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et1.cec.eu.int\offline\120\azenida\Desktop\"/>
    </mc:Choice>
  </mc:AlternateContent>
  <xr:revisionPtr revIDLastSave="0" documentId="8_{11A219D7-AB0D-4E70-8084-4E895CEB7F2C}" xr6:coauthVersionLast="47" xr6:coauthVersionMax="47" xr10:uidLastSave="{00000000-0000-0000-0000-000000000000}"/>
  <bookViews>
    <workbookView xWindow="-120" yWindow="-120" windowWidth="29040" windowHeight="15990" xr2:uid="{F14CD73C-B371-4BF5-9C1F-5619ADACC093}"/>
  </bookViews>
  <sheets>
    <sheet name="READ ME FIRST" sheetId="19" r:id="rId1"/>
    <sheet name="STEP 1 PEF analysis" sheetId="3" r:id="rId2"/>
    <sheet name="STEP 2 Input sheet" sheetId="5" r:id="rId3"/>
    <sheet name="STEP 3 output sheet" sheetId="15" r:id="rId4"/>
    <sheet name="appendix 1 - Calculation" sheetId="9" r:id="rId5"/>
    <sheet name="appendix 2 - IO_mult_all" sheetId="13" r:id="rId6"/>
    <sheet name="appendix 3 - IO_mult_ETS" sheetId="14" r:id="rId7"/>
    <sheet name="appendix 4 - CGE_mult_all" sheetId="17" r:id="rId8"/>
    <sheet name="appendix 6 - ETS sectors" sheetId="8" r:id="rId9"/>
    <sheet name="appendix 7 - prd ind and reg" sheetId="4" r:id="rId10"/>
    <sheet name="appendix 8 - GHG PEF" sheetId="12" r:id="rId11"/>
    <sheet name="appendix 9 - indirect effects" sheetId="21" r:id="rId12"/>
    <sheet name="appendix 9 -indirect effect(v2)" sheetId="22" r:id="rId13"/>
    <sheet name="appendix 10 - uptake rates " sheetId="25" r:id="rId14"/>
    <sheet name="appendix 11 - baseline data" sheetId="23" r:id="rId15"/>
  </sheets>
  <externalReferences>
    <externalReference r:id="rId16"/>
  </externalReferences>
  <definedNames>
    <definedName name="_ftnref1" localSheetId="0">'READ ME FIRST'!$B$13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0" i="15" l="1"/>
  <c r="AB79" i="15"/>
  <c r="AB78" i="15"/>
  <c r="AB77" i="15"/>
  <c r="AB76" i="15"/>
  <c r="AB75" i="15"/>
  <c r="AB74" i="15"/>
  <c r="AB73" i="15"/>
  <c r="AB72" i="15"/>
  <c r="AB71" i="15"/>
  <c r="AB70" i="15"/>
  <c r="AB69" i="15"/>
  <c r="AB68" i="15"/>
  <c r="AB67" i="15"/>
  <c r="AB66" i="15"/>
  <c r="AB65" i="15"/>
  <c r="AB64" i="15"/>
  <c r="AB63" i="15"/>
  <c r="AB62" i="15"/>
  <c r="AB61" i="15"/>
  <c r="AB60" i="15"/>
  <c r="AB59" i="15"/>
  <c r="AB58" i="15"/>
  <c r="AB57" i="15"/>
  <c r="AB56" i="15"/>
  <c r="AB55" i="15"/>
  <c r="AB54" i="15"/>
  <c r="AB53" i="15"/>
  <c r="AB52" i="15"/>
  <c r="AB51" i="15"/>
  <c r="AB50" i="15"/>
  <c r="Q39" i="15"/>
  <c r="C39" i="15"/>
  <c r="I95" i="5"/>
  <c r="AH230" i="23"/>
  <c r="AG230" i="23"/>
  <c r="AF230" i="23"/>
  <c r="AE230" i="23"/>
  <c r="AD230" i="23"/>
  <c r="AC230" i="23"/>
  <c r="AB230" i="23"/>
  <c r="AA230" i="23"/>
  <c r="Z230" i="23"/>
  <c r="Y230" i="23"/>
  <c r="X230" i="23"/>
  <c r="W230" i="23"/>
  <c r="V230" i="23"/>
  <c r="U230" i="23"/>
  <c r="T230" i="23"/>
  <c r="S230" i="23"/>
  <c r="R230" i="23"/>
  <c r="Q230" i="23"/>
  <c r="P230" i="23"/>
  <c r="O230" i="23"/>
  <c r="N230" i="23"/>
  <c r="M230" i="23"/>
  <c r="L230" i="23"/>
  <c r="K230" i="23"/>
  <c r="J230" i="23"/>
  <c r="I230" i="23"/>
  <c r="H230" i="23"/>
  <c r="G230" i="23"/>
  <c r="F230" i="23"/>
  <c r="E230" i="23"/>
  <c r="D230" i="23"/>
  <c r="AH225" i="23"/>
  <c r="AG225" i="23"/>
  <c r="AF225" i="23"/>
  <c r="AE225" i="23"/>
  <c r="AD225" i="23"/>
  <c r="AC225" i="23"/>
  <c r="AB225" i="23"/>
  <c r="AA225" i="23"/>
  <c r="Z225" i="23"/>
  <c r="Y225" i="23"/>
  <c r="X225" i="23"/>
  <c r="W225" i="23"/>
  <c r="V225" i="23"/>
  <c r="U225" i="23"/>
  <c r="T225" i="23"/>
  <c r="S225" i="23"/>
  <c r="R225" i="23"/>
  <c r="Q225" i="23"/>
  <c r="P225" i="23"/>
  <c r="O225" i="23"/>
  <c r="N225" i="23"/>
  <c r="M225" i="23"/>
  <c r="L225" i="23"/>
  <c r="K225" i="23"/>
  <c r="J225" i="23"/>
  <c r="I225" i="23"/>
  <c r="H225" i="23"/>
  <c r="G225" i="23"/>
  <c r="F225" i="23"/>
  <c r="E225" i="23"/>
  <c r="D225" i="23"/>
  <c r="D280" i="23" s="1"/>
  <c r="AH224" i="23"/>
  <c r="AG224" i="23"/>
  <c r="AF224" i="23"/>
  <c r="AE224" i="23"/>
  <c r="AD224" i="23"/>
  <c r="AC224" i="23"/>
  <c r="AB224" i="23"/>
  <c r="AA224" i="23"/>
  <c r="Z224" i="23"/>
  <c r="Y224" i="23"/>
  <c r="X224" i="23"/>
  <c r="W224" i="23"/>
  <c r="V224" i="23"/>
  <c r="U224" i="23"/>
  <c r="T224" i="23"/>
  <c r="S224" i="23"/>
  <c r="R224" i="23"/>
  <c r="Q224" i="23"/>
  <c r="P224" i="23"/>
  <c r="O224" i="23"/>
  <c r="N224" i="23"/>
  <c r="M224" i="23"/>
  <c r="L224" i="23"/>
  <c r="K224" i="23"/>
  <c r="J224" i="23"/>
  <c r="I224" i="23"/>
  <c r="H224" i="23"/>
  <c r="G224" i="23"/>
  <c r="F224" i="23"/>
  <c r="E224" i="23"/>
  <c r="D224" i="23"/>
  <c r="D279" i="23" s="1"/>
  <c r="AH223" i="23"/>
  <c r="AG223" i="23"/>
  <c r="AF223" i="23"/>
  <c r="AE223" i="23"/>
  <c r="AD223" i="23"/>
  <c r="AC223" i="23"/>
  <c r="AB223" i="23"/>
  <c r="AA223" i="23"/>
  <c r="Z223" i="23"/>
  <c r="Y223" i="23"/>
  <c r="X223" i="23"/>
  <c r="W223" i="23"/>
  <c r="V223" i="23"/>
  <c r="U223" i="23"/>
  <c r="T223" i="23"/>
  <c r="S223" i="23"/>
  <c r="R223" i="23"/>
  <c r="Q223" i="23"/>
  <c r="P223" i="23"/>
  <c r="O223" i="23"/>
  <c r="N223" i="23"/>
  <c r="M223" i="23"/>
  <c r="L223" i="23"/>
  <c r="K223" i="23"/>
  <c r="J223" i="23"/>
  <c r="I223" i="23"/>
  <c r="H223" i="23"/>
  <c r="G223" i="23"/>
  <c r="F223" i="23"/>
  <c r="E223" i="23"/>
  <c r="D223" i="23"/>
  <c r="Q278" i="23" s="1"/>
  <c r="AH222" i="23"/>
  <c r="AG222" i="23"/>
  <c r="AF222" i="23"/>
  <c r="AE222" i="23"/>
  <c r="AD222" i="23"/>
  <c r="AC222" i="23"/>
  <c r="AB222" i="23"/>
  <c r="AA222" i="23"/>
  <c r="Z222" i="23"/>
  <c r="Y222" i="23"/>
  <c r="X222" i="23"/>
  <c r="W222" i="23"/>
  <c r="V222" i="23"/>
  <c r="U222" i="23"/>
  <c r="T222" i="23"/>
  <c r="S222" i="23"/>
  <c r="R222" i="23"/>
  <c r="Q222" i="23"/>
  <c r="P222" i="23"/>
  <c r="O222" i="23"/>
  <c r="N222" i="23"/>
  <c r="M222" i="23"/>
  <c r="L222" i="23"/>
  <c r="K222" i="23"/>
  <c r="J222" i="23"/>
  <c r="I222" i="23"/>
  <c r="H222" i="23"/>
  <c r="G222" i="23"/>
  <c r="F222" i="23"/>
  <c r="E222" i="23"/>
  <c r="D222" i="23"/>
  <c r="D277" i="23" s="1"/>
  <c r="AH221" i="23"/>
  <c r="AG221" i="23"/>
  <c r="AF221" i="23"/>
  <c r="AE221" i="23"/>
  <c r="AD221" i="23"/>
  <c r="AC221" i="23"/>
  <c r="AB221" i="23"/>
  <c r="AA221" i="23"/>
  <c r="Z221" i="23"/>
  <c r="Y221" i="23"/>
  <c r="X221" i="23"/>
  <c r="W221" i="23"/>
  <c r="V221" i="23"/>
  <c r="U221" i="23"/>
  <c r="T221" i="23"/>
  <c r="S221" i="23"/>
  <c r="S276" i="23" s="1"/>
  <c r="R221" i="23"/>
  <c r="Q221" i="23"/>
  <c r="P221" i="23"/>
  <c r="O221" i="23"/>
  <c r="N221" i="23"/>
  <c r="M221" i="23"/>
  <c r="L221" i="23"/>
  <c r="K221" i="23"/>
  <c r="J221" i="23"/>
  <c r="I221" i="23"/>
  <c r="H221" i="23"/>
  <c r="G221" i="23"/>
  <c r="F221" i="23"/>
  <c r="E221" i="23"/>
  <c r="D221" i="23"/>
  <c r="D276" i="23" s="1"/>
  <c r="AH220" i="23"/>
  <c r="AG220" i="23"/>
  <c r="AF220" i="23"/>
  <c r="AE220" i="23"/>
  <c r="AD220" i="23"/>
  <c r="AC220" i="23"/>
  <c r="AB220" i="23"/>
  <c r="AA220" i="23"/>
  <c r="Z220" i="23"/>
  <c r="Y220" i="23"/>
  <c r="X220" i="23"/>
  <c r="W220" i="23"/>
  <c r="V220" i="23"/>
  <c r="U220" i="23"/>
  <c r="T220" i="23"/>
  <c r="S220" i="23"/>
  <c r="R220" i="23"/>
  <c r="Q220" i="23"/>
  <c r="P220" i="23"/>
  <c r="O220" i="23"/>
  <c r="N220" i="23"/>
  <c r="M220" i="23"/>
  <c r="L220" i="23"/>
  <c r="K220" i="23"/>
  <c r="J220" i="23"/>
  <c r="I220" i="23"/>
  <c r="H220" i="23"/>
  <c r="G220" i="23"/>
  <c r="F220" i="23"/>
  <c r="E220" i="23"/>
  <c r="D220" i="23"/>
  <c r="D275" i="23" s="1"/>
  <c r="AH219" i="23"/>
  <c r="AG219" i="23"/>
  <c r="AF219" i="23"/>
  <c r="AE219" i="23"/>
  <c r="AD219" i="23"/>
  <c r="AC219" i="23"/>
  <c r="AB219" i="23"/>
  <c r="AA219" i="23"/>
  <c r="Z219" i="23"/>
  <c r="Y219" i="23"/>
  <c r="X219" i="23"/>
  <c r="W219" i="23"/>
  <c r="V219" i="23"/>
  <c r="U219" i="23"/>
  <c r="T219" i="23"/>
  <c r="S219" i="23"/>
  <c r="R219" i="23"/>
  <c r="Q219" i="23"/>
  <c r="P219" i="23"/>
  <c r="O219" i="23"/>
  <c r="N219" i="23"/>
  <c r="M219" i="23"/>
  <c r="L219" i="23"/>
  <c r="K219" i="23"/>
  <c r="J219" i="23"/>
  <c r="I219" i="23"/>
  <c r="H219" i="23"/>
  <c r="G219" i="23"/>
  <c r="F219" i="23"/>
  <c r="E219" i="23"/>
  <c r="D219" i="23"/>
  <c r="D274" i="23" s="1"/>
  <c r="AH218" i="23"/>
  <c r="AG218" i="23"/>
  <c r="AF218" i="23"/>
  <c r="AE218" i="23"/>
  <c r="AD218" i="23"/>
  <c r="AC218" i="23"/>
  <c r="AB218" i="23"/>
  <c r="AA218" i="23"/>
  <c r="Z218" i="23"/>
  <c r="Y218" i="23"/>
  <c r="X218" i="23"/>
  <c r="W218" i="23"/>
  <c r="V218" i="23"/>
  <c r="U218" i="23"/>
  <c r="T218" i="23"/>
  <c r="S218" i="23"/>
  <c r="R218" i="23"/>
  <c r="Q218" i="23"/>
  <c r="P218" i="23"/>
  <c r="O218" i="23"/>
  <c r="N218" i="23"/>
  <c r="M218" i="23"/>
  <c r="L218" i="23"/>
  <c r="K218" i="23"/>
  <c r="J218" i="23"/>
  <c r="I218" i="23"/>
  <c r="H218" i="23"/>
  <c r="G218" i="23"/>
  <c r="F218" i="23"/>
  <c r="E218" i="23"/>
  <c r="D218" i="23"/>
  <c r="D273" i="23" s="1"/>
  <c r="AH217" i="23"/>
  <c r="AG217" i="23"/>
  <c r="AF217" i="23"/>
  <c r="AE217" i="23"/>
  <c r="AD217" i="23"/>
  <c r="AC217" i="23"/>
  <c r="AB217" i="23"/>
  <c r="AA217" i="23"/>
  <c r="Z217" i="23"/>
  <c r="Y217" i="23"/>
  <c r="X217" i="23"/>
  <c r="W217" i="23"/>
  <c r="V217" i="23"/>
  <c r="U217" i="23"/>
  <c r="T217" i="23"/>
  <c r="S217" i="23"/>
  <c r="S272" i="23" s="1"/>
  <c r="R217" i="23"/>
  <c r="Q217" i="23"/>
  <c r="P217" i="23"/>
  <c r="O217" i="23"/>
  <c r="N217" i="23"/>
  <c r="M217" i="23"/>
  <c r="L217" i="23"/>
  <c r="K217" i="23"/>
  <c r="J217" i="23"/>
  <c r="I217" i="23"/>
  <c r="H217" i="23"/>
  <c r="G217" i="23"/>
  <c r="F217" i="23"/>
  <c r="E217" i="23"/>
  <c r="D217" i="23"/>
  <c r="D272" i="23" s="1"/>
  <c r="AH216" i="23"/>
  <c r="AG216" i="23"/>
  <c r="AF216" i="23"/>
  <c r="AE216" i="23"/>
  <c r="AD216" i="23"/>
  <c r="AC216" i="23"/>
  <c r="AB216" i="23"/>
  <c r="AA216" i="23"/>
  <c r="Z216" i="23"/>
  <c r="Y216" i="23"/>
  <c r="X216" i="23"/>
  <c r="W216" i="23"/>
  <c r="V216" i="23"/>
  <c r="U216" i="23"/>
  <c r="T216" i="23"/>
  <c r="S216" i="23"/>
  <c r="R216" i="23"/>
  <c r="Q216" i="23"/>
  <c r="P216" i="23"/>
  <c r="O216" i="23"/>
  <c r="N216" i="23"/>
  <c r="M216" i="23"/>
  <c r="L216" i="23"/>
  <c r="K216" i="23"/>
  <c r="J216" i="23"/>
  <c r="I216" i="23"/>
  <c r="H216" i="23"/>
  <c r="G216" i="23"/>
  <c r="F216" i="23"/>
  <c r="E216" i="23"/>
  <c r="D216" i="23"/>
  <c r="D271" i="23" s="1"/>
  <c r="AH215" i="23"/>
  <c r="AG215" i="23"/>
  <c r="AG270" i="23" s="1"/>
  <c r="AF215" i="23"/>
  <c r="AE215" i="23"/>
  <c r="AD215" i="23"/>
  <c r="AC215" i="23"/>
  <c r="AC270" i="23" s="1"/>
  <c r="AB215" i="23"/>
  <c r="AB270" i="23" s="1"/>
  <c r="AA215" i="23"/>
  <c r="Z215" i="23"/>
  <c r="Y215" i="23"/>
  <c r="X215" i="23"/>
  <c r="W215" i="23"/>
  <c r="V215" i="23"/>
  <c r="U215" i="23"/>
  <c r="T215" i="23"/>
  <c r="S215" i="23"/>
  <c r="R215" i="23"/>
  <c r="Q215" i="23"/>
  <c r="Q270" i="23" s="1"/>
  <c r="P215" i="23"/>
  <c r="O215" i="23"/>
  <c r="N215" i="23"/>
  <c r="M215" i="23"/>
  <c r="M270" i="23" s="1"/>
  <c r="L215" i="23"/>
  <c r="L270" i="23" s="1"/>
  <c r="K215" i="23"/>
  <c r="J215" i="23"/>
  <c r="I215" i="23"/>
  <c r="H215" i="23"/>
  <c r="G215" i="23"/>
  <c r="F215" i="23"/>
  <c r="E215" i="23"/>
  <c r="D215" i="23"/>
  <c r="D270" i="23" s="1"/>
  <c r="AH214" i="23"/>
  <c r="AG214" i="23"/>
  <c r="AF214" i="23"/>
  <c r="AF269" i="23" s="1"/>
  <c r="AE214" i="23"/>
  <c r="AD214" i="23"/>
  <c r="AC214" i="23"/>
  <c r="AB214" i="23"/>
  <c r="AB269" i="23" s="1"/>
  <c r="AA214" i="23"/>
  <c r="AA269" i="23" s="1"/>
  <c r="Z214" i="23"/>
  <c r="Y214" i="23"/>
  <c r="X214" i="23"/>
  <c r="W214" i="23"/>
  <c r="V214" i="23"/>
  <c r="U214" i="23"/>
  <c r="T214" i="23"/>
  <c r="S214" i="23"/>
  <c r="R214" i="23"/>
  <c r="Q214" i="23"/>
  <c r="P214" i="23"/>
  <c r="P269" i="23" s="1"/>
  <c r="O214" i="23"/>
  <c r="N214" i="23"/>
  <c r="M214" i="23"/>
  <c r="M269" i="23" s="1"/>
  <c r="L214" i="23"/>
  <c r="L269" i="23" s="1"/>
  <c r="K214" i="23"/>
  <c r="K269" i="23" s="1"/>
  <c r="J214" i="23"/>
  <c r="I214" i="23"/>
  <c r="H214" i="23"/>
  <c r="G214" i="23"/>
  <c r="F214" i="23"/>
  <c r="E214" i="23"/>
  <c r="D214" i="23"/>
  <c r="D269" i="23" s="1"/>
  <c r="AH213" i="23"/>
  <c r="AG213" i="23"/>
  <c r="AF213" i="23"/>
  <c r="AE213" i="23"/>
  <c r="AE268" i="23" s="1"/>
  <c r="AD213" i="23"/>
  <c r="AC213" i="23"/>
  <c r="AB213" i="23"/>
  <c r="AA213" i="23"/>
  <c r="Z213" i="23"/>
  <c r="Z268" i="23" s="1"/>
  <c r="Y213" i="23"/>
  <c r="X213" i="23"/>
  <c r="W213" i="23"/>
  <c r="V213" i="23"/>
  <c r="U213" i="23"/>
  <c r="T213" i="23"/>
  <c r="S213" i="23"/>
  <c r="R213" i="23"/>
  <c r="Q213" i="23"/>
  <c r="P213" i="23"/>
  <c r="O213" i="23"/>
  <c r="O268" i="23" s="1"/>
  <c r="N213" i="23"/>
  <c r="M213" i="23"/>
  <c r="L213" i="23"/>
  <c r="L268" i="23" s="1"/>
  <c r="K213" i="23"/>
  <c r="K268" i="23" s="1"/>
  <c r="J213" i="23"/>
  <c r="J268" i="23" s="1"/>
  <c r="I213" i="23"/>
  <c r="H213" i="23"/>
  <c r="G213" i="23"/>
  <c r="F213" i="23"/>
  <c r="E213" i="23"/>
  <c r="D213" i="23"/>
  <c r="D268" i="23" s="1"/>
  <c r="AH212" i="23"/>
  <c r="AG212" i="23"/>
  <c r="AF212" i="23"/>
  <c r="AE212" i="23"/>
  <c r="AD212" i="23"/>
  <c r="AC212" i="23"/>
  <c r="AB212" i="23"/>
  <c r="AA212" i="23"/>
  <c r="Z212" i="23"/>
  <c r="Y212" i="23"/>
  <c r="X212" i="23"/>
  <c r="W212" i="23"/>
  <c r="V212" i="23"/>
  <c r="U212" i="23"/>
  <c r="T212" i="23"/>
  <c r="S212" i="23"/>
  <c r="R212" i="23"/>
  <c r="Q212" i="23"/>
  <c r="P212" i="23"/>
  <c r="O212" i="23"/>
  <c r="N212" i="23"/>
  <c r="M212" i="23"/>
  <c r="L212" i="23"/>
  <c r="K212" i="23"/>
  <c r="J212" i="23"/>
  <c r="I212" i="23"/>
  <c r="H212" i="23"/>
  <c r="G212" i="23"/>
  <c r="F212" i="23"/>
  <c r="E212" i="23"/>
  <c r="D212" i="23"/>
  <c r="D267" i="23" s="1"/>
  <c r="AH211" i="23"/>
  <c r="AG211" i="23"/>
  <c r="AF211" i="23"/>
  <c r="AE211" i="23"/>
  <c r="AD211" i="23"/>
  <c r="AC211" i="23"/>
  <c r="AB211" i="23"/>
  <c r="AA211" i="23"/>
  <c r="Z211" i="23"/>
  <c r="Y211" i="23"/>
  <c r="X211" i="23"/>
  <c r="W211" i="23"/>
  <c r="V211" i="23"/>
  <c r="U211" i="23"/>
  <c r="T211" i="23"/>
  <c r="S211" i="23"/>
  <c r="R211" i="23"/>
  <c r="Q211" i="23"/>
  <c r="P211" i="23"/>
  <c r="O211" i="23"/>
  <c r="N211" i="23"/>
  <c r="M211" i="23"/>
  <c r="L211" i="23"/>
  <c r="K211" i="23"/>
  <c r="J211" i="23"/>
  <c r="I211" i="23"/>
  <c r="H211" i="23"/>
  <c r="G211" i="23"/>
  <c r="F211" i="23"/>
  <c r="E211" i="23"/>
  <c r="D211" i="23"/>
  <c r="D266" i="23" s="1"/>
  <c r="AH210" i="23"/>
  <c r="AG210" i="23"/>
  <c r="AF210" i="23"/>
  <c r="AE210" i="23"/>
  <c r="AD210" i="23"/>
  <c r="AC210" i="23"/>
  <c r="AB210" i="23"/>
  <c r="AB265" i="23" s="1"/>
  <c r="AA210" i="23"/>
  <c r="Z210" i="23"/>
  <c r="Z265" i="23" s="1"/>
  <c r="Y210" i="23"/>
  <c r="X210" i="23"/>
  <c r="X265" i="23" s="1"/>
  <c r="W210" i="23"/>
  <c r="W265" i="23" s="1"/>
  <c r="V210" i="23"/>
  <c r="U210" i="23"/>
  <c r="U265" i="23" s="1"/>
  <c r="T210" i="23"/>
  <c r="S210" i="23"/>
  <c r="R210" i="23"/>
  <c r="R265" i="23" s="1"/>
  <c r="Q210" i="23"/>
  <c r="P210" i="23"/>
  <c r="O210" i="23"/>
  <c r="N210" i="23"/>
  <c r="N265" i="23" s="1"/>
  <c r="M210" i="23"/>
  <c r="L210" i="23"/>
  <c r="L265" i="23" s="1"/>
  <c r="K210" i="23"/>
  <c r="J210" i="23"/>
  <c r="J265" i="23" s="1"/>
  <c r="I210" i="23"/>
  <c r="H210" i="23"/>
  <c r="H265" i="23" s="1"/>
  <c r="G210" i="23"/>
  <c r="G265" i="23" s="1"/>
  <c r="F210" i="23"/>
  <c r="E210" i="23"/>
  <c r="E265" i="23" s="1"/>
  <c r="D210" i="23"/>
  <c r="D265" i="23" s="1"/>
  <c r="AH209" i="23"/>
  <c r="AG209" i="23"/>
  <c r="AF209" i="23"/>
  <c r="AE209" i="23"/>
  <c r="AD209" i="23"/>
  <c r="AC209" i="23"/>
  <c r="AB209" i="23"/>
  <c r="AA209" i="23"/>
  <c r="Z209" i="23"/>
  <c r="Y209" i="23"/>
  <c r="X209" i="23"/>
  <c r="W209" i="23"/>
  <c r="V209" i="23"/>
  <c r="U209" i="23"/>
  <c r="T209" i="23"/>
  <c r="S209" i="23"/>
  <c r="R209" i="23"/>
  <c r="Q209" i="23"/>
  <c r="P209" i="23"/>
  <c r="O209" i="23"/>
  <c r="N209" i="23"/>
  <c r="M209" i="23"/>
  <c r="L209" i="23"/>
  <c r="K209" i="23"/>
  <c r="J209" i="23"/>
  <c r="I209" i="23"/>
  <c r="H209" i="23"/>
  <c r="G209" i="23"/>
  <c r="F209" i="23"/>
  <c r="E209" i="23"/>
  <c r="D209" i="23"/>
  <c r="D264" i="23" s="1"/>
  <c r="AH208" i="23"/>
  <c r="AG208" i="23"/>
  <c r="AF208" i="23"/>
  <c r="AE208" i="23"/>
  <c r="AD208" i="23"/>
  <c r="AC208" i="23"/>
  <c r="AB208" i="23"/>
  <c r="AA208" i="23"/>
  <c r="Z208" i="23"/>
  <c r="Y208" i="23"/>
  <c r="X208" i="23"/>
  <c r="W208" i="23"/>
  <c r="V208" i="23"/>
  <c r="U208" i="23"/>
  <c r="T208" i="23"/>
  <c r="S208" i="23"/>
  <c r="R208" i="23"/>
  <c r="Q208" i="23"/>
  <c r="P208" i="23"/>
  <c r="O208" i="23"/>
  <c r="N208" i="23"/>
  <c r="M208" i="23"/>
  <c r="L208" i="23"/>
  <c r="K208" i="23"/>
  <c r="J208" i="23"/>
  <c r="I208" i="23"/>
  <c r="H208" i="23"/>
  <c r="G208" i="23"/>
  <c r="F208" i="23"/>
  <c r="E208" i="23"/>
  <c r="D208" i="23"/>
  <c r="D263" i="23" s="1"/>
  <c r="AH207" i="23"/>
  <c r="AG207" i="23"/>
  <c r="AF207" i="23"/>
  <c r="AE207" i="23"/>
  <c r="AD207" i="23"/>
  <c r="AC207" i="23"/>
  <c r="AB207" i="23"/>
  <c r="AA207" i="23"/>
  <c r="Z207" i="23"/>
  <c r="Y207" i="23"/>
  <c r="X207" i="23"/>
  <c r="W207" i="23"/>
  <c r="V207" i="23"/>
  <c r="U207" i="23"/>
  <c r="T207" i="23"/>
  <c r="S207" i="23"/>
  <c r="R207" i="23"/>
  <c r="Q207" i="23"/>
  <c r="P207" i="23"/>
  <c r="O207" i="23"/>
  <c r="N207" i="23"/>
  <c r="M207" i="23"/>
  <c r="L207" i="23"/>
  <c r="K207" i="23"/>
  <c r="J207" i="23"/>
  <c r="I207" i="23"/>
  <c r="H207" i="23"/>
  <c r="G207" i="23"/>
  <c r="F207" i="23"/>
  <c r="E207" i="23"/>
  <c r="D207" i="23"/>
  <c r="D262" i="23" s="1"/>
  <c r="AH206" i="23"/>
  <c r="AG206" i="23"/>
  <c r="AF206" i="23"/>
  <c r="AE206" i="23"/>
  <c r="AD206" i="23"/>
  <c r="AC206" i="23"/>
  <c r="AB206" i="23"/>
  <c r="AA206" i="23"/>
  <c r="Z206" i="23"/>
  <c r="Y206" i="23"/>
  <c r="X206" i="23"/>
  <c r="W206" i="23"/>
  <c r="V206" i="23"/>
  <c r="U206" i="23"/>
  <c r="T206" i="23"/>
  <c r="S206" i="23"/>
  <c r="R206" i="23"/>
  <c r="Q206" i="23"/>
  <c r="P206" i="23"/>
  <c r="O206" i="23"/>
  <c r="N206" i="23"/>
  <c r="M206" i="23"/>
  <c r="L206" i="23"/>
  <c r="K206" i="23"/>
  <c r="J206" i="23"/>
  <c r="I206" i="23"/>
  <c r="H206" i="23"/>
  <c r="G206" i="23"/>
  <c r="F206" i="23"/>
  <c r="E206" i="23"/>
  <c r="D206" i="23"/>
  <c r="D261" i="23" s="1"/>
  <c r="AH205" i="23"/>
  <c r="AG205" i="23"/>
  <c r="AF205" i="23"/>
  <c r="AE205" i="23"/>
  <c r="AD205" i="23"/>
  <c r="AC205" i="23"/>
  <c r="AB205" i="23"/>
  <c r="AA205" i="23"/>
  <c r="Z205" i="23"/>
  <c r="Y205" i="23"/>
  <c r="X205" i="23"/>
  <c r="W205" i="23"/>
  <c r="V205" i="23"/>
  <c r="U205" i="23"/>
  <c r="T205" i="23"/>
  <c r="S205" i="23"/>
  <c r="S260" i="23" s="1"/>
  <c r="R205" i="23"/>
  <c r="Q205" i="23"/>
  <c r="P205" i="23"/>
  <c r="O205" i="23"/>
  <c r="N205" i="23"/>
  <c r="M205" i="23"/>
  <c r="L205" i="23"/>
  <c r="K205" i="23"/>
  <c r="J205" i="23"/>
  <c r="I205" i="23"/>
  <c r="H205" i="23"/>
  <c r="G205" i="23"/>
  <c r="F205" i="23"/>
  <c r="E205" i="23"/>
  <c r="D205" i="23"/>
  <c r="D260" i="23" s="1"/>
  <c r="AH204" i="23"/>
  <c r="AG204" i="23"/>
  <c r="AF204" i="23"/>
  <c r="AE204" i="23"/>
  <c r="AD204" i="23"/>
  <c r="AC204" i="23"/>
  <c r="AB204" i="23"/>
  <c r="AA204" i="23"/>
  <c r="Z204" i="23"/>
  <c r="Y204" i="23"/>
  <c r="X204" i="23"/>
  <c r="W204" i="23"/>
  <c r="V204" i="23"/>
  <c r="U204" i="23"/>
  <c r="T204" i="23"/>
  <c r="S204" i="23"/>
  <c r="R204" i="23"/>
  <c r="Q204" i="23"/>
  <c r="P204" i="23"/>
  <c r="O204" i="23"/>
  <c r="N204" i="23"/>
  <c r="M204" i="23"/>
  <c r="L204" i="23"/>
  <c r="K204" i="23"/>
  <c r="J204" i="23"/>
  <c r="I204" i="23"/>
  <c r="H204" i="23"/>
  <c r="G204" i="23"/>
  <c r="F204" i="23"/>
  <c r="E204" i="23"/>
  <c r="D204" i="23"/>
  <c r="D259" i="23" s="1"/>
  <c r="AH203" i="23"/>
  <c r="AG203" i="23"/>
  <c r="AG258" i="23" s="1"/>
  <c r="AF203" i="23"/>
  <c r="AE203" i="23"/>
  <c r="AD203" i="23"/>
  <c r="AC203" i="23"/>
  <c r="AB203" i="23"/>
  <c r="AA203" i="23"/>
  <c r="Z203" i="23"/>
  <c r="Y203" i="23"/>
  <c r="X203" i="23"/>
  <c r="W203" i="23"/>
  <c r="V203" i="23"/>
  <c r="U203" i="23"/>
  <c r="T203" i="23"/>
  <c r="S203" i="23"/>
  <c r="R203" i="23"/>
  <c r="Q203" i="23"/>
  <c r="Q258" i="23" s="1"/>
  <c r="P203" i="23"/>
  <c r="O203" i="23"/>
  <c r="N203" i="23"/>
  <c r="M203" i="23"/>
  <c r="L203" i="23"/>
  <c r="K203" i="23"/>
  <c r="J203" i="23"/>
  <c r="I203" i="23"/>
  <c r="H203" i="23"/>
  <c r="G203" i="23"/>
  <c r="F203" i="23"/>
  <c r="E203" i="23"/>
  <c r="D203" i="23"/>
  <c r="D258" i="23" s="1"/>
  <c r="AH202" i="23"/>
  <c r="AG202" i="23"/>
  <c r="AF202" i="23"/>
  <c r="AE202" i="23"/>
  <c r="AD202" i="23"/>
  <c r="AC202" i="23"/>
  <c r="AB202" i="23"/>
  <c r="AA202" i="23"/>
  <c r="Z202" i="23"/>
  <c r="Y202" i="23"/>
  <c r="X202" i="23"/>
  <c r="W202" i="23"/>
  <c r="V202" i="23"/>
  <c r="U202" i="23"/>
  <c r="T202" i="23"/>
  <c r="S202" i="23"/>
  <c r="R202" i="23"/>
  <c r="Q202" i="23"/>
  <c r="P202" i="23"/>
  <c r="O202" i="23"/>
  <c r="N202" i="23"/>
  <c r="M202" i="23"/>
  <c r="L202" i="23"/>
  <c r="K202" i="23"/>
  <c r="J202" i="23"/>
  <c r="I202" i="23"/>
  <c r="H202" i="23"/>
  <c r="G202" i="23"/>
  <c r="F202" i="23"/>
  <c r="E202" i="23"/>
  <c r="D202" i="23"/>
  <c r="D257" i="23" s="1"/>
  <c r="AH201" i="23"/>
  <c r="AG201" i="23"/>
  <c r="AF201" i="23"/>
  <c r="AE201" i="23"/>
  <c r="AE256" i="23" s="1"/>
  <c r="AD201" i="23"/>
  <c r="AC201" i="23"/>
  <c r="AB201" i="23"/>
  <c r="AA201" i="23"/>
  <c r="Z201" i="23"/>
  <c r="Y201" i="23"/>
  <c r="X201" i="23"/>
  <c r="W201" i="23"/>
  <c r="V201" i="23"/>
  <c r="U201" i="23"/>
  <c r="T201" i="23"/>
  <c r="S201" i="23"/>
  <c r="S256" i="23" s="1"/>
  <c r="R201" i="23"/>
  <c r="Q201" i="23"/>
  <c r="P201" i="23"/>
  <c r="O201" i="23"/>
  <c r="O256" i="23" s="1"/>
  <c r="N201" i="23"/>
  <c r="M201" i="23"/>
  <c r="L201" i="23"/>
  <c r="K201" i="23"/>
  <c r="J201" i="23"/>
  <c r="I201" i="23"/>
  <c r="H201" i="23"/>
  <c r="G201" i="23"/>
  <c r="F201" i="23"/>
  <c r="E201" i="23"/>
  <c r="D201" i="23"/>
  <c r="D256" i="23" s="1"/>
  <c r="AH200" i="23"/>
  <c r="AG200" i="23"/>
  <c r="AF200" i="23"/>
  <c r="AE200" i="23"/>
  <c r="AE255" i="23" s="1"/>
  <c r="AD200" i="23"/>
  <c r="AD255" i="23" s="1"/>
  <c r="AC200" i="23"/>
  <c r="AB200" i="23"/>
  <c r="AA200" i="23"/>
  <c r="Z200" i="23"/>
  <c r="Y200" i="23"/>
  <c r="X200" i="23"/>
  <c r="W200" i="23"/>
  <c r="V200" i="23"/>
  <c r="U200" i="23"/>
  <c r="T200" i="23"/>
  <c r="S200" i="23"/>
  <c r="R200" i="23"/>
  <c r="Q200" i="23"/>
  <c r="P200" i="23"/>
  <c r="O200" i="23"/>
  <c r="N200" i="23"/>
  <c r="N255" i="23" s="1"/>
  <c r="M200" i="23"/>
  <c r="L200" i="23"/>
  <c r="K200" i="23"/>
  <c r="J200" i="23"/>
  <c r="I200" i="23"/>
  <c r="H200" i="23"/>
  <c r="G200" i="23"/>
  <c r="F200" i="23"/>
  <c r="E200" i="23"/>
  <c r="D200" i="23"/>
  <c r="D255" i="23" s="1"/>
  <c r="AH199" i="23"/>
  <c r="AG199" i="23"/>
  <c r="AG254" i="23" s="1"/>
  <c r="AF199" i="23"/>
  <c r="AE199" i="23"/>
  <c r="AD199" i="23"/>
  <c r="AD254" i="23" s="1"/>
  <c r="AC199" i="23"/>
  <c r="AC254" i="23" s="1"/>
  <c r="AB199" i="23"/>
  <c r="AB254" i="23" s="1"/>
  <c r="AA199" i="23"/>
  <c r="Z199" i="23"/>
  <c r="Y199" i="23"/>
  <c r="X199" i="23"/>
  <c r="W199" i="23"/>
  <c r="V199" i="23"/>
  <c r="U199" i="23"/>
  <c r="T199" i="23"/>
  <c r="S199" i="23"/>
  <c r="S254" i="23" s="1"/>
  <c r="R199" i="23"/>
  <c r="Q199" i="23"/>
  <c r="Q254" i="23" s="1"/>
  <c r="P199" i="23"/>
  <c r="O199" i="23"/>
  <c r="N199" i="23"/>
  <c r="N254" i="23" s="1"/>
  <c r="M199" i="23"/>
  <c r="M254" i="23" s="1"/>
  <c r="L199" i="23"/>
  <c r="L254" i="23" s="1"/>
  <c r="K199" i="23"/>
  <c r="J199" i="23"/>
  <c r="I199" i="23"/>
  <c r="H199" i="23"/>
  <c r="G199" i="23"/>
  <c r="F199" i="23"/>
  <c r="E199" i="23"/>
  <c r="D199" i="23"/>
  <c r="D254" i="23" s="1"/>
  <c r="AH196" i="23"/>
  <c r="AG196" i="23"/>
  <c r="AF196" i="23"/>
  <c r="AF251" i="23" s="1"/>
  <c r="AE196" i="23"/>
  <c r="AD196" i="23"/>
  <c r="AC196" i="23"/>
  <c r="AB196" i="23"/>
  <c r="AB251" i="23" s="1"/>
  <c r="AA196" i="23"/>
  <c r="AA251" i="23" s="1"/>
  <c r="Z196" i="23"/>
  <c r="Y196" i="23"/>
  <c r="X196" i="23"/>
  <c r="W196" i="23"/>
  <c r="V196" i="23"/>
  <c r="U196" i="23"/>
  <c r="T196" i="23"/>
  <c r="S196" i="23"/>
  <c r="R196" i="23"/>
  <c r="Q196" i="23"/>
  <c r="P196" i="23"/>
  <c r="P251" i="23" s="1"/>
  <c r="O196" i="23"/>
  <c r="N196" i="23"/>
  <c r="M196" i="23"/>
  <c r="L196" i="23"/>
  <c r="L251" i="23" s="1"/>
  <c r="K196" i="23"/>
  <c r="K251" i="23" s="1"/>
  <c r="J196" i="23"/>
  <c r="I196" i="23"/>
  <c r="H196" i="23"/>
  <c r="G196" i="23"/>
  <c r="F196" i="23"/>
  <c r="E196" i="23"/>
  <c r="D196" i="23"/>
  <c r="D251" i="23" s="1"/>
  <c r="AH195" i="23"/>
  <c r="AG195" i="23"/>
  <c r="AF195" i="23"/>
  <c r="AE195" i="23"/>
  <c r="AE250" i="23" s="1"/>
  <c r="AD195" i="23"/>
  <c r="AC195" i="23"/>
  <c r="AB195" i="23"/>
  <c r="AA195" i="23"/>
  <c r="Z195" i="23"/>
  <c r="Y195" i="23"/>
  <c r="X195" i="23"/>
  <c r="W195" i="23"/>
  <c r="V195" i="23"/>
  <c r="U195" i="23"/>
  <c r="T195" i="23"/>
  <c r="S195" i="23"/>
  <c r="R195" i="23"/>
  <c r="Q195" i="23"/>
  <c r="P195" i="23"/>
  <c r="O195" i="23"/>
  <c r="O250" i="23" s="1"/>
  <c r="N195" i="23"/>
  <c r="M195" i="23"/>
  <c r="L195" i="23"/>
  <c r="K195" i="23"/>
  <c r="J195" i="23"/>
  <c r="I195" i="23"/>
  <c r="H195" i="23"/>
  <c r="G195" i="23"/>
  <c r="F195" i="23"/>
  <c r="E195" i="23"/>
  <c r="D195" i="23"/>
  <c r="D250" i="23" s="1"/>
  <c r="AH194" i="23"/>
  <c r="AG194" i="23"/>
  <c r="AF194" i="23"/>
  <c r="AE194" i="23"/>
  <c r="AD194" i="23"/>
  <c r="AC194" i="23"/>
  <c r="AB194" i="23"/>
  <c r="AA194" i="23"/>
  <c r="Z194" i="23"/>
  <c r="Y194" i="23"/>
  <c r="X194" i="23"/>
  <c r="W194" i="23"/>
  <c r="V194" i="23"/>
  <c r="U194" i="23"/>
  <c r="T194" i="23"/>
  <c r="S194" i="23"/>
  <c r="R194" i="23"/>
  <c r="Q194" i="23"/>
  <c r="P194" i="23"/>
  <c r="O194" i="23"/>
  <c r="N194" i="23"/>
  <c r="M194" i="23"/>
  <c r="L194" i="23"/>
  <c r="K194" i="23"/>
  <c r="J194" i="23"/>
  <c r="I194" i="23"/>
  <c r="H194" i="23"/>
  <c r="G194" i="23"/>
  <c r="F194" i="23"/>
  <c r="E194" i="23"/>
  <c r="D194" i="23"/>
  <c r="D249" i="23" s="1"/>
  <c r="AH193" i="23"/>
  <c r="AG193" i="23"/>
  <c r="AF193" i="23"/>
  <c r="AE193" i="23"/>
  <c r="AD193" i="23"/>
  <c r="AC193" i="23"/>
  <c r="AB193" i="23"/>
  <c r="AA193" i="23"/>
  <c r="Z193" i="23"/>
  <c r="Y193" i="23"/>
  <c r="X193" i="23"/>
  <c r="W193" i="23"/>
  <c r="V193" i="23"/>
  <c r="U193" i="23"/>
  <c r="T193" i="23"/>
  <c r="S193" i="23"/>
  <c r="R193" i="23"/>
  <c r="Q193" i="23"/>
  <c r="P193" i="23"/>
  <c r="O193" i="23"/>
  <c r="N193" i="23"/>
  <c r="M193" i="23"/>
  <c r="L193" i="23"/>
  <c r="K193" i="23"/>
  <c r="J193" i="23"/>
  <c r="I193" i="23"/>
  <c r="H193" i="23"/>
  <c r="G193" i="23"/>
  <c r="F193" i="23"/>
  <c r="E193" i="23"/>
  <c r="D193" i="23"/>
  <c r="D248" i="23" s="1"/>
  <c r="AH192" i="23"/>
  <c r="AG192" i="23"/>
  <c r="AF192" i="23"/>
  <c r="AE192" i="23"/>
  <c r="AD192" i="23"/>
  <c r="AC192" i="23"/>
  <c r="AB192" i="23"/>
  <c r="AA192" i="23"/>
  <c r="Z192" i="23"/>
  <c r="Z247" i="23" s="1"/>
  <c r="Y192" i="23"/>
  <c r="X192" i="23"/>
  <c r="W192" i="23"/>
  <c r="V192" i="23"/>
  <c r="U192" i="23"/>
  <c r="U247" i="23" s="1"/>
  <c r="T192" i="23"/>
  <c r="S192" i="23"/>
  <c r="R192" i="23"/>
  <c r="Q192" i="23"/>
  <c r="P192" i="23"/>
  <c r="O192" i="23"/>
  <c r="N192" i="23"/>
  <c r="M192" i="23"/>
  <c r="L192" i="23"/>
  <c r="L247" i="23" s="1"/>
  <c r="K192" i="23"/>
  <c r="J192" i="23"/>
  <c r="J247" i="23" s="1"/>
  <c r="I192" i="23"/>
  <c r="H192" i="23"/>
  <c r="H247" i="23" s="1"/>
  <c r="G192" i="23"/>
  <c r="F192" i="23"/>
  <c r="E192" i="23"/>
  <c r="E247" i="23" s="1"/>
  <c r="D192" i="23"/>
  <c r="D247" i="23" s="1"/>
  <c r="AH191" i="23"/>
  <c r="AG191" i="23"/>
  <c r="AF191" i="23"/>
  <c r="AE191" i="23"/>
  <c r="AD191" i="23"/>
  <c r="AC191" i="23"/>
  <c r="AB191" i="23"/>
  <c r="AA191" i="23"/>
  <c r="Z191" i="23"/>
  <c r="Y191" i="23"/>
  <c r="X191" i="23"/>
  <c r="W191" i="23"/>
  <c r="V191" i="23"/>
  <c r="U191" i="23"/>
  <c r="T191" i="23"/>
  <c r="S191" i="23"/>
  <c r="R191" i="23"/>
  <c r="Q191" i="23"/>
  <c r="P191" i="23"/>
  <c r="O191" i="23"/>
  <c r="N191" i="23"/>
  <c r="M191" i="23"/>
  <c r="L191" i="23"/>
  <c r="K191" i="23"/>
  <c r="J191" i="23"/>
  <c r="I191" i="23"/>
  <c r="H191" i="23"/>
  <c r="G191" i="23"/>
  <c r="F191" i="23"/>
  <c r="E191" i="23"/>
  <c r="D191" i="23"/>
  <c r="D246" i="23" s="1"/>
  <c r="AH190" i="23"/>
  <c r="AG190" i="23"/>
  <c r="AF190" i="23"/>
  <c r="AE190" i="23"/>
  <c r="AD190" i="23"/>
  <c r="AC190" i="23"/>
  <c r="AB190" i="23"/>
  <c r="AA190" i="23"/>
  <c r="Z190" i="23"/>
  <c r="Y190" i="23"/>
  <c r="X190" i="23"/>
  <c r="W190" i="23"/>
  <c r="V190" i="23"/>
  <c r="U190" i="23"/>
  <c r="T190" i="23"/>
  <c r="S190" i="23"/>
  <c r="R190" i="23"/>
  <c r="Q190" i="23"/>
  <c r="P190" i="23"/>
  <c r="O190" i="23"/>
  <c r="N190" i="23"/>
  <c r="M190" i="23"/>
  <c r="L190" i="23"/>
  <c r="K190" i="23"/>
  <c r="J190" i="23"/>
  <c r="I190" i="23"/>
  <c r="H190" i="23"/>
  <c r="G190" i="23"/>
  <c r="F190" i="23"/>
  <c r="E190" i="23"/>
  <c r="D190" i="23"/>
  <c r="D245" i="23" s="1"/>
  <c r="AH189" i="23"/>
  <c r="AG189" i="23"/>
  <c r="AF189" i="23"/>
  <c r="AE189" i="23"/>
  <c r="AD189" i="23"/>
  <c r="AC189" i="23"/>
  <c r="AB189" i="23"/>
  <c r="AA189" i="23"/>
  <c r="Z189" i="23"/>
  <c r="Y189" i="23"/>
  <c r="X189" i="23"/>
  <c r="W189" i="23"/>
  <c r="V189" i="23"/>
  <c r="U189" i="23"/>
  <c r="T189" i="23"/>
  <c r="S189" i="23"/>
  <c r="R189" i="23"/>
  <c r="Q189" i="23"/>
  <c r="P189" i="23"/>
  <c r="O189" i="23"/>
  <c r="N189" i="23"/>
  <c r="M189" i="23"/>
  <c r="L189" i="23"/>
  <c r="K189" i="23"/>
  <c r="J189" i="23"/>
  <c r="I189" i="23"/>
  <c r="H189" i="23"/>
  <c r="G189" i="23"/>
  <c r="F189" i="23"/>
  <c r="E189" i="23"/>
  <c r="D189" i="23"/>
  <c r="D244" i="23" s="1"/>
  <c r="AH188" i="23"/>
  <c r="AG188" i="23"/>
  <c r="AF188" i="23"/>
  <c r="AE188" i="23"/>
  <c r="AD188" i="23"/>
  <c r="AC188" i="23"/>
  <c r="AB188" i="23"/>
  <c r="AA188" i="23"/>
  <c r="Z188" i="23"/>
  <c r="Y188" i="23"/>
  <c r="X188" i="23"/>
  <c r="W188" i="23"/>
  <c r="V188" i="23"/>
  <c r="U188" i="23"/>
  <c r="T188" i="23"/>
  <c r="S188" i="23"/>
  <c r="R188" i="23"/>
  <c r="Q188" i="23"/>
  <c r="P188" i="23"/>
  <c r="O188" i="23"/>
  <c r="N188" i="23"/>
  <c r="M188" i="23"/>
  <c r="L188" i="23"/>
  <c r="K188" i="23"/>
  <c r="J188" i="23"/>
  <c r="I188" i="23"/>
  <c r="H188" i="23"/>
  <c r="G188" i="23"/>
  <c r="F188" i="23"/>
  <c r="E188" i="23"/>
  <c r="D188" i="23"/>
  <c r="D243" i="23" s="1"/>
  <c r="AH187" i="23"/>
  <c r="AG187" i="23"/>
  <c r="AF187" i="23"/>
  <c r="AE187" i="23"/>
  <c r="AD187" i="23"/>
  <c r="AC187" i="23"/>
  <c r="AB187" i="23"/>
  <c r="AA187" i="23"/>
  <c r="Z187" i="23"/>
  <c r="Y187" i="23"/>
  <c r="X187" i="23"/>
  <c r="W187" i="23"/>
  <c r="V187" i="23"/>
  <c r="U187" i="23"/>
  <c r="T187" i="23"/>
  <c r="S187" i="23"/>
  <c r="S242" i="23" s="1"/>
  <c r="R187" i="23"/>
  <c r="Q187" i="23"/>
  <c r="P187" i="23"/>
  <c r="O187" i="23"/>
  <c r="N187" i="23"/>
  <c r="M187" i="23"/>
  <c r="L187" i="23"/>
  <c r="K187" i="23"/>
  <c r="J187" i="23"/>
  <c r="I187" i="23"/>
  <c r="H187" i="23"/>
  <c r="G187" i="23"/>
  <c r="F187" i="23"/>
  <c r="E187" i="23"/>
  <c r="D187" i="23"/>
  <c r="D242" i="23" s="1"/>
  <c r="AH186" i="23"/>
  <c r="AG186" i="23"/>
  <c r="AF186" i="23"/>
  <c r="AE186" i="23"/>
  <c r="AD186" i="23"/>
  <c r="AC186" i="23"/>
  <c r="AB186" i="23"/>
  <c r="AA186" i="23"/>
  <c r="Z186" i="23"/>
  <c r="Y186" i="23"/>
  <c r="X186" i="23"/>
  <c r="W186" i="23"/>
  <c r="V186" i="23"/>
  <c r="U186" i="23"/>
  <c r="T186" i="23"/>
  <c r="S186" i="23"/>
  <c r="R186" i="23"/>
  <c r="Q186" i="23"/>
  <c r="P186" i="23"/>
  <c r="O186" i="23"/>
  <c r="N186" i="23"/>
  <c r="M186" i="23"/>
  <c r="L186" i="23"/>
  <c r="K186" i="23"/>
  <c r="J186" i="23"/>
  <c r="I186" i="23"/>
  <c r="H186" i="23"/>
  <c r="G186" i="23"/>
  <c r="F186" i="23"/>
  <c r="E186" i="23"/>
  <c r="D186" i="23"/>
  <c r="D241" i="23" s="1"/>
  <c r="AH185" i="23"/>
  <c r="AG185" i="23"/>
  <c r="AG240" i="23" s="1"/>
  <c r="AF185" i="23"/>
  <c r="AE185" i="23"/>
  <c r="AD185" i="23"/>
  <c r="AC185" i="23"/>
  <c r="AB185" i="23"/>
  <c r="AA185" i="23"/>
  <c r="Z185" i="23"/>
  <c r="Y185" i="23"/>
  <c r="X185" i="23"/>
  <c r="W185" i="23"/>
  <c r="V185" i="23"/>
  <c r="U185" i="23"/>
  <c r="T185" i="23"/>
  <c r="S185" i="23"/>
  <c r="R185" i="23"/>
  <c r="Q185" i="23"/>
  <c r="Q240" i="23" s="1"/>
  <c r="P185" i="23"/>
  <c r="O185" i="23"/>
  <c r="N185" i="23"/>
  <c r="M185" i="23"/>
  <c r="L185" i="23"/>
  <c r="K185" i="23"/>
  <c r="J185" i="23"/>
  <c r="I185" i="23"/>
  <c r="H185" i="23"/>
  <c r="G185" i="23"/>
  <c r="F185" i="23"/>
  <c r="E185" i="23"/>
  <c r="D185" i="23"/>
  <c r="D240" i="23" s="1"/>
  <c r="AH184" i="23"/>
  <c r="AG184" i="23"/>
  <c r="AF184" i="23"/>
  <c r="AE184" i="23"/>
  <c r="AD184" i="23"/>
  <c r="AC184" i="23"/>
  <c r="AB184" i="23"/>
  <c r="AA184" i="23"/>
  <c r="Z184" i="23"/>
  <c r="Y184" i="23"/>
  <c r="X184" i="23"/>
  <c r="W184" i="23"/>
  <c r="V184" i="23"/>
  <c r="U184" i="23"/>
  <c r="T184" i="23"/>
  <c r="S184" i="23"/>
  <c r="R184" i="23"/>
  <c r="Q184" i="23"/>
  <c r="P184" i="23"/>
  <c r="O184" i="23"/>
  <c r="N184" i="23"/>
  <c r="M184" i="23"/>
  <c r="L184" i="23"/>
  <c r="K184" i="23"/>
  <c r="J184" i="23"/>
  <c r="I184" i="23"/>
  <c r="H184" i="23"/>
  <c r="G184" i="23"/>
  <c r="F184" i="23"/>
  <c r="E184" i="23"/>
  <c r="D184" i="23"/>
  <c r="D239" i="23" s="1"/>
  <c r="AH183" i="23"/>
  <c r="AG183" i="23"/>
  <c r="AF183" i="23"/>
  <c r="AE183" i="23"/>
  <c r="AE238" i="23" s="1"/>
  <c r="AD183" i="23"/>
  <c r="AC183" i="23"/>
  <c r="AB183" i="23"/>
  <c r="AA183" i="23"/>
  <c r="Z183" i="23"/>
  <c r="Y183" i="23"/>
  <c r="X183" i="23"/>
  <c r="W183" i="23"/>
  <c r="V183" i="23"/>
  <c r="U183" i="23"/>
  <c r="T183" i="23"/>
  <c r="S183" i="23"/>
  <c r="S238" i="23" s="1"/>
  <c r="R183" i="23"/>
  <c r="R238" i="23" s="1"/>
  <c r="Q183" i="23"/>
  <c r="P183" i="23"/>
  <c r="O183" i="23"/>
  <c r="O238" i="23" s="1"/>
  <c r="N183" i="23"/>
  <c r="M183" i="23"/>
  <c r="L183" i="23"/>
  <c r="K183" i="23"/>
  <c r="J183" i="23"/>
  <c r="I183" i="23"/>
  <c r="H183" i="23"/>
  <c r="G183" i="23"/>
  <c r="F183" i="23"/>
  <c r="E183" i="23"/>
  <c r="D183" i="23"/>
  <c r="D238" i="23" s="1"/>
  <c r="AH182" i="23"/>
  <c r="AG182" i="23"/>
  <c r="AF182" i="23"/>
  <c r="AE182" i="23"/>
  <c r="AD182" i="23"/>
  <c r="AD237" i="23" s="1"/>
  <c r="AC182" i="23"/>
  <c r="AB182" i="23"/>
  <c r="AA182" i="23"/>
  <c r="Z182" i="23"/>
  <c r="Y182" i="23"/>
  <c r="X182" i="23"/>
  <c r="W182" i="23"/>
  <c r="V182" i="23"/>
  <c r="U182" i="23"/>
  <c r="T182" i="23"/>
  <c r="S182" i="23"/>
  <c r="R182" i="23"/>
  <c r="Q182" i="23"/>
  <c r="P182" i="23"/>
  <c r="O182" i="23"/>
  <c r="N182" i="23"/>
  <c r="N237" i="23" s="1"/>
  <c r="M182" i="23"/>
  <c r="L182" i="23"/>
  <c r="K182" i="23"/>
  <c r="J182" i="23"/>
  <c r="I182" i="23"/>
  <c r="H182" i="23"/>
  <c r="G182" i="23"/>
  <c r="F182" i="23"/>
  <c r="E182" i="23"/>
  <c r="D182" i="23"/>
  <c r="D237" i="23" s="1"/>
  <c r="AH181" i="23"/>
  <c r="AG181" i="23"/>
  <c r="AF181" i="23"/>
  <c r="AF236" i="23" s="1"/>
  <c r="AE181" i="23"/>
  <c r="AD181" i="23"/>
  <c r="AC181" i="23"/>
  <c r="AC236" i="23" s="1"/>
  <c r="AB181" i="23"/>
  <c r="AB236" i="23" s="1"/>
  <c r="AA181" i="23"/>
  <c r="Z181" i="23"/>
  <c r="Y181" i="23"/>
  <c r="X181" i="23"/>
  <c r="W181" i="23"/>
  <c r="V181" i="23"/>
  <c r="U181" i="23"/>
  <c r="T181" i="23"/>
  <c r="S181" i="23"/>
  <c r="R181" i="23"/>
  <c r="Q181" i="23"/>
  <c r="P181" i="23"/>
  <c r="P236" i="23" s="1"/>
  <c r="O181" i="23"/>
  <c r="N181" i="23"/>
  <c r="M181" i="23"/>
  <c r="M236" i="23" s="1"/>
  <c r="L181" i="23"/>
  <c r="L236" i="23" s="1"/>
  <c r="K181" i="23"/>
  <c r="J181" i="23"/>
  <c r="I181" i="23"/>
  <c r="H181" i="23"/>
  <c r="G181" i="23"/>
  <c r="F181" i="23"/>
  <c r="E181" i="23"/>
  <c r="D181" i="23"/>
  <c r="D236" i="23" s="1"/>
  <c r="AH180" i="23"/>
  <c r="AH235" i="23" s="1"/>
  <c r="AG180" i="23"/>
  <c r="AF180" i="23"/>
  <c r="AF235" i="23" s="1"/>
  <c r="AE180" i="23"/>
  <c r="AD180" i="23"/>
  <c r="AC180" i="23"/>
  <c r="AB180" i="23"/>
  <c r="AA180" i="23"/>
  <c r="AA235" i="23" s="1"/>
  <c r="Z180" i="23"/>
  <c r="Y180" i="23"/>
  <c r="X180" i="23"/>
  <c r="W180" i="23"/>
  <c r="V180" i="23"/>
  <c r="U180" i="23"/>
  <c r="T180" i="23"/>
  <c r="S180" i="23"/>
  <c r="R180" i="23"/>
  <c r="Q180" i="23"/>
  <c r="P180" i="23"/>
  <c r="P235" i="23" s="1"/>
  <c r="O180" i="23"/>
  <c r="N180" i="23"/>
  <c r="M180" i="23"/>
  <c r="L180" i="23"/>
  <c r="K180" i="23"/>
  <c r="K235" i="23" s="1"/>
  <c r="J180" i="23"/>
  <c r="I180" i="23"/>
  <c r="H180" i="23"/>
  <c r="G180" i="23"/>
  <c r="F180" i="23"/>
  <c r="E180" i="23"/>
  <c r="D180" i="23"/>
  <c r="D235" i="23" s="1"/>
  <c r="AH179" i="23"/>
  <c r="AG179" i="23"/>
  <c r="AF179" i="23"/>
  <c r="AE179" i="23"/>
  <c r="AE234" i="23" s="1"/>
  <c r="AD179" i="23"/>
  <c r="AC179" i="23"/>
  <c r="AB179" i="23"/>
  <c r="AA179" i="23"/>
  <c r="Z179" i="23"/>
  <c r="Y179" i="23"/>
  <c r="X179" i="23"/>
  <c r="W179" i="23"/>
  <c r="V179" i="23"/>
  <c r="U179" i="23"/>
  <c r="T179" i="23"/>
  <c r="S179" i="23"/>
  <c r="R179" i="23"/>
  <c r="Q179" i="23"/>
  <c r="P179" i="23"/>
  <c r="O179" i="23"/>
  <c r="O234" i="23" s="1"/>
  <c r="N179" i="23"/>
  <c r="M179" i="23"/>
  <c r="L179" i="23"/>
  <c r="K179" i="23"/>
  <c r="J179" i="23"/>
  <c r="I179" i="23"/>
  <c r="H179" i="23"/>
  <c r="G179" i="23"/>
  <c r="F179" i="23"/>
  <c r="E179" i="23"/>
  <c r="D179" i="23"/>
  <c r="D234" i="23" s="1"/>
  <c r="AH177" i="23"/>
  <c r="AG177" i="23"/>
  <c r="AF177" i="23"/>
  <c r="AE177" i="23"/>
  <c r="AD177" i="23"/>
  <c r="AC177" i="23"/>
  <c r="AB177" i="23"/>
  <c r="AA177" i="23"/>
  <c r="Z177" i="23"/>
  <c r="Y177" i="23"/>
  <c r="X177" i="23"/>
  <c r="W177" i="23"/>
  <c r="V177" i="23"/>
  <c r="U177" i="23"/>
  <c r="T177" i="23"/>
  <c r="S177" i="23"/>
  <c r="R177" i="23"/>
  <c r="Q177" i="23"/>
  <c r="P177" i="23"/>
  <c r="O177" i="23"/>
  <c r="N177" i="23"/>
  <c r="M177" i="23"/>
  <c r="L177" i="23"/>
  <c r="K177" i="23"/>
  <c r="J177" i="23"/>
  <c r="I177" i="23"/>
  <c r="H177" i="23"/>
  <c r="G177" i="23"/>
  <c r="F177" i="23"/>
  <c r="E177" i="23"/>
  <c r="D177" i="23"/>
  <c r="D232" i="23" s="1"/>
  <c r="AG176" i="23"/>
  <c r="AF176" i="23"/>
  <c r="AE176" i="23"/>
  <c r="AD176" i="23"/>
  <c r="AB176" i="23"/>
  <c r="AA176" i="23"/>
  <c r="Z176" i="23"/>
  <c r="Y176" i="23"/>
  <c r="W176" i="23"/>
  <c r="V176" i="23"/>
  <c r="V231" i="23" s="1"/>
  <c r="U176" i="23"/>
  <c r="T176" i="23"/>
  <c r="R176" i="23"/>
  <c r="Q176" i="23"/>
  <c r="P176" i="23"/>
  <c r="O176" i="23"/>
  <c r="M176" i="23"/>
  <c r="L176" i="23"/>
  <c r="K176" i="23"/>
  <c r="J176" i="23"/>
  <c r="H176" i="23"/>
  <c r="G176" i="23"/>
  <c r="F176" i="23"/>
  <c r="E176" i="23"/>
  <c r="D176" i="23"/>
  <c r="D231" i="23" s="1"/>
  <c r="AH176" i="23"/>
  <c r="AH231" i="23" s="1"/>
  <c r="AC176" i="23"/>
  <c r="X176" i="23"/>
  <c r="S176" i="23"/>
  <c r="N176" i="23"/>
  <c r="I176" i="23"/>
  <c r="Q274" i="23" l="1"/>
  <c r="AG274" i="23"/>
  <c r="AF256" i="23"/>
  <c r="AH258" i="23"/>
  <c r="N235" i="23"/>
  <c r="AD235" i="23"/>
  <c r="O236" i="23"/>
  <c r="AE236" i="23"/>
  <c r="P237" i="23"/>
  <c r="AF237" i="23"/>
  <c r="Q238" i="23"/>
  <c r="AG238" i="23"/>
  <c r="R239" i="23"/>
  <c r="AH239" i="23"/>
  <c r="S240" i="23"/>
  <c r="N251" i="23"/>
  <c r="AD251" i="23"/>
  <c r="O254" i="23"/>
  <c r="AE254" i="23"/>
  <c r="P255" i="23"/>
  <c r="O270" i="23"/>
  <c r="AE270" i="23"/>
  <c r="S258" i="23"/>
  <c r="S274" i="23"/>
  <c r="S247" i="23"/>
  <c r="S265" i="23"/>
  <c r="H267" i="23"/>
  <c r="AC231" i="23"/>
  <c r="U231" i="23"/>
  <c r="M237" i="23"/>
  <c r="AC237" i="23"/>
  <c r="N238" i="23"/>
  <c r="AD238" i="23"/>
  <c r="P240" i="23"/>
  <c r="AF240" i="23"/>
  <c r="R242" i="23"/>
  <c r="AH242" i="23"/>
  <c r="G247" i="23"/>
  <c r="W247" i="23"/>
  <c r="M255" i="23"/>
  <c r="N256" i="23"/>
  <c r="AD256" i="23"/>
  <c r="P258" i="23"/>
  <c r="AF258" i="23"/>
  <c r="R260" i="23"/>
  <c r="AH260" i="23"/>
  <c r="AC271" i="23"/>
  <c r="N272" i="23"/>
  <c r="AD272" i="23"/>
  <c r="P274" i="23"/>
  <c r="AF274" i="23"/>
  <c r="AG275" i="23"/>
  <c r="R276" i="23"/>
  <c r="E249" i="23"/>
  <c r="L238" i="23"/>
  <c r="AB238" i="23"/>
  <c r="I251" i="23"/>
  <c r="Y251" i="23"/>
  <c r="J254" i="23"/>
  <c r="Z254" i="23"/>
  <c r="K255" i="23"/>
  <c r="AA255" i="23"/>
  <c r="L256" i="23"/>
  <c r="AB256" i="23"/>
  <c r="N258" i="23"/>
  <c r="AD258" i="23"/>
  <c r="P260" i="23"/>
  <c r="AF260" i="23"/>
  <c r="R262" i="23"/>
  <c r="H268" i="23"/>
  <c r="X268" i="23"/>
  <c r="I269" i="23"/>
  <c r="Y269" i="23"/>
  <c r="J270" i="23"/>
  <c r="Z270" i="23"/>
  <c r="K271" i="23"/>
  <c r="L272" i="23"/>
  <c r="AB272" i="23"/>
  <c r="N274" i="23"/>
  <c r="AD274" i="23"/>
  <c r="O275" i="23"/>
  <c r="P276" i="23"/>
  <c r="AF276" i="23"/>
  <c r="E245" i="23"/>
  <c r="V246" i="23"/>
  <c r="V245" i="23"/>
  <c r="F246" i="23"/>
  <c r="U263" i="23"/>
  <c r="U279" i="23"/>
  <c r="F245" i="23"/>
  <c r="U245" i="23"/>
  <c r="E263" i="23"/>
  <c r="E279" i="23"/>
  <c r="S245" i="23"/>
  <c r="T246" i="23"/>
  <c r="S263" i="23"/>
  <c r="S279" i="23"/>
  <c r="F261" i="23"/>
  <c r="H263" i="23"/>
  <c r="E276" i="23"/>
  <c r="Y245" i="23"/>
  <c r="I263" i="23"/>
  <c r="J245" i="23"/>
  <c r="J279" i="23"/>
  <c r="AB245" i="23"/>
  <c r="I260" i="23"/>
  <c r="G274" i="23"/>
  <c r="I276" i="23"/>
  <c r="M245" i="23"/>
  <c r="M263" i="23"/>
  <c r="AD245" i="23"/>
  <c r="AE263" i="23"/>
  <c r="F263" i="23"/>
  <c r="F279" i="23"/>
  <c r="W263" i="23"/>
  <c r="X264" i="23"/>
  <c r="F243" i="23"/>
  <c r="Y246" i="23"/>
  <c r="U260" i="23"/>
  <c r="Y263" i="23"/>
  <c r="Z245" i="23"/>
  <c r="W260" i="23"/>
  <c r="Z263" i="23"/>
  <c r="U274" i="23"/>
  <c r="Y242" i="23"/>
  <c r="AB263" i="23"/>
  <c r="Y276" i="23"/>
  <c r="L279" i="23"/>
  <c r="W238" i="23"/>
  <c r="N245" i="23"/>
  <c r="N263" i="23"/>
  <c r="H238" i="23"/>
  <c r="X238" i="23"/>
  <c r="O245" i="23"/>
  <c r="AE245" i="23"/>
  <c r="O263" i="23"/>
  <c r="E269" i="23"/>
  <c r="O279" i="23"/>
  <c r="O231" i="23"/>
  <c r="F235" i="23"/>
  <c r="V235" i="23"/>
  <c r="G236" i="23"/>
  <c r="W236" i="23"/>
  <c r="H237" i="23"/>
  <c r="X237" i="23"/>
  <c r="I238" i="23"/>
  <c r="Y238" i="23"/>
  <c r="J239" i="23"/>
  <c r="Z239" i="23"/>
  <c r="K240" i="23"/>
  <c r="AA240" i="23"/>
  <c r="M242" i="23"/>
  <c r="AC242" i="23"/>
  <c r="P245" i="23"/>
  <c r="AF245" i="23"/>
  <c r="Q246" i="23"/>
  <c r="R247" i="23"/>
  <c r="F251" i="23"/>
  <c r="V251" i="23"/>
  <c r="G254" i="23"/>
  <c r="W254" i="23"/>
  <c r="H255" i="23"/>
  <c r="X255" i="23"/>
  <c r="K258" i="23"/>
  <c r="AA258" i="23"/>
  <c r="M260" i="23"/>
  <c r="AC260" i="23"/>
  <c r="P263" i="23"/>
  <c r="AF263" i="23"/>
  <c r="AH265" i="23"/>
  <c r="F269" i="23"/>
  <c r="V269" i="23"/>
  <c r="G270" i="23"/>
  <c r="W270" i="23"/>
  <c r="K274" i="23"/>
  <c r="AA274" i="23"/>
  <c r="L275" i="23"/>
  <c r="M276" i="23"/>
  <c r="AC276" i="23"/>
  <c r="O278" i="23"/>
  <c r="P279" i="23"/>
  <c r="AF279" i="23"/>
  <c r="W246" i="23"/>
  <c r="V279" i="23"/>
  <c r="G245" i="23"/>
  <c r="E242" i="23"/>
  <c r="E260" i="23"/>
  <c r="X263" i="23"/>
  <c r="I245" i="23"/>
  <c r="U258" i="23"/>
  <c r="J263" i="23"/>
  <c r="E274" i="23"/>
  <c r="G276" i="23"/>
  <c r="L245" i="23"/>
  <c r="L263" i="23"/>
  <c r="AC245" i="23"/>
  <c r="E255" i="23"/>
  <c r="G238" i="23"/>
  <c r="Q263" i="23"/>
  <c r="L274" i="23"/>
  <c r="AB274" i="23"/>
  <c r="N276" i="23"/>
  <c r="AD276" i="23"/>
  <c r="Q279" i="23"/>
  <c r="G246" i="23"/>
  <c r="V263" i="23"/>
  <c r="T242" i="23"/>
  <c r="W245" i="23"/>
  <c r="G263" i="23"/>
  <c r="U242" i="23"/>
  <c r="H245" i="23"/>
  <c r="X245" i="23"/>
  <c r="I246" i="23"/>
  <c r="E258" i="23"/>
  <c r="G260" i="23"/>
  <c r="I242" i="23"/>
  <c r="Y260" i="23"/>
  <c r="AC263" i="23"/>
  <c r="AD263" i="23"/>
  <c r="N279" i="23"/>
  <c r="I231" i="23"/>
  <c r="P231" i="23"/>
  <c r="G235" i="23"/>
  <c r="W235" i="23"/>
  <c r="H236" i="23"/>
  <c r="X236" i="23"/>
  <c r="I237" i="23"/>
  <c r="Y237" i="23"/>
  <c r="J238" i="23"/>
  <c r="Z238" i="23"/>
  <c r="K239" i="23"/>
  <c r="AA239" i="23"/>
  <c r="L240" i="23"/>
  <c r="AB240" i="23"/>
  <c r="N242" i="23"/>
  <c r="AD242" i="23"/>
  <c r="O243" i="23"/>
  <c r="Q245" i="23"/>
  <c r="AG245" i="23"/>
  <c r="R246" i="23"/>
  <c r="AH246" i="23"/>
  <c r="F250" i="23"/>
  <c r="V250" i="23"/>
  <c r="G251" i="23"/>
  <c r="W251" i="23"/>
  <c r="H254" i="23"/>
  <c r="X254" i="23"/>
  <c r="I255" i="23"/>
  <c r="Y255" i="23"/>
  <c r="J256" i="23"/>
  <c r="Z256" i="23"/>
  <c r="K257" i="23"/>
  <c r="L258" i="23"/>
  <c r="AB258" i="23"/>
  <c r="N260" i="23"/>
  <c r="AD260" i="23"/>
  <c r="AG263" i="23"/>
  <c r="G269" i="23"/>
  <c r="W269" i="23"/>
  <c r="H270" i="23"/>
  <c r="X270" i="23"/>
  <c r="I236" i="23"/>
  <c r="Y236" i="23"/>
  <c r="K238" i="23"/>
  <c r="AA238" i="23"/>
  <c r="M240" i="23"/>
  <c r="AC240" i="23"/>
  <c r="O242" i="23"/>
  <c r="AE242" i="23"/>
  <c r="R245" i="23"/>
  <c r="AH245" i="23"/>
  <c r="G250" i="23"/>
  <c r="W250" i="23"/>
  <c r="H251" i="23"/>
  <c r="X251" i="23"/>
  <c r="I254" i="23"/>
  <c r="Y254" i="23"/>
  <c r="K256" i="23"/>
  <c r="AA256" i="23"/>
  <c r="M258" i="23"/>
  <c r="R263" i="23"/>
  <c r="AH263" i="23"/>
  <c r="E266" i="23"/>
  <c r="G268" i="23"/>
  <c r="W268" i="23"/>
  <c r="H269" i="23"/>
  <c r="I270" i="23"/>
  <c r="K272" i="23"/>
  <c r="AA272" i="23"/>
  <c r="AG237" i="23"/>
  <c r="F242" i="23"/>
  <c r="V242" i="23"/>
  <c r="J246" i="23"/>
  <c r="Z246" i="23"/>
  <c r="K247" i="23"/>
  <c r="AA247" i="23"/>
  <c r="P254" i="23"/>
  <c r="AF254" i="23"/>
  <c r="Q255" i="23"/>
  <c r="AG255" i="23"/>
  <c r="F260" i="23"/>
  <c r="V260" i="23"/>
  <c r="H262" i="23"/>
  <c r="J264" i="23"/>
  <c r="Z264" i="23"/>
  <c r="K265" i="23"/>
  <c r="AA265" i="23"/>
  <c r="F276" i="23"/>
  <c r="V276" i="23"/>
  <c r="J280" i="23"/>
  <c r="F231" i="23"/>
  <c r="AA231" i="23"/>
  <c r="R237" i="23"/>
  <c r="G242" i="23"/>
  <c r="Y244" i="23"/>
  <c r="AA246" i="23"/>
  <c r="AB247" i="23"/>
  <c r="N249" i="23"/>
  <c r="AD249" i="23"/>
  <c r="R255" i="23"/>
  <c r="AH255" i="23"/>
  <c r="F259" i="23"/>
  <c r="V259" i="23"/>
  <c r="H261" i="23"/>
  <c r="X261" i="23"/>
  <c r="I262" i="23"/>
  <c r="Y262" i="23"/>
  <c r="K264" i="23"/>
  <c r="AA264" i="23"/>
  <c r="M266" i="23"/>
  <c r="AC266" i="23"/>
  <c r="N267" i="23"/>
  <c r="AD267" i="23"/>
  <c r="R271" i="23"/>
  <c r="AH271" i="23"/>
  <c r="F275" i="23"/>
  <c r="V275" i="23"/>
  <c r="W276" i="23"/>
  <c r="H277" i="23"/>
  <c r="X277" i="23"/>
  <c r="I278" i="23"/>
  <c r="Y278" i="23"/>
  <c r="Z279" i="23"/>
  <c r="K280" i="23"/>
  <c r="AA280" i="23"/>
  <c r="Y231" i="23"/>
  <c r="Z231" i="23"/>
  <c r="Q237" i="23"/>
  <c r="G231" i="23"/>
  <c r="N232" i="23"/>
  <c r="AD232" i="23"/>
  <c r="Q236" i="23"/>
  <c r="AG236" i="23"/>
  <c r="AH237" i="23"/>
  <c r="E240" i="23"/>
  <c r="U240" i="23"/>
  <c r="W242" i="23"/>
  <c r="H243" i="23"/>
  <c r="X243" i="23"/>
  <c r="I244" i="23"/>
  <c r="K246" i="23"/>
  <c r="H231" i="23"/>
  <c r="AB231" i="23"/>
  <c r="Q235" i="23"/>
  <c r="R236" i="23"/>
  <c r="AH236" i="23"/>
  <c r="S237" i="23"/>
  <c r="E239" i="23"/>
  <c r="G241" i="23"/>
  <c r="H242" i="23"/>
  <c r="X242" i="23"/>
  <c r="K245" i="23"/>
  <c r="AA245" i="23"/>
  <c r="L246" i="23"/>
  <c r="AB246" i="23"/>
  <c r="M247" i="23"/>
  <c r="AC247" i="23"/>
  <c r="Q251" i="23"/>
  <c r="AG251" i="23"/>
  <c r="R254" i="23"/>
  <c r="AH254" i="23"/>
  <c r="S255" i="23"/>
  <c r="F258" i="23"/>
  <c r="V258" i="23"/>
  <c r="G259" i="23"/>
  <c r="W259" i="23"/>
  <c r="H260" i="23"/>
  <c r="X260" i="23"/>
  <c r="I261" i="23"/>
  <c r="Y261" i="23"/>
  <c r="J262" i="23"/>
  <c r="Z262" i="23"/>
  <c r="K263" i="23"/>
  <c r="AA263" i="23"/>
  <c r="L264" i="23"/>
  <c r="AB264" i="23"/>
  <c r="M265" i="23"/>
  <c r="AC265" i="23"/>
  <c r="N266" i="23"/>
  <c r="AD266" i="23"/>
  <c r="O267" i="23"/>
  <c r="AE267" i="23"/>
  <c r="P268" i="23"/>
  <c r="AF268" i="23"/>
  <c r="Q269" i="23"/>
  <c r="AG269" i="23"/>
  <c r="R270" i="23"/>
  <c r="AH270" i="23"/>
  <c r="S271" i="23"/>
  <c r="F274" i="23"/>
  <c r="V274" i="23"/>
  <c r="G275" i="23"/>
  <c r="W275" i="23"/>
  <c r="H276" i="23"/>
  <c r="X276" i="23"/>
  <c r="I277" i="23"/>
  <c r="Y277" i="23"/>
  <c r="J278" i="23"/>
  <c r="Z278" i="23"/>
  <c r="K279" i="23"/>
  <c r="AA279" i="23"/>
  <c r="L280" i="23"/>
  <c r="AB280" i="23"/>
  <c r="M246" i="23"/>
  <c r="AC246" i="23"/>
  <c r="N247" i="23"/>
  <c r="AD247" i="23"/>
  <c r="T255" i="23"/>
  <c r="M264" i="23"/>
  <c r="AC264" i="23"/>
  <c r="AD265" i="23"/>
  <c r="K278" i="23"/>
  <c r="AB279" i="23"/>
  <c r="M280" i="23"/>
  <c r="AC280" i="23"/>
  <c r="K231" i="23"/>
  <c r="T236" i="23"/>
  <c r="J242" i="23"/>
  <c r="Z242" i="23"/>
  <c r="N246" i="23"/>
  <c r="AD246" i="23"/>
  <c r="O247" i="23"/>
  <c r="AE247" i="23"/>
  <c r="T254" i="23"/>
  <c r="U255" i="23"/>
  <c r="J260" i="23"/>
  <c r="Z260" i="23"/>
  <c r="N264" i="23"/>
  <c r="AD264" i="23"/>
  <c r="O265" i="23"/>
  <c r="AE265" i="23"/>
  <c r="H274" i="23"/>
  <c r="J276" i="23"/>
  <c r="Z276" i="23"/>
  <c r="M279" i="23"/>
  <c r="AC279" i="23"/>
  <c r="N280" i="23"/>
  <c r="AD280" i="23"/>
  <c r="L231" i="23"/>
  <c r="AF231" i="23"/>
  <c r="E236" i="23"/>
  <c r="U236" i="23"/>
  <c r="F237" i="23"/>
  <c r="V237" i="23"/>
  <c r="I240" i="23"/>
  <c r="Y240" i="23"/>
  <c r="K242" i="23"/>
  <c r="AA242" i="23"/>
  <c r="O246" i="23"/>
  <c r="AE246" i="23"/>
  <c r="P247" i="23"/>
  <c r="AF247" i="23"/>
  <c r="E254" i="23"/>
  <c r="U254" i="23"/>
  <c r="F255" i="23"/>
  <c r="V255" i="23"/>
  <c r="I258" i="23"/>
  <c r="Y258" i="23"/>
  <c r="K260" i="23"/>
  <c r="AA260" i="23"/>
  <c r="M262" i="23"/>
  <c r="AC262" i="23"/>
  <c r="O264" i="23"/>
  <c r="AE264" i="23"/>
  <c r="P265" i="23"/>
  <c r="AF265" i="23"/>
  <c r="E270" i="23"/>
  <c r="U270" i="23"/>
  <c r="F271" i="23"/>
  <c r="V271" i="23"/>
  <c r="I274" i="23"/>
  <c r="Y274" i="23"/>
  <c r="J275" i="23"/>
  <c r="K276" i="23"/>
  <c r="AA276" i="23"/>
  <c r="M278" i="23"/>
  <c r="AC278" i="23"/>
  <c r="AD279" i="23"/>
  <c r="O280" i="23"/>
  <c r="AE280" i="23"/>
  <c r="AE231" i="23"/>
  <c r="E237" i="23"/>
  <c r="M231" i="23"/>
  <c r="AG231" i="23"/>
  <c r="S232" i="23"/>
  <c r="T234" i="23"/>
  <c r="E235" i="23"/>
  <c r="U235" i="23"/>
  <c r="F236" i="23"/>
  <c r="V236" i="23"/>
  <c r="G237" i="23"/>
  <c r="W237" i="23"/>
  <c r="I239" i="23"/>
  <c r="Y239" i="23"/>
  <c r="J240" i="23"/>
  <c r="Z240" i="23"/>
  <c r="K241" i="23"/>
  <c r="AA241" i="23"/>
  <c r="L242" i="23"/>
  <c r="AB242" i="23"/>
  <c r="M243" i="23"/>
  <c r="AC243" i="23"/>
  <c r="N244" i="23"/>
  <c r="AD244" i="23"/>
  <c r="P246" i="23"/>
  <c r="AF246" i="23"/>
  <c r="Q247" i="23"/>
  <c r="AG247" i="23"/>
  <c r="S249" i="23"/>
  <c r="E251" i="23"/>
  <c r="U251" i="23"/>
  <c r="F254" i="23"/>
  <c r="V254" i="23"/>
  <c r="G255" i="23"/>
  <c r="W255" i="23"/>
  <c r="J258" i="23"/>
  <c r="Z258" i="23"/>
  <c r="K259" i="23"/>
  <c r="AA259" i="23"/>
  <c r="L260" i="23"/>
  <c r="AB260" i="23"/>
  <c r="M261" i="23"/>
  <c r="AC261" i="23"/>
  <c r="N262" i="23"/>
  <c r="AD262" i="23"/>
  <c r="P264" i="23"/>
  <c r="AF264" i="23"/>
  <c r="Q265" i="23"/>
  <c r="AG265" i="23"/>
  <c r="R266" i="23"/>
  <c r="S267" i="23"/>
  <c r="U269" i="23"/>
  <c r="F270" i="23"/>
  <c r="V270" i="23"/>
  <c r="G271" i="23"/>
  <c r="W271" i="23"/>
  <c r="J274" i="23"/>
  <c r="Z274" i="23"/>
  <c r="K275" i="23"/>
  <c r="AA275" i="23"/>
  <c r="L276" i="23"/>
  <c r="AB276" i="23"/>
  <c r="M277" i="23"/>
  <c r="AC277" i="23"/>
  <c r="N278" i="23"/>
  <c r="AD278" i="23"/>
  <c r="AE279" i="23"/>
  <c r="P280" i="23"/>
  <c r="AF280" i="23"/>
  <c r="L241" i="23"/>
  <c r="N243" i="23"/>
  <c r="AD243" i="23"/>
  <c r="O244" i="23"/>
  <c r="AE244" i="23"/>
  <c r="AG246" i="23"/>
  <c r="AH247" i="23"/>
  <c r="L259" i="23"/>
  <c r="AB259" i="23"/>
  <c r="N261" i="23"/>
  <c r="AD261" i="23"/>
  <c r="O262" i="23"/>
  <c r="AE262" i="23"/>
  <c r="Q264" i="23"/>
  <c r="AG264" i="23"/>
  <c r="H271" i="23"/>
  <c r="X271" i="23"/>
  <c r="AB275" i="23"/>
  <c r="N277" i="23"/>
  <c r="AD277" i="23"/>
  <c r="AE278" i="23"/>
  <c r="Q280" i="23"/>
  <c r="AG280" i="23"/>
  <c r="M241" i="23"/>
  <c r="AC241" i="23"/>
  <c r="AE243" i="23"/>
  <c r="P244" i="23"/>
  <c r="AF244" i="23"/>
  <c r="U249" i="23"/>
  <c r="AA257" i="23"/>
  <c r="M259" i="23"/>
  <c r="AC259" i="23"/>
  <c r="O261" i="23"/>
  <c r="AE261" i="23"/>
  <c r="P262" i="23"/>
  <c r="AF262" i="23"/>
  <c r="R264" i="23"/>
  <c r="AH264" i="23"/>
  <c r="I271" i="23"/>
  <c r="Y271" i="23"/>
  <c r="M275" i="23"/>
  <c r="AC275" i="23"/>
  <c r="O277" i="23"/>
  <c r="AE277" i="23"/>
  <c r="P278" i="23"/>
  <c r="AF278" i="23"/>
  <c r="AG279" i="23"/>
  <c r="R280" i="23"/>
  <c r="AH280" i="23"/>
  <c r="Z237" i="23"/>
  <c r="P243" i="23"/>
  <c r="AF243" i="23"/>
  <c r="Q244" i="23"/>
  <c r="AG244" i="23"/>
  <c r="S246" i="23"/>
  <c r="T247" i="23"/>
  <c r="F249" i="23"/>
  <c r="V249" i="23"/>
  <c r="J255" i="23"/>
  <c r="Z255" i="23"/>
  <c r="AC258" i="23"/>
  <c r="N259" i="23"/>
  <c r="AD259" i="23"/>
  <c r="O260" i="23"/>
  <c r="AE260" i="23"/>
  <c r="P261" i="23"/>
  <c r="AF261" i="23"/>
  <c r="Q262" i="23"/>
  <c r="AG262" i="23"/>
  <c r="S264" i="23"/>
  <c r="T265" i="23"/>
  <c r="U266" i="23"/>
  <c r="F267" i="23"/>
  <c r="V267" i="23"/>
  <c r="X269" i="23"/>
  <c r="Y270" i="23"/>
  <c r="J271" i="23"/>
  <c r="Z271" i="23"/>
  <c r="L273" i="23"/>
  <c r="AB273" i="23"/>
  <c r="M274" i="23"/>
  <c r="AC274" i="23"/>
  <c r="N275" i="23"/>
  <c r="AD275" i="23"/>
  <c r="O276" i="23"/>
  <c r="AE276" i="23"/>
  <c r="P277" i="23"/>
  <c r="AF277" i="23"/>
  <c r="AG278" i="23"/>
  <c r="R279" i="23"/>
  <c r="AH279" i="23"/>
  <c r="S280" i="23"/>
  <c r="N231" i="23"/>
  <c r="R231" i="23"/>
  <c r="J236" i="23"/>
  <c r="AA237" i="23"/>
  <c r="AF242" i="23"/>
  <c r="O259" i="23"/>
  <c r="AE259" i="23"/>
  <c r="Q261" i="23"/>
  <c r="AG261" i="23"/>
  <c r="AH262" i="23"/>
  <c r="T264" i="23"/>
  <c r="F266" i="23"/>
  <c r="V266" i="23"/>
  <c r="G267" i="23"/>
  <c r="W267" i="23"/>
  <c r="AA271" i="23"/>
  <c r="AE275" i="23"/>
  <c r="Q277" i="23"/>
  <c r="AG277" i="23"/>
  <c r="R278" i="23"/>
  <c r="AH278" i="23"/>
  <c r="T280" i="23"/>
  <c r="Q231" i="23"/>
  <c r="J237" i="23"/>
  <c r="S231" i="23"/>
  <c r="Z236" i="23"/>
  <c r="K237" i="23"/>
  <c r="AD240" i="23"/>
  <c r="P242" i="23"/>
  <c r="X231" i="23"/>
  <c r="T231" i="23"/>
  <c r="K236" i="23"/>
  <c r="AA236" i="23"/>
  <c r="L237" i="23"/>
  <c r="AB237" i="23"/>
  <c r="Q242" i="23"/>
  <c r="AG242" i="23"/>
  <c r="T245" i="23"/>
  <c r="E246" i="23"/>
  <c r="U246" i="23"/>
  <c r="F247" i="23"/>
  <c r="V247" i="23"/>
  <c r="J251" i="23"/>
  <c r="Z251" i="23"/>
  <c r="K254" i="23"/>
  <c r="AA254" i="23"/>
  <c r="L255" i="23"/>
  <c r="AB255" i="23"/>
  <c r="O258" i="23"/>
  <c r="AE258" i="23"/>
  <c r="P259" i="23"/>
  <c r="AF259" i="23"/>
  <c r="Q260" i="23"/>
  <c r="AG260" i="23"/>
  <c r="R261" i="23"/>
  <c r="AH261" i="23"/>
  <c r="S262" i="23"/>
  <c r="T263" i="23"/>
  <c r="E264" i="23"/>
  <c r="U264" i="23"/>
  <c r="F265" i="23"/>
  <c r="V265" i="23"/>
  <c r="G266" i="23"/>
  <c r="W266" i="23"/>
  <c r="X267" i="23"/>
  <c r="I268" i="23"/>
  <c r="Y268" i="23"/>
  <c r="J269" i="23"/>
  <c r="Z269" i="23"/>
  <c r="K270" i="23"/>
  <c r="AA270" i="23"/>
  <c r="L271" i="23"/>
  <c r="AB271" i="23"/>
  <c r="M272" i="23"/>
  <c r="AC272" i="23"/>
  <c r="O274" i="23"/>
  <c r="AE274" i="23"/>
  <c r="P275" i="23"/>
  <c r="AF275" i="23"/>
  <c r="Q276" i="23"/>
  <c r="AG276" i="23"/>
  <c r="R277" i="23"/>
  <c r="AH277" i="23"/>
  <c r="S278" i="23"/>
  <c r="T279" i="23"/>
  <c r="E280" i="23"/>
  <c r="U280" i="23"/>
  <c r="D278" i="23"/>
  <c r="S243" i="23"/>
  <c r="AC255" i="23"/>
  <c r="Q259" i="23"/>
  <c r="AG259" i="23"/>
  <c r="S261" i="23"/>
  <c r="T262" i="23"/>
  <c r="F264" i="23"/>
  <c r="V264" i="23"/>
  <c r="H266" i="23"/>
  <c r="X266" i="23"/>
  <c r="I267" i="23"/>
  <c r="Y267" i="23"/>
  <c r="M271" i="23"/>
  <c r="Q275" i="23"/>
  <c r="AH276" i="23"/>
  <c r="S277" i="23"/>
  <c r="F280" i="23"/>
  <c r="V280" i="23"/>
  <c r="E244" i="23"/>
  <c r="X247" i="23"/>
  <c r="R259" i="23"/>
  <c r="AH259" i="23"/>
  <c r="T261" i="23"/>
  <c r="E262" i="23"/>
  <c r="U262" i="23"/>
  <c r="G264" i="23"/>
  <c r="W264" i="23"/>
  <c r="I266" i="23"/>
  <c r="Y266" i="23"/>
  <c r="J267" i="23"/>
  <c r="Z267" i="23"/>
  <c r="N271" i="23"/>
  <c r="AD271" i="23"/>
  <c r="R275" i="23"/>
  <c r="E278" i="23"/>
  <c r="U278" i="23"/>
  <c r="G280" i="23"/>
  <c r="W280" i="23"/>
  <c r="O237" i="23"/>
  <c r="AE237" i="23"/>
  <c r="H246" i="23"/>
  <c r="X246" i="23"/>
  <c r="I247" i="23"/>
  <c r="Y247" i="23"/>
  <c r="O255" i="23"/>
  <c r="R258" i="23"/>
  <c r="S259" i="23"/>
  <c r="T260" i="23"/>
  <c r="E261" i="23"/>
  <c r="U261" i="23"/>
  <c r="F262" i="23"/>
  <c r="V262" i="23"/>
  <c r="H264" i="23"/>
  <c r="I265" i="23"/>
  <c r="Y265" i="23"/>
  <c r="J266" i="23"/>
  <c r="Z266" i="23"/>
  <c r="K267" i="23"/>
  <c r="AA267" i="23"/>
  <c r="AB268" i="23"/>
  <c r="AC269" i="23"/>
  <c r="N270" i="23"/>
  <c r="E231" i="23"/>
  <c r="V243" i="23"/>
  <c r="G244" i="23"/>
  <c r="W244" i="23"/>
  <c r="L249" i="23"/>
  <c r="AF255" i="23"/>
  <c r="T259" i="23"/>
  <c r="V261" i="23"/>
  <c r="G262" i="23"/>
  <c r="W262" i="23"/>
  <c r="I264" i="23"/>
  <c r="Y264" i="23"/>
  <c r="K266" i="23"/>
  <c r="AA266" i="23"/>
  <c r="L267" i="23"/>
  <c r="P271" i="23"/>
  <c r="AF271" i="23"/>
  <c r="U276" i="23"/>
  <c r="H279" i="23"/>
  <c r="I280" i="23"/>
  <c r="Y280" i="23"/>
  <c r="AD241" i="23"/>
  <c r="F232" i="23"/>
  <c r="H235" i="23"/>
  <c r="L239" i="23"/>
  <c r="AB239" i="23"/>
  <c r="N241" i="23"/>
  <c r="E248" i="23"/>
  <c r="U248" i="23"/>
  <c r="L257" i="23"/>
  <c r="AB257" i="23"/>
  <c r="AG257" i="23"/>
  <c r="G234" i="23"/>
  <c r="H234" i="23"/>
  <c r="Q243" i="23"/>
  <c r="R244" i="23"/>
  <c r="F248" i="23"/>
  <c r="V248" i="23"/>
  <c r="G249" i="23"/>
  <c r="W249" i="23"/>
  <c r="H250" i="23"/>
  <c r="M257" i="23"/>
  <c r="AC257" i="23"/>
  <c r="M273" i="23"/>
  <c r="AC273" i="23"/>
  <c r="E234" i="23"/>
  <c r="V232" i="23"/>
  <c r="W234" i="23"/>
  <c r="X235" i="23"/>
  <c r="G232" i="23"/>
  <c r="W232" i="23"/>
  <c r="X234" i="23"/>
  <c r="I235" i="23"/>
  <c r="Y235" i="23"/>
  <c r="M239" i="23"/>
  <c r="AC239" i="23"/>
  <c r="N240" i="23"/>
  <c r="O241" i="23"/>
  <c r="AE241" i="23"/>
  <c r="AG243" i="23"/>
  <c r="AH244" i="23"/>
  <c r="H232" i="23"/>
  <c r="X232" i="23"/>
  <c r="I234" i="23"/>
  <c r="Y234" i="23"/>
  <c r="J235" i="23"/>
  <c r="Z235" i="23"/>
  <c r="M238" i="23"/>
  <c r="AC238" i="23"/>
  <c r="N239" i="23"/>
  <c r="AD239" i="23"/>
  <c r="O240" i="23"/>
  <c r="AE240" i="23"/>
  <c r="P241" i="23"/>
  <c r="AF241" i="23"/>
  <c r="R243" i="23"/>
  <c r="AH243" i="23"/>
  <c r="S244" i="23"/>
  <c r="G248" i="23"/>
  <c r="W248" i="23"/>
  <c r="H249" i="23"/>
  <c r="X249" i="23"/>
  <c r="I250" i="23"/>
  <c r="Y250" i="23"/>
  <c r="M256" i="23"/>
  <c r="AC256" i="23"/>
  <c r="N257" i="23"/>
  <c r="AD257" i="23"/>
  <c r="N273" i="23"/>
  <c r="AD273" i="23"/>
  <c r="Y232" i="23"/>
  <c r="Q241" i="23"/>
  <c r="AG241" i="23"/>
  <c r="T244" i="23"/>
  <c r="X248" i="23"/>
  <c r="I249" i="23"/>
  <c r="Y249" i="23"/>
  <c r="J250" i="23"/>
  <c r="Z250" i="23"/>
  <c r="O257" i="23"/>
  <c r="AE257" i="23"/>
  <c r="O273" i="23"/>
  <c r="AB244" i="23"/>
  <c r="U232" i="23"/>
  <c r="O239" i="23"/>
  <c r="J232" i="23"/>
  <c r="AA234" i="23"/>
  <c r="U244" i="23"/>
  <c r="J249" i="23"/>
  <c r="AA250" i="23"/>
  <c r="P257" i="23"/>
  <c r="AF257" i="23"/>
  <c r="T232" i="23"/>
  <c r="V234" i="23"/>
  <c r="T248" i="23"/>
  <c r="I232" i="23"/>
  <c r="J234" i="23"/>
  <c r="Z234" i="23"/>
  <c r="AE239" i="23"/>
  <c r="Z232" i="23"/>
  <c r="K234" i="23"/>
  <c r="L235" i="23"/>
  <c r="AB235" i="23"/>
  <c r="P239" i="23"/>
  <c r="AF239" i="23"/>
  <c r="R241" i="23"/>
  <c r="AH241" i="23"/>
  <c r="T243" i="23"/>
  <c r="I248" i="23"/>
  <c r="Y248" i="23"/>
  <c r="Z249" i="23"/>
  <c r="K250" i="23"/>
  <c r="W231" i="23"/>
  <c r="K232" i="23"/>
  <c r="AA232" i="23"/>
  <c r="L234" i="23"/>
  <c r="AB234" i="23"/>
  <c r="M235" i="23"/>
  <c r="AC235" i="23"/>
  <c r="N236" i="23"/>
  <c r="AD236" i="23"/>
  <c r="P238" i="23"/>
  <c r="AF238" i="23"/>
  <c r="Q239" i="23"/>
  <c r="AG239" i="23"/>
  <c r="R240" i="23"/>
  <c r="AH240" i="23"/>
  <c r="S241" i="23"/>
  <c r="E243" i="23"/>
  <c r="U243" i="23"/>
  <c r="F244" i="23"/>
  <c r="V244" i="23"/>
  <c r="J248" i="23"/>
  <c r="Z248" i="23"/>
  <c r="K249" i="23"/>
  <c r="L250" i="23"/>
  <c r="AB250" i="23"/>
  <c r="M251" i="23"/>
  <c r="AC251" i="23"/>
  <c r="P256" i="23"/>
  <c r="Q257" i="23"/>
  <c r="AB232" i="23"/>
  <c r="K248" i="23"/>
  <c r="AA248" i="23"/>
  <c r="AB249" i="23"/>
  <c r="M250" i="23"/>
  <c r="AC250" i="23"/>
  <c r="Q256" i="23"/>
  <c r="AG256" i="23"/>
  <c r="R257" i="23"/>
  <c r="AH257" i="23"/>
  <c r="T241" i="23"/>
  <c r="M232" i="23"/>
  <c r="AC232" i="23"/>
  <c r="N234" i="23"/>
  <c r="AD234" i="23"/>
  <c r="O235" i="23"/>
  <c r="AE235" i="23"/>
  <c r="AH238" i="23"/>
  <c r="S239" i="23"/>
  <c r="T240" i="23"/>
  <c r="E241" i="23"/>
  <c r="U241" i="23"/>
  <c r="G243" i="23"/>
  <c r="W243" i="23"/>
  <c r="H244" i="23"/>
  <c r="X244" i="23"/>
  <c r="L248" i="23"/>
  <c r="AB248" i="23"/>
  <c r="M249" i="23"/>
  <c r="AC249" i="23"/>
  <c r="N250" i="23"/>
  <c r="AD250" i="23"/>
  <c r="H248" i="23"/>
  <c r="T273" i="23"/>
  <c r="AF248" i="23"/>
  <c r="E232" i="23"/>
  <c r="L232" i="23"/>
  <c r="V241" i="23"/>
  <c r="M248" i="23"/>
  <c r="T257" i="23"/>
  <c r="O232" i="23"/>
  <c r="AF234" i="23"/>
  <c r="T238" i="23"/>
  <c r="F240" i="23"/>
  <c r="Y243" i="23"/>
  <c r="Z244" i="23"/>
  <c r="N248" i="23"/>
  <c r="O249" i="23"/>
  <c r="P250" i="23"/>
  <c r="T256" i="23"/>
  <c r="E257" i="23"/>
  <c r="U257" i="23"/>
  <c r="AA249" i="23"/>
  <c r="U234" i="23"/>
  <c r="AC234" i="23"/>
  <c r="T239" i="23"/>
  <c r="P234" i="23"/>
  <c r="AG235" i="23"/>
  <c r="U239" i="23"/>
  <c r="V240" i="23"/>
  <c r="I243" i="23"/>
  <c r="J244" i="23"/>
  <c r="AD248" i="23"/>
  <c r="AE249" i="23"/>
  <c r="AF250" i="23"/>
  <c r="J231" i="23"/>
  <c r="AD231" i="23"/>
  <c r="P232" i="23"/>
  <c r="AF232" i="23"/>
  <c r="Q234" i="23"/>
  <c r="AG234" i="23"/>
  <c r="R235" i="23"/>
  <c r="S236" i="23"/>
  <c r="T237" i="23"/>
  <c r="E238" i="23"/>
  <c r="U238" i="23"/>
  <c r="F239" i="23"/>
  <c r="V239" i="23"/>
  <c r="G240" i="23"/>
  <c r="W240" i="23"/>
  <c r="H241" i="23"/>
  <c r="X241" i="23"/>
  <c r="J243" i="23"/>
  <c r="Z243" i="23"/>
  <c r="K244" i="23"/>
  <c r="AA244" i="23"/>
  <c r="O248" i="23"/>
  <c r="AE248" i="23"/>
  <c r="P249" i="23"/>
  <c r="AF249" i="23"/>
  <c r="Q250" i="23"/>
  <c r="AG250" i="23"/>
  <c r="R251" i="23"/>
  <c r="AH251" i="23"/>
  <c r="X250" i="23"/>
  <c r="F241" i="23"/>
  <c r="AC248" i="23"/>
  <c r="AE232" i="23"/>
  <c r="W241" i="23"/>
  <c r="Q232" i="23"/>
  <c r="AG232" i="23"/>
  <c r="R234" i="23"/>
  <c r="AH234" i="23"/>
  <c r="S235" i="23"/>
  <c r="U237" i="23"/>
  <c r="F238" i="23"/>
  <c r="V238" i="23"/>
  <c r="G239" i="23"/>
  <c r="W239" i="23"/>
  <c r="H240" i="23"/>
  <c r="X240" i="23"/>
  <c r="I241" i="23"/>
  <c r="Y241" i="23"/>
  <c r="K243" i="23"/>
  <c r="AA243" i="23"/>
  <c r="L244" i="23"/>
  <c r="P248" i="23"/>
  <c r="Q249" i="23"/>
  <c r="AG249" i="23"/>
  <c r="R250" i="23"/>
  <c r="AH250" i="23"/>
  <c r="S251" i="23"/>
  <c r="F234" i="23"/>
  <c r="M234" i="23"/>
  <c r="R232" i="23"/>
  <c r="AH232" i="23"/>
  <c r="S234" i="23"/>
  <c r="T235" i="23"/>
  <c r="H239" i="23"/>
  <c r="X239" i="23"/>
  <c r="J241" i="23"/>
  <c r="Z241" i="23"/>
  <c r="L243" i="23"/>
  <c r="AB243" i="23"/>
  <c r="M244" i="23"/>
  <c r="AC244" i="23"/>
  <c r="Q248" i="23"/>
  <c r="AG248" i="23"/>
  <c r="R249" i="23"/>
  <c r="AH249" i="23"/>
  <c r="S250" i="23"/>
  <c r="T251" i="23"/>
  <c r="AE273" i="23"/>
  <c r="R248" i="23"/>
  <c r="AH248" i="23"/>
  <c r="T250" i="23"/>
  <c r="H256" i="23"/>
  <c r="X256" i="23"/>
  <c r="I257" i="23"/>
  <c r="Y257" i="23"/>
  <c r="AB241" i="23"/>
  <c r="S248" i="23"/>
  <c r="T249" i="23"/>
  <c r="E250" i="23"/>
  <c r="U250" i="23"/>
  <c r="I256" i="23"/>
  <c r="Y256" i="23"/>
  <c r="J257" i="23"/>
  <c r="Z257" i="23"/>
  <c r="T272" i="23"/>
  <c r="E273" i="23"/>
  <c r="U273" i="23"/>
  <c r="E256" i="23"/>
  <c r="U256" i="23"/>
  <c r="F257" i="23"/>
  <c r="V257" i="23"/>
  <c r="G258" i="23"/>
  <c r="W258" i="23"/>
  <c r="H259" i="23"/>
  <c r="X259" i="23"/>
  <c r="J261" i="23"/>
  <c r="Z261" i="23"/>
  <c r="K262" i="23"/>
  <c r="AA262" i="23"/>
  <c r="O266" i="23"/>
  <c r="AE266" i="23"/>
  <c r="P267" i="23"/>
  <c r="AF267" i="23"/>
  <c r="Q268" i="23"/>
  <c r="AG268" i="23"/>
  <c r="R269" i="23"/>
  <c r="AH269" i="23"/>
  <c r="S270" i="23"/>
  <c r="T271" i="23"/>
  <c r="E272" i="23"/>
  <c r="U272" i="23"/>
  <c r="F273" i="23"/>
  <c r="V273" i="23"/>
  <c r="W274" i="23"/>
  <c r="H275" i="23"/>
  <c r="X275" i="23"/>
  <c r="J277" i="23"/>
  <c r="Z277" i="23"/>
  <c r="AA278" i="23"/>
  <c r="F256" i="23"/>
  <c r="V256" i="23"/>
  <c r="G257" i="23"/>
  <c r="W257" i="23"/>
  <c r="H258" i="23"/>
  <c r="X258" i="23"/>
  <c r="I259" i="23"/>
  <c r="Y259" i="23"/>
  <c r="K261" i="23"/>
  <c r="AA261" i="23"/>
  <c r="L262" i="23"/>
  <c r="AB262" i="23"/>
  <c r="P266" i="23"/>
  <c r="AF266" i="23"/>
  <c r="Q267" i="23"/>
  <c r="AG267" i="23"/>
  <c r="R268" i="23"/>
  <c r="AH268" i="23"/>
  <c r="S269" i="23"/>
  <c r="T270" i="23"/>
  <c r="E271" i="23"/>
  <c r="U271" i="23"/>
  <c r="F272" i="23"/>
  <c r="V272" i="23"/>
  <c r="G273" i="23"/>
  <c r="W273" i="23"/>
  <c r="X274" i="23"/>
  <c r="I275" i="23"/>
  <c r="Y275" i="23"/>
  <c r="K277" i="23"/>
  <c r="AA277" i="23"/>
  <c r="L278" i="23"/>
  <c r="AB278" i="23"/>
  <c r="G256" i="23"/>
  <c r="W256" i="23"/>
  <c r="H257" i="23"/>
  <c r="X257" i="23"/>
  <c r="J259" i="23"/>
  <c r="Z259" i="23"/>
  <c r="L261" i="23"/>
  <c r="AB261" i="23"/>
  <c r="Q266" i="23"/>
  <c r="AG266" i="23"/>
  <c r="R267" i="23"/>
  <c r="AH267" i="23"/>
  <c r="S268" i="23"/>
  <c r="T269" i="23"/>
  <c r="G272" i="23"/>
  <c r="W272" i="23"/>
  <c r="H273" i="23"/>
  <c r="X273" i="23"/>
  <c r="Z275" i="23"/>
  <c r="L277" i="23"/>
  <c r="AB277" i="23"/>
  <c r="AH266" i="23"/>
  <c r="T268" i="23"/>
  <c r="H272" i="23"/>
  <c r="X272" i="23"/>
  <c r="I273" i="23"/>
  <c r="Y273" i="23"/>
  <c r="S266" i="23"/>
  <c r="T267" i="23"/>
  <c r="E268" i="23"/>
  <c r="U268" i="23"/>
  <c r="I272" i="23"/>
  <c r="Y272" i="23"/>
  <c r="J273" i="23"/>
  <c r="Z273" i="23"/>
  <c r="T266" i="23"/>
  <c r="E267" i="23"/>
  <c r="U267" i="23"/>
  <c r="F268" i="23"/>
  <c r="V268" i="23"/>
  <c r="J272" i="23"/>
  <c r="Z272" i="23"/>
  <c r="K273" i="23"/>
  <c r="AA273" i="23"/>
  <c r="T278" i="23"/>
  <c r="AA268" i="23"/>
  <c r="O272" i="23"/>
  <c r="AE272" i="23"/>
  <c r="P273" i="23"/>
  <c r="AF273" i="23"/>
  <c r="AH275" i="23"/>
  <c r="T277" i="23"/>
  <c r="AD270" i="23"/>
  <c r="O271" i="23"/>
  <c r="AE271" i="23"/>
  <c r="P272" i="23"/>
  <c r="AF272" i="23"/>
  <c r="Q273" i="23"/>
  <c r="AG273" i="23"/>
  <c r="R274" i="23"/>
  <c r="AH274" i="23"/>
  <c r="S275" i="23"/>
  <c r="T276" i="23"/>
  <c r="E277" i="23"/>
  <c r="U277" i="23"/>
  <c r="F278" i="23"/>
  <c r="V278" i="23"/>
  <c r="G279" i="23"/>
  <c r="W279" i="23"/>
  <c r="H280" i="23"/>
  <c r="X280" i="23"/>
  <c r="AB267" i="23"/>
  <c r="M268" i="23"/>
  <c r="AC268" i="23"/>
  <c r="N269" i="23"/>
  <c r="AD269" i="23"/>
  <c r="Q272" i="23"/>
  <c r="AG272" i="23"/>
  <c r="R273" i="23"/>
  <c r="AH273" i="23"/>
  <c r="T275" i="23"/>
  <c r="F277" i="23"/>
  <c r="V277" i="23"/>
  <c r="G278" i="23"/>
  <c r="W278" i="23"/>
  <c r="X279" i="23"/>
  <c r="O251" i="23"/>
  <c r="AE251" i="23"/>
  <c r="R256" i="23"/>
  <c r="AH256" i="23"/>
  <c r="S257" i="23"/>
  <c r="T258" i="23"/>
  <c r="E259" i="23"/>
  <c r="U259" i="23"/>
  <c r="G261" i="23"/>
  <c r="W261" i="23"/>
  <c r="X262" i="23"/>
  <c r="L266" i="23"/>
  <c r="AB266" i="23"/>
  <c r="M267" i="23"/>
  <c r="AC267" i="23"/>
  <c r="N268" i="23"/>
  <c r="AD268" i="23"/>
  <c r="O269" i="23"/>
  <c r="AE269" i="23"/>
  <c r="P270" i="23"/>
  <c r="AF270" i="23"/>
  <c r="Q271" i="23"/>
  <c r="AG271" i="23"/>
  <c r="R272" i="23"/>
  <c r="AH272" i="23"/>
  <c r="S273" i="23"/>
  <c r="T274" i="23"/>
  <c r="E275" i="23"/>
  <c r="U275" i="23"/>
  <c r="G277" i="23"/>
  <c r="W277" i="23"/>
  <c r="H278" i="23"/>
  <c r="X278" i="23"/>
  <c r="I279" i="23"/>
  <c r="Y279" i="23"/>
  <c r="Z280" i="23"/>
  <c r="AF40" i="15" l="1"/>
  <c r="AD50" i="15" a="1"/>
  <c r="AD50" i="15" s="1"/>
  <c r="AD53" i="15"/>
  <c r="AD54" i="15"/>
  <c r="AD55" i="15"/>
  <c r="AD56" i="15"/>
  <c r="AD57" i="15"/>
  <c r="AD58" i="15"/>
  <c r="AD59" i="15"/>
  <c r="AD60" i="15"/>
  <c r="AD61" i="15"/>
  <c r="AD62" i="15"/>
  <c r="AD63" i="15"/>
  <c r="AD64" i="15"/>
  <c r="AD65" i="15"/>
  <c r="AD69" i="15"/>
  <c r="AD70" i="15"/>
  <c r="AD71" i="15"/>
  <c r="AD72" i="15"/>
  <c r="AD73" i="15"/>
  <c r="AD74" i="15"/>
  <c r="AD75" i="15"/>
  <c r="AD76" i="15"/>
  <c r="AD77" i="15"/>
  <c r="AD78" i="15"/>
  <c r="AD79" i="15"/>
  <c r="AD80" i="15"/>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A64" i="9"/>
  <c r="A63" i="9"/>
  <c r="A62" i="9"/>
  <c r="H57" i="9"/>
  <c r="G57" i="9"/>
  <c r="E57" i="9"/>
  <c r="D57" i="9"/>
  <c r="K57" i="9" s="1"/>
  <c r="C57" i="9"/>
  <c r="J57" i="9" s="1"/>
  <c r="B57" i="9"/>
  <c r="A57" i="9"/>
  <c r="I56" i="9"/>
  <c r="H56" i="9"/>
  <c r="G56" i="9"/>
  <c r="E56" i="9"/>
  <c r="D56" i="9"/>
  <c r="K56" i="9" s="1"/>
  <c r="C56" i="9"/>
  <c r="J56" i="9" s="1"/>
  <c r="B56" i="9"/>
  <c r="A56" i="9"/>
  <c r="H55" i="9"/>
  <c r="G55" i="9"/>
  <c r="E55" i="9"/>
  <c r="D55" i="9"/>
  <c r="K55" i="9" s="1"/>
  <c r="C55" i="9"/>
  <c r="J55" i="9" s="1"/>
  <c r="B55" i="9"/>
  <c r="A55" i="9"/>
  <c r="H52" i="9"/>
  <c r="G52" i="9"/>
  <c r="E52" i="9"/>
  <c r="D52" i="9"/>
  <c r="K52" i="9" s="1"/>
  <c r="C52" i="9"/>
  <c r="J52" i="9" s="1"/>
  <c r="B52" i="9"/>
  <c r="A52" i="9"/>
  <c r="I51" i="9"/>
  <c r="H51" i="9"/>
  <c r="G51" i="9"/>
  <c r="F51" i="9"/>
  <c r="E51" i="9"/>
  <c r="D51" i="9"/>
  <c r="K51" i="9" s="1"/>
  <c r="C51" i="9"/>
  <c r="J51" i="9" s="1"/>
  <c r="B51" i="9"/>
  <c r="A51" i="9"/>
  <c r="H50" i="9"/>
  <c r="G50" i="9"/>
  <c r="E50" i="9"/>
  <c r="D50" i="9"/>
  <c r="K50" i="9" s="1"/>
  <c r="C50" i="9"/>
  <c r="J50" i="9" s="1"/>
  <c r="B50" i="9"/>
  <c r="A50" i="9"/>
  <c r="I28" i="9"/>
  <c r="H28" i="9"/>
  <c r="G28" i="9"/>
  <c r="E28" i="9"/>
  <c r="D28" i="9"/>
  <c r="K28" i="9" s="1"/>
  <c r="C28" i="9"/>
  <c r="J28" i="9" s="1"/>
  <c r="B28" i="9"/>
  <c r="A28" i="9"/>
  <c r="I27" i="9"/>
  <c r="H27" i="9"/>
  <c r="G27" i="9"/>
  <c r="E27" i="9"/>
  <c r="D27" i="9"/>
  <c r="K27" i="9" s="1"/>
  <c r="C27" i="9"/>
  <c r="J27" i="9" s="1"/>
  <c r="B27" i="9"/>
  <c r="A27" i="9"/>
  <c r="H22" i="9"/>
  <c r="G22" i="9"/>
  <c r="E22" i="9"/>
  <c r="D22" i="9"/>
  <c r="K22" i="9" s="1"/>
  <c r="C22" i="9"/>
  <c r="J22" i="9" s="1"/>
  <c r="B22" i="9"/>
  <c r="A22" i="9"/>
  <c r="I21" i="9"/>
  <c r="H21" i="9"/>
  <c r="G21" i="9"/>
  <c r="E21" i="9"/>
  <c r="D21" i="9"/>
  <c r="K21" i="9" s="1"/>
  <c r="C21" i="9"/>
  <c r="J21" i="9" s="1"/>
  <c r="B21" i="9"/>
  <c r="A21" i="9"/>
  <c r="H20" i="9"/>
  <c r="G20" i="9"/>
  <c r="E20" i="9"/>
  <c r="D20" i="9"/>
  <c r="K20" i="9" s="1"/>
  <c r="C20" i="9"/>
  <c r="J20" i="9" s="1"/>
  <c r="B20" i="9"/>
  <c r="A20" i="9"/>
  <c r="A15" i="9"/>
  <c r="A16" i="9"/>
  <c r="A17" i="9"/>
  <c r="H17" i="9"/>
  <c r="G17" i="9"/>
  <c r="E17" i="9"/>
  <c r="D17" i="9"/>
  <c r="K17" i="9" s="1"/>
  <c r="C17" i="9"/>
  <c r="J17" i="9" s="1"/>
  <c r="B17" i="9"/>
  <c r="H16" i="9"/>
  <c r="G16" i="9"/>
  <c r="E16" i="9"/>
  <c r="D16" i="9"/>
  <c r="K16" i="9" s="1"/>
  <c r="C16" i="9"/>
  <c r="J16" i="9" s="1"/>
  <c r="B16" i="9"/>
  <c r="I15" i="9"/>
  <c r="H15" i="9"/>
  <c r="G15" i="9"/>
  <c r="E15" i="9"/>
  <c r="D15" i="9"/>
  <c r="K15" i="9" s="1"/>
  <c r="C15" i="9"/>
  <c r="J15" i="9" s="1"/>
  <c r="CL15" i="9" s="1"/>
  <c r="B15" i="9"/>
  <c r="J110" i="5"/>
  <c r="I110" i="5"/>
  <c r="L110" i="5" s="1"/>
  <c r="F110" i="5"/>
  <c r="F22" i="9" s="1"/>
  <c r="J109" i="5"/>
  <c r="I109" i="5"/>
  <c r="L109" i="5" s="1"/>
  <c r="F109" i="5"/>
  <c r="F21" i="9" s="1"/>
  <c r="J108" i="5"/>
  <c r="I108" i="5"/>
  <c r="L108" i="5" s="1"/>
  <c r="F108" i="5"/>
  <c r="F20" i="9" s="1"/>
  <c r="J117" i="5"/>
  <c r="I117" i="5"/>
  <c r="L117" i="5" s="1"/>
  <c r="F117" i="5"/>
  <c r="F28" i="9" s="1"/>
  <c r="J116" i="5"/>
  <c r="I116" i="5"/>
  <c r="L116" i="5" s="1"/>
  <c r="F116" i="5"/>
  <c r="F27" i="9" s="1"/>
  <c r="J104" i="5"/>
  <c r="I104" i="5"/>
  <c r="L104" i="5" s="1"/>
  <c r="F104" i="5"/>
  <c r="F17" i="9" s="1"/>
  <c r="J103" i="5"/>
  <c r="I103" i="5"/>
  <c r="L103" i="5" s="1"/>
  <c r="F103" i="5"/>
  <c r="F16" i="9" s="1"/>
  <c r="J102" i="5"/>
  <c r="I102" i="5"/>
  <c r="K102" i="5" s="1"/>
  <c r="F102" i="5"/>
  <c r="F15" i="9" s="1"/>
  <c r="J146" i="5"/>
  <c r="I146" i="5"/>
  <c r="L146" i="5" s="1"/>
  <c r="F146" i="5"/>
  <c r="F52" i="9" s="1"/>
  <c r="J145" i="5"/>
  <c r="I145" i="5"/>
  <c r="L145" i="5" s="1"/>
  <c r="F145" i="5"/>
  <c r="J144" i="5"/>
  <c r="I144" i="5"/>
  <c r="L144" i="5" s="1"/>
  <c r="F144" i="5"/>
  <c r="F50" i="9" s="1"/>
  <c r="J152" i="5"/>
  <c r="I152" i="5"/>
  <c r="L152" i="5" s="1"/>
  <c r="F152" i="5"/>
  <c r="F57" i="9" s="1"/>
  <c r="J151" i="5"/>
  <c r="I151" i="5"/>
  <c r="K151" i="5" s="1"/>
  <c r="F151" i="5"/>
  <c r="F56" i="9" s="1"/>
  <c r="J150" i="5"/>
  <c r="I150" i="5"/>
  <c r="K150" i="5" s="1"/>
  <c r="F150" i="5"/>
  <c r="F55" i="9" s="1"/>
  <c r="I158" i="5"/>
  <c r="K158" i="5" s="1"/>
  <c r="J158" i="5"/>
  <c r="AM27" i="9" l="1"/>
  <c r="DO27" i="9" s="1"/>
  <c r="X56" i="9"/>
  <c r="I17" i="9"/>
  <c r="CK50" i="9"/>
  <c r="I55" i="9"/>
  <c r="I52" i="9"/>
  <c r="EE52" i="9" s="1"/>
  <c r="I16" i="9"/>
  <c r="I57" i="9"/>
  <c r="DV57" i="9" s="1"/>
  <c r="I50" i="9"/>
  <c r="FM50" i="9" s="1"/>
  <c r="CZ56" i="9"/>
  <c r="FN15" i="9"/>
  <c r="L158" i="5"/>
  <c r="I20" i="9"/>
  <c r="I22" i="9"/>
  <c r="DV22" i="9" s="1"/>
  <c r="AD68" i="15"/>
  <c r="AD52" i="15"/>
  <c r="AD67" i="15"/>
  <c r="AD51" i="15"/>
  <c r="AD66" i="15"/>
  <c r="CH56" i="9"/>
  <c r="FJ56" i="9" s="1"/>
  <c r="AM56" i="9"/>
  <c r="DO56" i="9" s="1"/>
  <c r="W56" i="9"/>
  <c r="CY56" i="9" s="1"/>
  <c r="CI56" i="9"/>
  <c r="FK56" i="9" s="1"/>
  <c r="BC56" i="9"/>
  <c r="EE56" i="9" s="1"/>
  <c r="BS56" i="9"/>
  <c r="EU56" i="9" s="1"/>
  <c r="CK55" i="9"/>
  <c r="FM55" i="9" s="1"/>
  <c r="CE57" i="9"/>
  <c r="BO57" i="9"/>
  <c r="AY57" i="9"/>
  <c r="AI57" i="9"/>
  <c r="DK57" i="9" s="1"/>
  <c r="S57" i="9"/>
  <c r="CU57" i="9" s="1"/>
  <c r="BA57" i="9"/>
  <c r="CD57" i="9"/>
  <c r="BN57" i="9"/>
  <c r="AX57" i="9"/>
  <c r="AH57" i="9"/>
  <c r="R57" i="9"/>
  <c r="U57" i="9"/>
  <c r="CC57" i="9"/>
  <c r="BM57" i="9"/>
  <c r="EO57" i="9" s="1"/>
  <c r="AW57" i="9"/>
  <c r="AG57" i="9"/>
  <c r="Q57" i="9"/>
  <c r="CS57" i="9" s="1"/>
  <c r="CG57" i="9"/>
  <c r="CB57" i="9"/>
  <c r="BL57" i="9"/>
  <c r="EN57" i="9" s="1"/>
  <c r="AV57" i="9"/>
  <c r="AF57" i="9"/>
  <c r="P57" i="9"/>
  <c r="T57" i="9"/>
  <c r="CA57" i="9"/>
  <c r="BK57" i="9"/>
  <c r="AU57" i="9"/>
  <c r="AE57" i="9"/>
  <c r="O57" i="9"/>
  <c r="BZ57" i="9"/>
  <c r="FB57" i="9" s="1"/>
  <c r="BJ57" i="9"/>
  <c r="EL57" i="9" s="1"/>
  <c r="AT57" i="9"/>
  <c r="AD57" i="9"/>
  <c r="DF57" i="9" s="1"/>
  <c r="N57" i="9"/>
  <c r="BY57" i="9"/>
  <c r="BI57" i="9"/>
  <c r="EK57" i="9" s="1"/>
  <c r="AS57" i="9"/>
  <c r="DU57" i="9" s="1"/>
  <c r="AC57" i="9"/>
  <c r="M57" i="9"/>
  <c r="BX57" i="9"/>
  <c r="BH57" i="9"/>
  <c r="AR57" i="9"/>
  <c r="AB57" i="9"/>
  <c r="L57" i="9"/>
  <c r="AJ57" i="9"/>
  <c r="CM57" i="9"/>
  <c r="FO57" i="9" s="1"/>
  <c r="BW57" i="9"/>
  <c r="BG57" i="9"/>
  <c r="EI57" i="9" s="1"/>
  <c r="AQ57" i="9"/>
  <c r="DS57" i="9" s="1"/>
  <c r="AA57" i="9"/>
  <c r="AZ57" i="9"/>
  <c r="CL57" i="9"/>
  <c r="FN57" i="9" s="1"/>
  <c r="BV57" i="9"/>
  <c r="EX57" i="9" s="1"/>
  <c r="BF57" i="9"/>
  <c r="AP57" i="9"/>
  <c r="Z57" i="9"/>
  <c r="BQ57" i="9"/>
  <c r="CF57" i="9"/>
  <c r="CK57" i="9"/>
  <c r="BU57" i="9"/>
  <c r="BE57" i="9"/>
  <c r="AO57" i="9"/>
  <c r="DQ57" i="9" s="1"/>
  <c r="Y57" i="9"/>
  <c r="DA57" i="9" s="1"/>
  <c r="BP57" i="9"/>
  <c r="ER57" i="9" s="1"/>
  <c r="CJ57" i="9"/>
  <c r="FL57" i="9" s="1"/>
  <c r="BT57" i="9"/>
  <c r="BD57" i="9"/>
  <c r="AN57" i="9"/>
  <c r="DP57" i="9" s="1"/>
  <c r="X57" i="9"/>
  <c r="CZ57" i="9" s="1"/>
  <c r="AK57" i="9"/>
  <c r="CI57" i="9"/>
  <c r="BS57" i="9"/>
  <c r="BC57" i="9"/>
  <c r="AM57" i="9"/>
  <c r="W57" i="9"/>
  <c r="CH57" i="9"/>
  <c r="BR57" i="9"/>
  <c r="BB57" i="9"/>
  <c r="ED57" i="9" s="1"/>
  <c r="AL57" i="9"/>
  <c r="DN57" i="9" s="1"/>
  <c r="V57" i="9"/>
  <c r="CX57" i="9" s="1"/>
  <c r="FG57" i="9"/>
  <c r="BF56" i="9"/>
  <c r="EH56" i="9" s="1"/>
  <c r="CL56" i="9"/>
  <c r="FN56" i="9" s="1"/>
  <c r="L55" i="9"/>
  <c r="CN55" i="9" s="1"/>
  <c r="AO56" i="9"/>
  <c r="DQ56" i="9" s="1"/>
  <c r="AA56" i="9"/>
  <c r="DC56" i="9" s="1"/>
  <c r="AQ56" i="9"/>
  <c r="DS56" i="9" s="1"/>
  <c r="BG56" i="9"/>
  <c r="EI56" i="9" s="1"/>
  <c r="BW56" i="9"/>
  <c r="EY56" i="9" s="1"/>
  <c r="CM56" i="9"/>
  <c r="FO56" i="9" s="1"/>
  <c r="CM55" i="9"/>
  <c r="FO55" i="9" s="1"/>
  <c r="CJ56" i="9"/>
  <c r="FL56" i="9" s="1"/>
  <c r="BZ55" i="9"/>
  <c r="FB55" i="9" s="1"/>
  <c r="O55" i="9"/>
  <c r="CQ55" i="9" s="1"/>
  <c r="AE55" i="9"/>
  <c r="DG55" i="9" s="1"/>
  <c r="AU55" i="9"/>
  <c r="DW55" i="9" s="1"/>
  <c r="BK55" i="9"/>
  <c r="EM55" i="9" s="1"/>
  <c r="CA55" i="9"/>
  <c r="FC55" i="9" s="1"/>
  <c r="L56" i="9"/>
  <c r="CN56" i="9" s="1"/>
  <c r="AB56" i="9"/>
  <c r="DD56" i="9" s="1"/>
  <c r="AR56" i="9"/>
  <c r="DT56" i="9" s="1"/>
  <c r="BH56" i="9"/>
  <c r="EJ56" i="9" s="1"/>
  <c r="BX56" i="9"/>
  <c r="EZ56" i="9" s="1"/>
  <c r="Z55" i="9"/>
  <c r="AA55" i="9"/>
  <c r="AP55" i="9"/>
  <c r="BE56" i="9"/>
  <c r="EG56" i="9" s="1"/>
  <c r="BI55" i="9"/>
  <c r="EK55" i="9" s="1"/>
  <c r="Z56" i="9"/>
  <c r="DB56" i="9" s="1"/>
  <c r="BJ55" i="9"/>
  <c r="EL55" i="9" s="1"/>
  <c r="P55" i="9"/>
  <c r="CR55" i="9" s="1"/>
  <c r="Q55" i="9"/>
  <c r="CS55" i="9" s="1"/>
  <c r="AG55" i="9"/>
  <c r="DI55" i="9" s="1"/>
  <c r="BM55" i="9"/>
  <c r="CC55" i="9"/>
  <c r="FE55" i="9" s="1"/>
  <c r="EO55" i="9"/>
  <c r="N56" i="9"/>
  <c r="CP56" i="9" s="1"/>
  <c r="AD56" i="9"/>
  <c r="DF56" i="9" s="1"/>
  <c r="AT56" i="9"/>
  <c r="DV56" i="9" s="1"/>
  <c r="BJ56" i="9"/>
  <c r="EL56" i="9" s="1"/>
  <c r="BZ56" i="9"/>
  <c r="FB56" i="9" s="1"/>
  <c r="AQ55" i="9"/>
  <c r="AN56" i="9"/>
  <c r="DP56" i="9" s="1"/>
  <c r="AR55" i="9"/>
  <c r="DT55" i="9" s="1"/>
  <c r="AC55" i="9"/>
  <c r="DE55" i="9" s="1"/>
  <c r="AT55" i="9"/>
  <c r="DV55" i="9" s="1"/>
  <c r="AV55" i="9"/>
  <c r="DX55" i="9" s="1"/>
  <c r="CB55" i="9"/>
  <c r="FD55" i="9" s="1"/>
  <c r="BI56" i="9"/>
  <c r="EK56" i="9" s="1"/>
  <c r="AW55" i="9"/>
  <c r="DY55" i="9" s="1"/>
  <c r="R55" i="9"/>
  <c r="CT55" i="9" s="1"/>
  <c r="AH55" i="9"/>
  <c r="DJ55" i="9" s="1"/>
  <c r="AX55" i="9"/>
  <c r="DZ55" i="9" s="1"/>
  <c r="BN55" i="9"/>
  <c r="CD55" i="9"/>
  <c r="O56" i="9"/>
  <c r="CQ56" i="9" s="1"/>
  <c r="AE56" i="9"/>
  <c r="DG56" i="9" s="1"/>
  <c r="AU56" i="9"/>
  <c r="DW56" i="9" s="1"/>
  <c r="BK56" i="9"/>
  <c r="EM56" i="9" s="1"/>
  <c r="CA56" i="9"/>
  <c r="FC56" i="9"/>
  <c r="EJ57" i="9"/>
  <c r="BF55" i="9"/>
  <c r="EH55" i="9" s="1"/>
  <c r="S55" i="9"/>
  <c r="CU55" i="9" s="1"/>
  <c r="AI55" i="9"/>
  <c r="DK55" i="9" s="1"/>
  <c r="AY55" i="9"/>
  <c r="EA55" i="9" s="1"/>
  <c r="BO55" i="9"/>
  <c r="EQ55" i="9" s="1"/>
  <c r="CE55" i="9"/>
  <c r="FG55" i="9" s="1"/>
  <c r="P56" i="9"/>
  <c r="CR56" i="9" s="1"/>
  <c r="AF56" i="9"/>
  <c r="DH56" i="9" s="1"/>
  <c r="AV56" i="9"/>
  <c r="DX56" i="9" s="1"/>
  <c r="BL56" i="9"/>
  <c r="EN56" i="9" s="1"/>
  <c r="CB56" i="9"/>
  <c r="FD56" i="9" s="1"/>
  <c r="BD56" i="9"/>
  <c r="EF56" i="9" s="1"/>
  <c r="BX55" i="9"/>
  <c r="EZ55" i="9" s="1"/>
  <c r="Y56" i="9"/>
  <c r="DA56" i="9" s="1"/>
  <c r="N55" i="9"/>
  <c r="CP55" i="9" s="1"/>
  <c r="T55" i="9"/>
  <c r="CV55" i="9" s="1"/>
  <c r="AJ55" i="9"/>
  <c r="DL55" i="9" s="1"/>
  <c r="AZ55" i="9"/>
  <c r="EB55" i="9" s="1"/>
  <c r="BP55" i="9"/>
  <c r="ER55" i="9" s="1"/>
  <c r="CF55" i="9"/>
  <c r="FH55" i="9" s="1"/>
  <c r="Q56" i="9"/>
  <c r="CS56" i="9" s="1"/>
  <c r="AG56" i="9"/>
  <c r="DI56" i="9" s="1"/>
  <c r="AW56" i="9"/>
  <c r="DY56" i="9" s="1"/>
  <c r="BM56" i="9"/>
  <c r="EO56" i="9" s="1"/>
  <c r="CC56" i="9"/>
  <c r="FE56" i="9" s="1"/>
  <c r="BH55" i="9"/>
  <c r="M55" i="9"/>
  <c r="CO55" i="9" s="1"/>
  <c r="BL55" i="9"/>
  <c r="EN55" i="9" s="1"/>
  <c r="M56" i="9"/>
  <c r="CO56" i="9" s="1"/>
  <c r="BY56" i="9"/>
  <c r="FA56" i="9" s="1"/>
  <c r="U55" i="9"/>
  <c r="CW55" i="9" s="1"/>
  <c r="AK55" i="9"/>
  <c r="DM55" i="9" s="1"/>
  <c r="BA55" i="9"/>
  <c r="EC55" i="9" s="1"/>
  <c r="BQ55" i="9"/>
  <c r="ES55" i="9" s="1"/>
  <c r="CG55" i="9"/>
  <c r="FI55" i="9" s="1"/>
  <c r="R56" i="9"/>
  <c r="CT56" i="9" s="1"/>
  <c r="AH56" i="9"/>
  <c r="DJ56" i="9" s="1"/>
  <c r="AX56" i="9"/>
  <c r="DZ56" i="9" s="1"/>
  <c r="BN56" i="9"/>
  <c r="EP56" i="9" s="1"/>
  <c r="CD56" i="9"/>
  <c r="FF56" i="9" s="1"/>
  <c r="BV55" i="9"/>
  <c r="BG55" i="9"/>
  <c r="BT56" i="9"/>
  <c r="EV56" i="9" s="1"/>
  <c r="BU56" i="9"/>
  <c r="EW56" i="9" s="1"/>
  <c r="BV56" i="9"/>
  <c r="EX56" i="9" s="1"/>
  <c r="V55" i="9"/>
  <c r="CX55" i="9" s="1"/>
  <c r="AL55" i="9"/>
  <c r="DN55" i="9" s="1"/>
  <c r="BB55" i="9"/>
  <c r="ED55" i="9" s="1"/>
  <c r="BR55" i="9"/>
  <c r="ET55" i="9" s="1"/>
  <c r="CH55" i="9"/>
  <c r="FJ55" i="9" s="1"/>
  <c r="S56" i="9"/>
  <c r="CU56" i="9" s="1"/>
  <c r="AI56" i="9"/>
  <c r="DK56" i="9" s="1"/>
  <c r="AY56" i="9"/>
  <c r="EA56" i="9" s="1"/>
  <c r="BO56" i="9"/>
  <c r="EQ56" i="9" s="1"/>
  <c r="CE56" i="9"/>
  <c r="FG56" i="9" s="1"/>
  <c r="CK56" i="9"/>
  <c r="FM56" i="9" s="1"/>
  <c r="BY55" i="9"/>
  <c r="AP56" i="9"/>
  <c r="DR56" i="9" s="1"/>
  <c r="W55" i="9"/>
  <c r="CY55" i="9" s="1"/>
  <c r="AM55" i="9"/>
  <c r="DO55" i="9" s="1"/>
  <c r="BC55" i="9"/>
  <c r="EE55" i="9" s="1"/>
  <c r="BS55" i="9"/>
  <c r="EU55" i="9" s="1"/>
  <c r="CI55" i="9"/>
  <c r="FK55" i="9" s="1"/>
  <c r="T56" i="9"/>
  <c r="CV56" i="9" s="1"/>
  <c r="AJ56" i="9"/>
  <c r="DL56" i="9" s="1"/>
  <c r="AZ56" i="9"/>
  <c r="EB56" i="9" s="1"/>
  <c r="BP56" i="9"/>
  <c r="ER56" i="9" s="1"/>
  <c r="CF56" i="9"/>
  <c r="FH56" i="9" s="1"/>
  <c r="DI57" i="9"/>
  <c r="AB55" i="9"/>
  <c r="AS56" i="9"/>
  <c r="DU56" i="9" s="1"/>
  <c r="X55" i="9"/>
  <c r="AN55" i="9"/>
  <c r="BD55" i="9"/>
  <c r="EF55" i="9" s="1"/>
  <c r="BT55" i="9"/>
  <c r="EV55" i="9" s="1"/>
  <c r="CJ55" i="9"/>
  <c r="FL55" i="9" s="1"/>
  <c r="U56" i="9"/>
  <c r="CW56" i="9" s="1"/>
  <c r="AK56" i="9"/>
  <c r="DM56" i="9" s="1"/>
  <c r="BA56" i="9"/>
  <c r="EC56" i="9" s="1"/>
  <c r="BQ56" i="9"/>
  <c r="ES56" i="9" s="1"/>
  <c r="CG56" i="9"/>
  <c r="FI56" i="9" s="1"/>
  <c r="DZ57" i="9"/>
  <c r="CL55" i="9"/>
  <c r="FN55" i="9" s="1"/>
  <c r="BW55" i="9"/>
  <c r="EY55" i="9" s="1"/>
  <c r="AS55" i="9"/>
  <c r="AD55" i="9"/>
  <c r="AF55" i="9"/>
  <c r="AC56" i="9"/>
  <c r="DE56" i="9" s="1"/>
  <c r="Y55" i="9"/>
  <c r="AO55" i="9"/>
  <c r="DQ55" i="9" s="1"/>
  <c r="BE55" i="9"/>
  <c r="EG55" i="9" s="1"/>
  <c r="BU55" i="9"/>
  <c r="EW55" i="9" s="1"/>
  <c r="V56" i="9"/>
  <c r="CX56" i="9" s="1"/>
  <c r="FZ56" i="9" s="1"/>
  <c r="AL56" i="9"/>
  <c r="DN56" i="9" s="1"/>
  <c r="BB56" i="9"/>
  <c r="ED56" i="9" s="1"/>
  <c r="BR56" i="9"/>
  <c r="ET56" i="9" s="1"/>
  <c r="CH51" i="9"/>
  <c r="FJ51" i="9" s="1"/>
  <c r="BC51" i="9"/>
  <c r="EE51" i="9" s="1"/>
  <c r="BD51" i="9"/>
  <c r="EF51" i="9" s="1"/>
  <c r="AN51" i="9"/>
  <c r="DP51" i="9" s="1"/>
  <c r="AM51" i="9"/>
  <c r="DO51" i="9" s="1"/>
  <c r="X51" i="9"/>
  <c r="CZ51" i="9" s="1"/>
  <c r="W51" i="9"/>
  <c r="CY51" i="9" s="1"/>
  <c r="CI51" i="9"/>
  <c r="FK51" i="9" s="1"/>
  <c r="CJ51" i="9"/>
  <c r="FL51" i="9" s="1"/>
  <c r="BT51" i="9"/>
  <c r="EV51" i="9" s="1"/>
  <c r="BS51" i="9"/>
  <c r="EU51" i="9" s="1"/>
  <c r="BC21" i="9"/>
  <c r="EE21" i="9" s="1"/>
  <c r="CE52" i="9"/>
  <c r="FG52" i="9" s="1"/>
  <c r="BO52" i="9"/>
  <c r="EQ52" i="9" s="1"/>
  <c r="AY52" i="9"/>
  <c r="EA52" i="9" s="1"/>
  <c r="AI52" i="9"/>
  <c r="DK52" i="9" s="1"/>
  <c r="S52" i="9"/>
  <c r="CU52" i="9" s="1"/>
  <c r="CD52" i="9"/>
  <c r="FF52" i="9" s="1"/>
  <c r="BN52" i="9"/>
  <c r="AX52" i="9"/>
  <c r="DZ52" i="9" s="1"/>
  <c r="AH52" i="9"/>
  <c r="R52" i="9"/>
  <c r="U52" i="9"/>
  <c r="AZ52" i="9"/>
  <c r="CC52" i="9"/>
  <c r="BM52" i="9"/>
  <c r="AW52" i="9"/>
  <c r="AG52" i="9"/>
  <c r="Q52" i="9"/>
  <c r="CS52" i="9" s="1"/>
  <c r="CB52" i="9"/>
  <c r="FD52" i="9" s="1"/>
  <c r="BL52" i="9"/>
  <c r="EN52" i="9" s="1"/>
  <c r="AV52" i="9"/>
  <c r="DX52" i="9" s="1"/>
  <c r="AF52" i="9"/>
  <c r="DH52" i="9" s="1"/>
  <c r="P52" i="9"/>
  <c r="CR52" i="9" s="1"/>
  <c r="CA52" i="9"/>
  <c r="BK52" i="9"/>
  <c r="EM52" i="9" s="1"/>
  <c r="AU52" i="9"/>
  <c r="AE52" i="9"/>
  <c r="O52" i="9"/>
  <c r="CG52" i="9"/>
  <c r="BZ52" i="9"/>
  <c r="BJ52" i="9"/>
  <c r="AT52" i="9"/>
  <c r="AD52" i="9"/>
  <c r="N52" i="9"/>
  <c r="CP52" i="9" s="1"/>
  <c r="BY52" i="9"/>
  <c r="FA52" i="9" s="1"/>
  <c r="BI52" i="9"/>
  <c r="EK52" i="9" s="1"/>
  <c r="AS52" i="9"/>
  <c r="DU52" i="9" s="1"/>
  <c r="AC52" i="9"/>
  <c r="DE52" i="9" s="1"/>
  <c r="M52" i="9"/>
  <c r="CO52" i="9" s="1"/>
  <c r="CF52" i="9"/>
  <c r="AJ52" i="9"/>
  <c r="DL52" i="9" s="1"/>
  <c r="BX52" i="9"/>
  <c r="BH52" i="9"/>
  <c r="AR52" i="9"/>
  <c r="AB52" i="9"/>
  <c r="L52" i="9"/>
  <c r="AK52" i="9"/>
  <c r="T52" i="9"/>
  <c r="CM52" i="9"/>
  <c r="BW52" i="9"/>
  <c r="EY52" i="9" s="1"/>
  <c r="BG52" i="9"/>
  <c r="EI52" i="9" s="1"/>
  <c r="AQ52" i="9"/>
  <c r="DS52" i="9" s="1"/>
  <c r="AA52" i="9"/>
  <c r="DC52" i="9" s="1"/>
  <c r="CL52" i="9"/>
  <c r="BV52" i="9"/>
  <c r="EX52" i="9" s="1"/>
  <c r="BF52" i="9"/>
  <c r="AP52" i="9"/>
  <c r="DR52" i="9" s="1"/>
  <c r="Z52" i="9"/>
  <c r="BQ52" i="9"/>
  <c r="BP52" i="9"/>
  <c r="CK52" i="9"/>
  <c r="BU52" i="9"/>
  <c r="BE52" i="9"/>
  <c r="AO52" i="9"/>
  <c r="Y52" i="9"/>
  <c r="CJ52" i="9"/>
  <c r="FL52" i="9" s="1"/>
  <c r="BT52" i="9"/>
  <c r="EV52" i="9" s="1"/>
  <c r="BD52" i="9"/>
  <c r="EF52" i="9" s="1"/>
  <c r="AN52" i="9"/>
  <c r="DP52" i="9" s="1"/>
  <c r="X52" i="9"/>
  <c r="CZ52" i="9" s="1"/>
  <c r="BA52" i="9"/>
  <c r="EC52" i="9" s="1"/>
  <c r="CI52" i="9"/>
  <c r="BS52" i="9"/>
  <c r="EU52" i="9" s="1"/>
  <c r="BC52" i="9"/>
  <c r="AM52" i="9"/>
  <c r="W52" i="9"/>
  <c r="CH52" i="9"/>
  <c r="BR52" i="9"/>
  <c r="BB52" i="9"/>
  <c r="AL52" i="9"/>
  <c r="V52" i="9"/>
  <c r="AP50" i="9"/>
  <c r="BX50" i="9"/>
  <c r="Y51" i="9"/>
  <c r="DA51" i="9" s="1"/>
  <c r="AO51" i="9"/>
  <c r="DQ51" i="9" s="1"/>
  <c r="BE51" i="9"/>
  <c r="EG51" i="9" s="1"/>
  <c r="BU51" i="9"/>
  <c r="EW51" i="9" s="1"/>
  <c r="CK51" i="9"/>
  <c r="FM51" i="9" s="1"/>
  <c r="CM50" i="9"/>
  <c r="FO50" i="9" s="1"/>
  <c r="Z51" i="9"/>
  <c r="DB51" i="9" s="1"/>
  <c r="AP51" i="9"/>
  <c r="DR51" i="9" s="1"/>
  <c r="BF51" i="9"/>
  <c r="EH51" i="9" s="1"/>
  <c r="BV51" i="9"/>
  <c r="EX51" i="9" s="1"/>
  <c r="CL51" i="9"/>
  <c r="FN51" i="9" s="1"/>
  <c r="CL50" i="9"/>
  <c r="AA51" i="9"/>
  <c r="DC51" i="9" s="1"/>
  <c r="AQ51" i="9"/>
  <c r="DS51" i="9" s="1"/>
  <c r="BG51" i="9"/>
  <c r="BW51" i="9"/>
  <c r="EY51" i="9" s="1"/>
  <c r="CM51" i="9"/>
  <c r="FO51" i="9" s="1"/>
  <c r="EI51" i="9"/>
  <c r="BY50" i="9"/>
  <c r="O50" i="9"/>
  <c r="AE50" i="9"/>
  <c r="DG50" i="9" s="1"/>
  <c r="AU50" i="9"/>
  <c r="DW50" i="9" s="1"/>
  <c r="BK50" i="9"/>
  <c r="CA50" i="9"/>
  <c r="L51" i="9"/>
  <c r="CN51" i="9" s="1"/>
  <c r="AB51" i="9"/>
  <c r="DD51" i="9" s="1"/>
  <c r="AR51" i="9"/>
  <c r="DT51" i="9" s="1"/>
  <c r="BH51" i="9"/>
  <c r="EJ51" i="9" s="1"/>
  <c r="BX51" i="9"/>
  <c r="EZ51" i="9" s="1"/>
  <c r="AQ50" i="9"/>
  <c r="AB50" i="9"/>
  <c r="N50" i="9"/>
  <c r="CP50" i="9" s="1"/>
  <c r="AV50" i="9"/>
  <c r="DX50" i="9" s="1"/>
  <c r="BV50" i="9"/>
  <c r="Q50" i="9"/>
  <c r="CS50" i="9" s="1"/>
  <c r="AG50" i="9"/>
  <c r="DI50" i="9" s="1"/>
  <c r="AW50" i="9"/>
  <c r="DY50" i="9" s="1"/>
  <c r="BM50" i="9"/>
  <c r="CC50" i="9"/>
  <c r="N51" i="9"/>
  <c r="CP51" i="9" s="1"/>
  <c r="AD51" i="9"/>
  <c r="DF51" i="9" s="1"/>
  <c r="AT51" i="9"/>
  <c r="DV51" i="9" s="1"/>
  <c r="BJ51" i="9"/>
  <c r="EL51" i="9" s="1"/>
  <c r="BZ51" i="9"/>
  <c r="FB51" i="9" s="1"/>
  <c r="BF50" i="9"/>
  <c r="BW50" i="9"/>
  <c r="L50" i="9"/>
  <c r="CN50" i="9" s="1"/>
  <c r="AS50" i="9"/>
  <c r="DU50" i="9" s="1"/>
  <c r="BZ50" i="9"/>
  <c r="BL50" i="9"/>
  <c r="AC51" i="9"/>
  <c r="DE51" i="9" s="1"/>
  <c r="BY51" i="9"/>
  <c r="FA51" i="9" s="1"/>
  <c r="R50" i="9"/>
  <c r="CT50" i="9" s="1"/>
  <c r="AH50" i="9"/>
  <c r="AX50" i="9"/>
  <c r="BN50" i="9"/>
  <c r="CD50" i="9"/>
  <c r="O51" i="9"/>
  <c r="CQ51" i="9" s="1"/>
  <c r="AE51" i="9"/>
  <c r="DG51" i="9" s="1"/>
  <c r="AU51" i="9"/>
  <c r="DW51" i="9" s="1"/>
  <c r="BK51" i="9"/>
  <c r="EM51" i="9" s="1"/>
  <c r="CA51" i="9"/>
  <c r="FC51" i="9" s="1"/>
  <c r="EJ52" i="9"/>
  <c r="BG50" i="9"/>
  <c r="EI50" i="9" s="1"/>
  <c r="AY50" i="9"/>
  <c r="CE50" i="9"/>
  <c r="P51" i="9"/>
  <c r="CR51" i="9" s="1"/>
  <c r="AF51" i="9"/>
  <c r="DH51" i="9" s="1"/>
  <c r="AV51" i="9"/>
  <c r="DX51" i="9" s="1"/>
  <c r="BL51" i="9"/>
  <c r="EN51" i="9" s="1"/>
  <c r="CB51" i="9"/>
  <c r="FD51" i="9" s="1"/>
  <c r="AD50" i="9"/>
  <c r="T50" i="9"/>
  <c r="AJ50" i="9"/>
  <c r="AZ50" i="9"/>
  <c r="BP50" i="9"/>
  <c r="CF50" i="9"/>
  <c r="Q51" i="9"/>
  <c r="CS51" i="9" s="1"/>
  <c r="AG51" i="9"/>
  <c r="DI51" i="9" s="1"/>
  <c r="AW51" i="9"/>
  <c r="DY51" i="9" s="1"/>
  <c r="BM51" i="9"/>
  <c r="EO51" i="9" s="1"/>
  <c r="CC51" i="9"/>
  <c r="FE51" i="9" s="1"/>
  <c r="Z50" i="9"/>
  <c r="DB50" i="9" s="1"/>
  <c r="AR50" i="9"/>
  <c r="DT50" i="9" s="1"/>
  <c r="M50" i="9"/>
  <c r="CO50" i="9" s="1"/>
  <c r="AF50" i="9"/>
  <c r="BI51" i="9"/>
  <c r="EK51" i="9" s="1"/>
  <c r="BO50" i="9"/>
  <c r="U50" i="9"/>
  <c r="AK50" i="9"/>
  <c r="BA50" i="9"/>
  <c r="BQ50" i="9"/>
  <c r="CG50" i="9"/>
  <c r="R51" i="9"/>
  <c r="CT51" i="9" s="1"/>
  <c r="AH51" i="9"/>
  <c r="DJ51" i="9" s="1"/>
  <c r="AX51" i="9"/>
  <c r="DZ51" i="9" s="1"/>
  <c r="BN51" i="9"/>
  <c r="EP51" i="9" s="1"/>
  <c r="CD51" i="9"/>
  <c r="FF51" i="9" s="1"/>
  <c r="M51" i="9"/>
  <c r="CO51" i="9" s="1"/>
  <c r="AL50" i="9"/>
  <c r="DN50" i="9" s="1"/>
  <c r="CH50" i="9"/>
  <c r="FJ50" i="9" s="1"/>
  <c r="S51" i="9"/>
  <c r="CU51" i="9" s="1"/>
  <c r="AI51" i="9"/>
  <c r="DK51" i="9" s="1"/>
  <c r="AY51" i="9"/>
  <c r="EA51" i="9" s="1"/>
  <c r="BO51" i="9"/>
  <c r="EQ51" i="9" s="1"/>
  <c r="CE51" i="9"/>
  <c r="FG51" i="9" s="1"/>
  <c r="AT50" i="9"/>
  <c r="CB50" i="9"/>
  <c r="AS51" i="9"/>
  <c r="DU51" i="9" s="1"/>
  <c r="AI50" i="9"/>
  <c r="BR50" i="9"/>
  <c r="ET50" i="9" s="1"/>
  <c r="W50" i="9"/>
  <c r="BC50" i="9"/>
  <c r="BS50" i="9"/>
  <c r="EU50" i="9" s="1"/>
  <c r="CI50" i="9"/>
  <c r="FK50" i="9" s="1"/>
  <c r="T51" i="9"/>
  <c r="CV51" i="9" s="1"/>
  <c r="AJ51" i="9"/>
  <c r="DL51" i="9" s="1"/>
  <c r="AZ51" i="9"/>
  <c r="EB51" i="9" s="1"/>
  <c r="BP51" i="9"/>
  <c r="ER51" i="9" s="1"/>
  <c r="CF51" i="9"/>
  <c r="FH51" i="9" s="1"/>
  <c r="AA50" i="9"/>
  <c r="BH50" i="9"/>
  <c r="AC50" i="9"/>
  <c r="BI50" i="9"/>
  <c r="BJ50" i="9"/>
  <c r="P50" i="9"/>
  <c r="BB50" i="9"/>
  <c r="ED50" i="9" s="1"/>
  <c r="AM50" i="9"/>
  <c r="X50" i="9"/>
  <c r="AN50" i="9"/>
  <c r="DP50" i="9" s="1"/>
  <c r="BD50" i="9"/>
  <c r="EF50" i="9" s="1"/>
  <c r="BT50" i="9"/>
  <c r="EV50" i="9" s="1"/>
  <c r="CJ50" i="9"/>
  <c r="FL50" i="9" s="1"/>
  <c r="U51" i="9"/>
  <c r="CW51" i="9" s="1"/>
  <c r="AK51" i="9"/>
  <c r="DM51" i="9" s="1"/>
  <c r="BA51" i="9"/>
  <c r="EC51" i="9" s="1"/>
  <c r="BQ51" i="9"/>
  <c r="ES51" i="9" s="1"/>
  <c r="CG51" i="9"/>
  <c r="FI51" i="9" s="1"/>
  <c r="S50" i="9"/>
  <c r="V50" i="9"/>
  <c r="Y50" i="9"/>
  <c r="AO50" i="9"/>
  <c r="BE50" i="9"/>
  <c r="EG50" i="9" s="1"/>
  <c r="BU50" i="9"/>
  <c r="V51" i="9"/>
  <c r="CX51" i="9" s="1"/>
  <c r="AL51" i="9"/>
  <c r="DN51" i="9" s="1"/>
  <c r="BB51" i="9"/>
  <c r="ED51" i="9" s="1"/>
  <c r="BR51" i="9"/>
  <c r="ET51" i="9" s="1"/>
  <c r="CH27" i="9"/>
  <c r="FJ27" i="9" s="1"/>
  <c r="CH21" i="9"/>
  <c r="FJ21" i="9" s="1"/>
  <c r="CK20" i="9"/>
  <c r="CE28" i="9"/>
  <c r="BO28" i="9"/>
  <c r="EQ28" i="9" s="1"/>
  <c r="AY28" i="9"/>
  <c r="AI28" i="9"/>
  <c r="DK28" i="9" s="1"/>
  <c r="S28" i="9"/>
  <c r="CU28" i="9" s="1"/>
  <c r="CD28" i="9"/>
  <c r="FF28" i="9" s="1"/>
  <c r="BN28" i="9"/>
  <c r="EP28" i="9" s="1"/>
  <c r="AX28" i="9"/>
  <c r="DZ28" i="9" s="1"/>
  <c r="AH28" i="9"/>
  <c r="DJ28" i="9" s="1"/>
  <c r="R28" i="9"/>
  <c r="CT28" i="9" s="1"/>
  <c r="CC28" i="9"/>
  <c r="FE28" i="9" s="1"/>
  <c r="BM28" i="9"/>
  <c r="EO28" i="9" s="1"/>
  <c r="AW28" i="9"/>
  <c r="DY28" i="9" s="1"/>
  <c r="AG28" i="9"/>
  <c r="DI28" i="9" s="1"/>
  <c r="Q28" i="9"/>
  <c r="CS28" i="9" s="1"/>
  <c r="CB28" i="9"/>
  <c r="FD28" i="9" s="1"/>
  <c r="BL28" i="9"/>
  <c r="AV28" i="9"/>
  <c r="DX28" i="9" s="1"/>
  <c r="AF28" i="9"/>
  <c r="P28" i="9"/>
  <c r="CR28" i="9" s="1"/>
  <c r="CA28" i="9"/>
  <c r="FC28" i="9" s="1"/>
  <c r="BK28" i="9"/>
  <c r="EM28" i="9" s="1"/>
  <c r="AU28" i="9"/>
  <c r="DW28" i="9" s="1"/>
  <c r="AE28" i="9"/>
  <c r="DG28" i="9" s="1"/>
  <c r="O28" i="9"/>
  <c r="CQ28" i="9" s="1"/>
  <c r="BZ28" i="9"/>
  <c r="FB28" i="9" s="1"/>
  <c r="BJ28" i="9"/>
  <c r="EL28" i="9" s="1"/>
  <c r="AT28" i="9"/>
  <c r="DV28" i="9" s="1"/>
  <c r="AD28" i="9"/>
  <c r="DF28" i="9" s="1"/>
  <c r="N28" i="9"/>
  <c r="CP28" i="9" s="1"/>
  <c r="BY28" i="9"/>
  <c r="FA28" i="9" s="1"/>
  <c r="BI28" i="9"/>
  <c r="EK28" i="9" s="1"/>
  <c r="AS28" i="9"/>
  <c r="DU28" i="9" s="1"/>
  <c r="AC28" i="9"/>
  <c r="DE28" i="9" s="1"/>
  <c r="M28" i="9"/>
  <c r="BX28" i="9"/>
  <c r="EZ28" i="9" s="1"/>
  <c r="BH28" i="9"/>
  <c r="EJ28" i="9" s="1"/>
  <c r="AR28" i="9"/>
  <c r="DT28" i="9" s="1"/>
  <c r="AB28" i="9"/>
  <c r="DD28" i="9" s="1"/>
  <c r="L28" i="9"/>
  <c r="CN28" i="9" s="1"/>
  <c r="CM28" i="9"/>
  <c r="FO28" i="9" s="1"/>
  <c r="BW28" i="9"/>
  <c r="EY28" i="9" s="1"/>
  <c r="BG28" i="9"/>
  <c r="EI28" i="9" s="1"/>
  <c r="AQ28" i="9"/>
  <c r="DS28" i="9" s="1"/>
  <c r="AA28" i="9"/>
  <c r="DC28" i="9" s="1"/>
  <c r="T28" i="9"/>
  <c r="CV28" i="9" s="1"/>
  <c r="CL28" i="9"/>
  <c r="FN28" i="9" s="1"/>
  <c r="BV28" i="9"/>
  <c r="EX28" i="9" s="1"/>
  <c r="BF28" i="9"/>
  <c r="EH28" i="9" s="1"/>
  <c r="AP28" i="9"/>
  <c r="DR28" i="9" s="1"/>
  <c r="Z28" i="9"/>
  <c r="DB28" i="9" s="1"/>
  <c r="BP28" i="9"/>
  <c r="ER28" i="9" s="1"/>
  <c r="CK28" i="9"/>
  <c r="FM28" i="9" s="1"/>
  <c r="BU28" i="9"/>
  <c r="EW28" i="9" s="1"/>
  <c r="BE28" i="9"/>
  <c r="EG28" i="9" s="1"/>
  <c r="AO28" i="9"/>
  <c r="DQ28" i="9" s="1"/>
  <c r="Y28" i="9"/>
  <c r="DA28" i="9" s="1"/>
  <c r="CF28" i="9"/>
  <c r="FH28" i="9" s="1"/>
  <c r="CJ28" i="9"/>
  <c r="FL28" i="9" s="1"/>
  <c r="BT28" i="9"/>
  <c r="EV28" i="9" s="1"/>
  <c r="BD28" i="9"/>
  <c r="EF28" i="9" s="1"/>
  <c r="AN28" i="9"/>
  <c r="DP28" i="9" s="1"/>
  <c r="X28" i="9"/>
  <c r="CZ28" i="9" s="1"/>
  <c r="CI28" i="9"/>
  <c r="FK28" i="9" s="1"/>
  <c r="BS28" i="9"/>
  <c r="EU28" i="9" s="1"/>
  <c r="BC28" i="9"/>
  <c r="EE28" i="9" s="1"/>
  <c r="AM28" i="9"/>
  <c r="DO28" i="9" s="1"/>
  <c r="W28" i="9"/>
  <c r="CY28" i="9" s="1"/>
  <c r="CH28" i="9"/>
  <c r="FJ28" i="9" s="1"/>
  <c r="BR28" i="9"/>
  <c r="ET28" i="9" s="1"/>
  <c r="BB28" i="9"/>
  <c r="ED28" i="9" s="1"/>
  <c r="AL28" i="9"/>
  <c r="DN28" i="9" s="1"/>
  <c r="V28" i="9"/>
  <c r="CX28" i="9" s="1"/>
  <c r="AJ28" i="9"/>
  <c r="DL28" i="9" s="1"/>
  <c r="CG28" i="9"/>
  <c r="FI28" i="9" s="1"/>
  <c r="BQ28" i="9"/>
  <c r="ES28" i="9" s="1"/>
  <c r="BA28" i="9"/>
  <c r="EC28" i="9" s="1"/>
  <c r="AK28" i="9"/>
  <c r="DM28" i="9" s="1"/>
  <c r="U28" i="9"/>
  <c r="CW28" i="9" s="1"/>
  <c r="AZ28" i="9"/>
  <c r="EB28" i="9" s="1"/>
  <c r="FG28" i="9"/>
  <c r="X27" i="9"/>
  <c r="CZ27" i="9" s="1"/>
  <c r="AN27" i="9"/>
  <c r="DP27" i="9" s="1"/>
  <c r="BD27" i="9"/>
  <c r="EF27" i="9" s="1"/>
  <c r="BT27" i="9"/>
  <c r="EV27" i="9" s="1"/>
  <c r="CJ27" i="9"/>
  <c r="FL27" i="9" s="1"/>
  <c r="BF27" i="9"/>
  <c r="EH27" i="9" s="1"/>
  <c r="AA27" i="9"/>
  <c r="DC27" i="9" s="1"/>
  <c r="AQ27" i="9"/>
  <c r="DS27" i="9" s="1"/>
  <c r="BG27" i="9"/>
  <c r="EI27" i="9" s="1"/>
  <c r="BW27" i="9"/>
  <c r="EY27" i="9" s="1"/>
  <c r="CM27" i="9"/>
  <c r="FO27" i="9" s="1"/>
  <c r="W27" i="9"/>
  <c r="CY27" i="9" s="1"/>
  <c r="BE27" i="9"/>
  <c r="EG27" i="9" s="1"/>
  <c r="L27" i="9"/>
  <c r="CN27" i="9" s="1"/>
  <c r="AR27" i="9"/>
  <c r="DT27" i="9" s="1"/>
  <c r="BC27" i="9"/>
  <c r="EE27" i="9" s="1"/>
  <c r="CL27" i="9"/>
  <c r="FN27" i="9" s="1"/>
  <c r="AB27" i="9"/>
  <c r="DD27" i="9" s="1"/>
  <c r="BX27" i="9"/>
  <c r="EZ27" i="9" s="1"/>
  <c r="AC27" i="9"/>
  <c r="DE27" i="9" s="1"/>
  <c r="BI27" i="9"/>
  <c r="EK27" i="9" s="1"/>
  <c r="N27" i="9"/>
  <c r="CP27" i="9" s="1"/>
  <c r="AD27" i="9"/>
  <c r="DF27" i="9" s="1"/>
  <c r="AT27" i="9"/>
  <c r="DV27" i="9" s="1"/>
  <c r="BJ27" i="9"/>
  <c r="EL27" i="9" s="1"/>
  <c r="BZ27" i="9"/>
  <c r="FB27" i="9" s="1"/>
  <c r="Y27" i="9"/>
  <c r="DA27" i="9" s="1"/>
  <c r="BH27" i="9"/>
  <c r="EJ27" i="9" s="1"/>
  <c r="M27" i="9"/>
  <c r="CO27" i="9" s="1"/>
  <c r="AS27" i="9"/>
  <c r="DU27" i="9" s="1"/>
  <c r="BY27" i="9"/>
  <c r="FA27" i="9" s="1"/>
  <c r="O27" i="9"/>
  <c r="CQ27" i="9" s="1"/>
  <c r="AE27" i="9"/>
  <c r="DG27" i="9" s="1"/>
  <c r="AU27" i="9"/>
  <c r="DW27" i="9" s="1"/>
  <c r="BK27" i="9"/>
  <c r="EM27" i="9" s="1"/>
  <c r="CA27" i="9"/>
  <c r="FC27" i="9" s="1"/>
  <c r="CO28" i="9"/>
  <c r="AP27" i="9"/>
  <c r="DR27" i="9" s="1"/>
  <c r="AF27" i="9"/>
  <c r="DH27" i="9" s="1"/>
  <c r="AG27" i="9"/>
  <c r="DI27" i="9" s="1"/>
  <c r="AW27" i="9"/>
  <c r="DY27" i="9" s="1"/>
  <c r="CC27" i="9"/>
  <c r="FE27" i="9" s="1"/>
  <c r="BS27" i="9"/>
  <c r="EU27" i="9" s="1"/>
  <c r="CK27" i="9"/>
  <c r="FM27" i="9" s="1"/>
  <c r="R27" i="9"/>
  <c r="CT27" i="9" s="1"/>
  <c r="AH27" i="9"/>
  <c r="DJ27" i="9" s="1"/>
  <c r="AX27" i="9"/>
  <c r="DZ27" i="9" s="1"/>
  <c r="BN27" i="9"/>
  <c r="EP27" i="9" s="1"/>
  <c r="CD27" i="9"/>
  <c r="FF27" i="9" s="1"/>
  <c r="Z27" i="9"/>
  <c r="DB27" i="9" s="1"/>
  <c r="S27" i="9"/>
  <c r="CU27" i="9" s="1"/>
  <c r="AI27" i="9"/>
  <c r="DK27" i="9" s="1"/>
  <c r="AY27" i="9"/>
  <c r="EA27" i="9" s="1"/>
  <c r="BO27" i="9"/>
  <c r="EQ27" i="9" s="1"/>
  <c r="CE27" i="9"/>
  <c r="FG27" i="9" s="1"/>
  <c r="DH28" i="9"/>
  <c r="EN28" i="9"/>
  <c r="AV27" i="9"/>
  <c r="DX27" i="9" s="1"/>
  <c r="BM27" i="9"/>
  <c r="EO27" i="9" s="1"/>
  <c r="AJ27" i="9"/>
  <c r="DL27" i="9" s="1"/>
  <c r="AZ27" i="9"/>
  <c r="EB27" i="9" s="1"/>
  <c r="BP27" i="9"/>
  <c r="ER27" i="9" s="1"/>
  <c r="CF27" i="9"/>
  <c r="FH27" i="9" s="1"/>
  <c r="CI27" i="9"/>
  <c r="FK27" i="9" s="1"/>
  <c r="BU27" i="9"/>
  <c r="EW27" i="9" s="1"/>
  <c r="BL27" i="9"/>
  <c r="EN27" i="9" s="1"/>
  <c r="T27" i="9"/>
  <c r="CV27" i="9" s="1"/>
  <c r="U27" i="9"/>
  <c r="CW27" i="9" s="1"/>
  <c r="AK27" i="9"/>
  <c r="DM27" i="9" s="1"/>
  <c r="BA27" i="9"/>
  <c r="EC27" i="9" s="1"/>
  <c r="BQ27" i="9"/>
  <c r="ES27" i="9" s="1"/>
  <c r="CG27" i="9"/>
  <c r="FI27" i="9" s="1"/>
  <c r="AO27" i="9"/>
  <c r="DQ27" i="9" s="1"/>
  <c r="BV27" i="9"/>
  <c r="EX27" i="9" s="1"/>
  <c r="P27" i="9"/>
  <c r="CR27" i="9" s="1"/>
  <c r="FT27" i="9" s="1"/>
  <c r="CB27" i="9"/>
  <c r="FD27" i="9" s="1"/>
  <c r="Q27" i="9"/>
  <c r="CS27" i="9" s="1"/>
  <c r="V27" i="9"/>
  <c r="CX27" i="9" s="1"/>
  <c r="AL27" i="9"/>
  <c r="DN27" i="9" s="1"/>
  <c r="BB27" i="9"/>
  <c r="ED27" i="9" s="1"/>
  <c r="BR27" i="9"/>
  <c r="ET27" i="9" s="1"/>
  <c r="EA28" i="9"/>
  <c r="CE22" i="9"/>
  <c r="BO22" i="9"/>
  <c r="AY22" i="9"/>
  <c r="AI22" i="9"/>
  <c r="S22" i="9"/>
  <c r="AG22" i="9"/>
  <c r="CD22" i="9"/>
  <c r="BN22" i="9"/>
  <c r="AX22" i="9"/>
  <c r="AH22" i="9"/>
  <c r="R22" i="9"/>
  <c r="BM22" i="9"/>
  <c r="Q22" i="9"/>
  <c r="CC22" i="9"/>
  <c r="AW22" i="9"/>
  <c r="AZ22" i="9"/>
  <c r="CB22" i="9"/>
  <c r="BL22" i="9"/>
  <c r="AV22" i="9"/>
  <c r="AF22" i="9"/>
  <c r="P22" i="9"/>
  <c r="CA22" i="9"/>
  <c r="BK22" i="9"/>
  <c r="AU22" i="9"/>
  <c r="AE22" i="9"/>
  <c r="O22" i="9"/>
  <c r="BZ22" i="9"/>
  <c r="BJ22" i="9"/>
  <c r="AT22" i="9"/>
  <c r="AD22" i="9"/>
  <c r="N22" i="9"/>
  <c r="BY22" i="9"/>
  <c r="BI22" i="9"/>
  <c r="AS22" i="9"/>
  <c r="AC22" i="9"/>
  <c r="M22" i="9"/>
  <c r="AJ22" i="9"/>
  <c r="BX22" i="9"/>
  <c r="BH22" i="9"/>
  <c r="AR22" i="9"/>
  <c r="AB22" i="9"/>
  <c r="L22" i="9"/>
  <c r="CM22" i="9"/>
  <c r="BW22" i="9"/>
  <c r="BG22" i="9"/>
  <c r="AQ22" i="9"/>
  <c r="AA22" i="9"/>
  <c r="CF22" i="9"/>
  <c r="CL22" i="9"/>
  <c r="BV22" i="9"/>
  <c r="BF22" i="9"/>
  <c r="AP22" i="9"/>
  <c r="Z22" i="9"/>
  <c r="BP22" i="9"/>
  <c r="CK22" i="9"/>
  <c r="BU22" i="9"/>
  <c r="BE22" i="9"/>
  <c r="AO22" i="9"/>
  <c r="Y22" i="9"/>
  <c r="CJ22" i="9"/>
  <c r="BT22" i="9"/>
  <c r="BD22" i="9"/>
  <c r="AN22" i="9"/>
  <c r="X22" i="9"/>
  <c r="CI22" i="9"/>
  <c r="BS22" i="9"/>
  <c r="BC22" i="9"/>
  <c r="AM22" i="9"/>
  <c r="W22" i="9"/>
  <c r="CH22" i="9"/>
  <c r="BR22" i="9"/>
  <c r="BB22" i="9"/>
  <c r="AL22" i="9"/>
  <c r="V22" i="9"/>
  <c r="T22" i="9"/>
  <c r="CG22" i="9"/>
  <c r="BQ22" i="9"/>
  <c r="BA22" i="9"/>
  <c r="AK22" i="9"/>
  <c r="U22" i="9"/>
  <c r="AA20" i="9"/>
  <c r="AQ20" i="9"/>
  <c r="BG20" i="9"/>
  <c r="BW20" i="9"/>
  <c r="CM20" i="9"/>
  <c r="X21" i="9"/>
  <c r="CZ21" i="9" s="1"/>
  <c r="AN21" i="9"/>
  <c r="DP21" i="9" s="1"/>
  <c r="BD21" i="9"/>
  <c r="EF21" i="9" s="1"/>
  <c r="BT21" i="9"/>
  <c r="EV21" i="9" s="1"/>
  <c r="CJ21" i="9"/>
  <c r="FL21" i="9" s="1"/>
  <c r="CL20" i="9"/>
  <c r="W21" i="9"/>
  <c r="CY21" i="9" s="1"/>
  <c r="AB20" i="9"/>
  <c r="BH20" i="9"/>
  <c r="BX20" i="9"/>
  <c r="Y21" i="9"/>
  <c r="DA21" i="9" s="1"/>
  <c r="AO21" i="9"/>
  <c r="DQ21" i="9" s="1"/>
  <c r="BE21" i="9"/>
  <c r="EG21" i="9" s="1"/>
  <c r="BU21" i="9"/>
  <c r="EW21" i="9" s="1"/>
  <c r="CK21" i="9"/>
  <c r="FM21" i="9" s="1"/>
  <c r="Z21" i="9"/>
  <c r="DB21" i="9" s="1"/>
  <c r="AP21" i="9"/>
  <c r="DR21" i="9" s="1"/>
  <c r="BF21" i="9"/>
  <c r="EH21" i="9" s="1"/>
  <c r="BV21" i="9"/>
  <c r="EX21" i="9" s="1"/>
  <c r="CL21" i="9"/>
  <c r="FN21" i="9" s="1"/>
  <c r="AA21" i="9"/>
  <c r="DC21" i="9" s="1"/>
  <c r="AQ21" i="9"/>
  <c r="DS21" i="9" s="1"/>
  <c r="BG21" i="9"/>
  <c r="EI21" i="9" s="1"/>
  <c r="BW21" i="9"/>
  <c r="EY21" i="9" s="1"/>
  <c r="CM21" i="9"/>
  <c r="FO21" i="9" s="1"/>
  <c r="L21" i="9"/>
  <c r="CN21" i="9" s="1"/>
  <c r="AB21" i="9"/>
  <c r="DD21" i="9" s="1"/>
  <c r="AR21" i="9"/>
  <c r="DT21" i="9" s="1"/>
  <c r="BH21" i="9"/>
  <c r="EJ21" i="9" s="1"/>
  <c r="BX21" i="9"/>
  <c r="EZ21" i="9" s="1"/>
  <c r="AP20" i="9"/>
  <c r="BS21" i="9"/>
  <c r="EU21" i="9" s="1"/>
  <c r="AR20" i="9"/>
  <c r="AU20" i="9"/>
  <c r="Q20" i="9"/>
  <c r="BM20" i="9"/>
  <c r="N21" i="9"/>
  <c r="CP21" i="9" s="1"/>
  <c r="AD21" i="9"/>
  <c r="DF21" i="9" s="1"/>
  <c r="AT21" i="9"/>
  <c r="DV21" i="9" s="1"/>
  <c r="BJ21" i="9"/>
  <c r="EL21" i="9" s="1"/>
  <c r="BZ21" i="9"/>
  <c r="FB21" i="9" s="1"/>
  <c r="AM21" i="9"/>
  <c r="DO21" i="9" s="1"/>
  <c r="M20" i="9"/>
  <c r="AD20" i="9"/>
  <c r="M21" i="9"/>
  <c r="CO21" i="9" s="1"/>
  <c r="AG20" i="9"/>
  <c r="AW20" i="9"/>
  <c r="CC20" i="9"/>
  <c r="R20" i="9"/>
  <c r="AH20" i="9"/>
  <c r="AX20" i="9"/>
  <c r="BN20" i="9"/>
  <c r="CD20" i="9"/>
  <c r="O21" i="9"/>
  <c r="CQ21" i="9" s="1"/>
  <c r="AE21" i="9"/>
  <c r="DG21" i="9" s="1"/>
  <c r="AU21" i="9"/>
  <c r="DW21" i="9" s="1"/>
  <c r="BK21" i="9"/>
  <c r="EM21" i="9" s="1"/>
  <c r="CA21" i="9"/>
  <c r="FC21" i="9" s="1"/>
  <c r="BF20" i="9"/>
  <c r="AC20" i="9"/>
  <c r="N20" i="9"/>
  <c r="BL20" i="9"/>
  <c r="AC21" i="9"/>
  <c r="DE21" i="9" s="1"/>
  <c r="S20" i="9"/>
  <c r="AY20" i="9"/>
  <c r="P21" i="9"/>
  <c r="CR21" i="9" s="1"/>
  <c r="AF21" i="9"/>
  <c r="DH21" i="9" s="1"/>
  <c r="AV21" i="9"/>
  <c r="DX21" i="9" s="1"/>
  <c r="BL21" i="9"/>
  <c r="EN21" i="9" s="1"/>
  <c r="CB21" i="9"/>
  <c r="FD21" i="9" s="1"/>
  <c r="BV20" i="9"/>
  <c r="CA20" i="9"/>
  <c r="CE20" i="9"/>
  <c r="T20" i="9"/>
  <c r="AZ20" i="9"/>
  <c r="BP20" i="9"/>
  <c r="CF20" i="9"/>
  <c r="Q21" i="9"/>
  <c r="CS21" i="9" s="1"/>
  <c r="AG21" i="9"/>
  <c r="DI21" i="9" s="1"/>
  <c r="AW21" i="9"/>
  <c r="DY21" i="9" s="1"/>
  <c r="BM21" i="9"/>
  <c r="EO21" i="9" s="1"/>
  <c r="CC21" i="9"/>
  <c r="FE21" i="9" s="1"/>
  <c r="BJ20" i="9"/>
  <c r="O20" i="9"/>
  <c r="AI20" i="9"/>
  <c r="BO20" i="9"/>
  <c r="AJ20" i="9"/>
  <c r="U20" i="9"/>
  <c r="AK20" i="9"/>
  <c r="BA20" i="9"/>
  <c r="BQ20" i="9"/>
  <c r="CG20" i="9"/>
  <c r="R21" i="9"/>
  <c r="CT21" i="9" s="1"/>
  <c r="AH21" i="9"/>
  <c r="DJ21" i="9" s="1"/>
  <c r="AX21" i="9"/>
  <c r="DZ21" i="9" s="1"/>
  <c r="BN21" i="9"/>
  <c r="EP21" i="9" s="1"/>
  <c r="CD21" i="9"/>
  <c r="FF21" i="9" s="1"/>
  <c r="Z20" i="9"/>
  <c r="CI21" i="9"/>
  <c r="FK21" i="9" s="1"/>
  <c r="BY20" i="9"/>
  <c r="AE20" i="9"/>
  <c r="AF20" i="9"/>
  <c r="BY21" i="9"/>
  <c r="FA21" i="9" s="1"/>
  <c r="AL20" i="9"/>
  <c r="CH20" i="9"/>
  <c r="S21" i="9"/>
  <c r="CU21" i="9" s="1"/>
  <c r="FW21" i="9" s="1"/>
  <c r="AI21" i="9"/>
  <c r="DK21" i="9" s="1"/>
  <c r="AY21" i="9"/>
  <c r="EA21" i="9" s="1"/>
  <c r="BO21" i="9"/>
  <c r="EQ21" i="9" s="1"/>
  <c r="CE21" i="9"/>
  <c r="FG21" i="9" s="1"/>
  <c r="AS20" i="9"/>
  <c r="CB20" i="9"/>
  <c r="AS21" i="9"/>
  <c r="DU21" i="9" s="1"/>
  <c r="BB20" i="9"/>
  <c r="W20" i="9"/>
  <c r="BZ20" i="9"/>
  <c r="AV20" i="9"/>
  <c r="BI21" i="9"/>
  <c r="EK21" i="9" s="1"/>
  <c r="V20" i="9"/>
  <c r="BR20" i="9"/>
  <c r="BC20" i="9"/>
  <c r="CI20" i="9"/>
  <c r="T21" i="9"/>
  <c r="CV21" i="9" s="1"/>
  <c r="AZ21" i="9"/>
  <c r="EB21" i="9" s="1"/>
  <c r="BP21" i="9"/>
  <c r="ER21" i="9" s="1"/>
  <c r="X20" i="9"/>
  <c r="AN20" i="9"/>
  <c r="BD20" i="9"/>
  <c r="BT20" i="9"/>
  <c r="CJ20" i="9"/>
  <c r="U21" i="9"/>
  <c r="CW21" i="9" s="1"/>
  <c r="AK21" i="9"/>
  <c r="DM21" i="9" s="1"/>
  <c r="BA21" i="9"/>
  <c r="EC21" i="9" s="1"/>
  <c r="BQ21" i="9"/>
  <c r="ES21" i="9" s="1"/>
  <c r="CG21" i="9"/>
  <c r="FI21" i="9" s="1"/>
  <c r="L20" i="9"/>
  <c r="BI20" i="9"/>
  <c r="AT20" i="9"/>
  <c r="BK20" i="9"/>
  <c r="P20" i="9"/>
  <c r="AM20" i="9"/>
  <c r="BS20" i="9"/>
  <c r="AJ21" i="9"/>
  <c r="DL21" i="9" s="1"/>
  <c r="CF21" i="9"/>
  <c r="FH21" i="9" s="1"/>
  <c r="Y20" i="9"/>
  <c r="AO20" i="9"/>
  <c r="BE20" i="9"/>
  <c r="BU20" i="9"/>
  <c r="V21" i="9"/>
  <c r="CX21" i="9" s="1"/>
  <c r="AL21" i="9"/>
  <c r="DN21" i="9" s="1"/>
  <c r="BB21" i="9"/>
  <c r="ED21" i="9" s="1"/>
  <c r="BR21" i="9"/>
  <c r="ET21" i="9" s="1"/>
  <c r="CK15" i="9"/>
  <c r="FM15" i="9" s="1"/>
  <c r="CH16" i="9"/>
  <c r="BD16" i="9"/>
  <c r="BT16" i="9"/>
  <c r="EV16" i="9" s="1"/>
  <c r="BC16" i="9"/>
  <c r="EE16" i="9" s="1"/>
  <c r="X16" i="9"/>
  <c r="CZ16" i="9" s="1"/>
  <c r="W16" i="9"/>
  <c r="CY16" i="9" s="1"/>
  <c r="AN16" i="9"/>
  <c r="AM16" i="9"/>
  <c r="DO16" i="9" s="1"/>
  <c r="CJ16" i="9"/>
  <c r="CI16" i="9"/>
  <c r="BS16" i="9"/>
  <c r="CE17" i="9"/>
  <c r="BO17" i="9"/>
  <c r="EQ17" i="9" s="1"/>
  <c r="AY17" i="9"/>
  <c r="EA17" i="9" s="1"/>
  <c r="AI17" i="9"/>
  <c r="DK17" i="9" s="1"/>
  <c r="S17" i="9"/>
  <c r="CU17" i="9" s="1"/>
  <c r="AZ17" i="9"/>
  <c r="EB17" i="9" s="1"/>
  <c r="CD17" i="9"/>
  <c r="FF17" i="9" s="1"/>
  <c r="BN17" i="9"/>
  <c r="EP17" i="9" s="1"/>
  <c r="AX17" i="9"/>
  <c r="DZ17" i="9" s="1"/>
  <c r="AH17" i="9"/>
  <c r="DJ17" i="9" s="1"/>
  <c r="R17" i="9"/>
  <c r="CT17" i="9" s="1"/>
  <c r="CH17" i="9"/>
  <c r="FJ17" i="9" s="1"/>
  <c r="BA17" i="9"/>
  <c r="EC17" i="9" s="1"/>
  <c r="CC17" i="9"/>
  <c r="FE17" i="9" s="1"/>
  <c r="BM17" i="9"/>
  <c r="EO17" i="9" s="1"/>
  <c r="AW17" i="9"/>
  <c r="DY17" i="9" s="1"/>
  <c r="AG17" i="9"/>
  <c r="DI17" i="9" s="1"/>
  <c r="Q17" i="9"/>
  <c r="CS17" i="9" s="1"/>
  <c r="AN17" i="9"/>
  <c r="DP17" i="9" s="1"/>
  <c r="AL17" i="9"/>
  <c r="DN17" i="9" s="1"/>
  <c r="CB17" i="9"/>
  <c r="FD17" i="9" s="1"/>
  <c r="BL17" i="9"/>
  <c r="AV17" i="9"/>
  <c r="DX17" i="9" s="1"/>
  <c r="AF17" i="9"/>
  <c r="DH17" i="9" s="1"/>
  <c r="P17" i="9"/>
  <c r="CR17" i="9" s="1"/>
  <c r="T17" i="9"/>
  <c r="CV17" i="9" s="1"/>
  <c r="CA17" i="9"/>
  <c r="FC17" i="9" s="1"/>
  <c r="BK17" i="9"/>
  <c r="EM17" i="9" s="1"/>
  <c r="AU17" i="9"/>
  <c r="DW17" i="9" s="1"/>
  <c r="AE17" i="9"/>
  <c r="DG17" i="9" s="1"/>
  <c r="O17" i="9"/>
  <c r="CQ17" i="9" s="1"/>
  <c r="U17" i="9"/>
  <c r="CW17" i="9" s="1"/>
  <c r="BZ17" i="9"/>
  <c r="FB17" i="9" s="1"/>
  <c r="BJ17" i="9"/>
  <c r="EL17" i="9" s="1"/>
  <c r="AT17" i="9"/>
  <c r="DV17" i="9" s="1"/>
  <c r="AD17" i="9"/>
  <c r="DF17" i="9" s="1"/>
  <c r="N17" i="9"/>
  <c r="CP17" i="9" s="1"/>
  <c r="X17" i="9"/>
  <c r="CZ17" i="9" s="1"/>
  <c r="CG17" i="9"/>
  <c r="FI17" i="9" s="1"/>
  <c r="AK17" i="9"/>
  <c r="DM17" i="9" s="1"/>
  <c r="BP17" i="9"/>
  <c r="ER17" i="9" s="1"/>
  <c r="BY17" i="9"/>
  <c r="BI17" i="9"/>
  <c r="EK17" i="9" s="1"/>
  <c r="AS17" i="9"/>
  <c r="DU17" i="9" s="1"/>
  <c r="AC17" i="9"/>
  <c r="DE17" i="9" s="1"/>
  <c r="M17" i="9"/>
  <c r="CO17" i="9" s="1"/>
  <c r="BQ17" i="9"/>
  <c r="ES17" i="9" s="1"/>
  <c r="BX17" i="9"/>
  <c r="EZ17" i="9" s="1"/>
  <c r="BH17" i="9"/>
  <c r="EJ17" i="9" s="1"/>
  <c r="AR17" i="9"/>
  <c r="DT17" i="9" s="1"/>
  <c r="AB17" i="9"/>
  <c r="DD17" i="9" s="1"/>
  <c r="L17" i="9"/>
  <c r="CN17" i="9" s="1"/>
  <c r="BB17" i="9"/>
  <c r="ED17" i="9" s="1"/>
  <c r="AJ17" i="9"/>
  <c r="DL17" i="9" s="1"/>
  <c r="CM17" i="9"/>
  <c r="FO17" i="9" s="1"/>
  <c r="BW17" i="9"/>
  <c r="EY17" i="9" s="1"/>
  <c r="BG17" i="9"/>
  <c r="EI17" i="9" s="1"/>
  <c r="AQ17" i="9"/>
  <c r="DS17" i="9" s="1"/>
  <c r="AA17" i="9"/>
  <c r="DC17" i="9" s="1"/>
  <c r="BR17" i="9"/>
  <c r="ET17" i="9" s="1"/>
  <c r="CL17" i="9"/>
  <c r="FN17" i="9" s="1"/>
  <c r="BV17" i="9"/>
  <c r="EX17" i="9" s="1"/>
  <c r="BF17" i="9"/>
  <c r="EH17" i="9" s="1"/>
  <c r="AP17" i="9"/>
  <c r="DR17" i="9" s="1"/>
  <c r="Z17" i="9"/>
  <c r="DB17" i="9" s="1"/>
  <c r="CK17" i="9"/>
  <c r="FM17" i="9" s="1"/>
  <c r="BU17" i="9"/>
  <c r="EW17" i="9" s="1"/>
  <c r="BE17" i="9"/>
  <c r="EG17" i="9" s="1"/>
  <c r="AO17" i="9"/>
  <c r="DQ17" i="9" s="1"/>
  <c r="Y17" i="9"/>
  <c r="DA17" i="9" s="1"/>
  <c r="V17" i="9"/>
  <c r="CX17" i="9" s="1"/>
  <c r="CJ17" i="9"/>
  <c r="FL17" i="9" s="1"/>
  <c r="BT17" i="9"/>
  <c r="EV17" i="9" s="1"/>
  <c r="BD17" i="9"/>
  <c r="EF17" i="9" s="1"/>
  <c r="CI17" i="9"/>
  <c r="FK17" i="9" s="1"/>
  <c r="BS17" i="9"/>
  <c r="EU17" i="9" s="1"/>
  <c r="BC17" i="9"/>
  <c r="EE17" i="9" s="1"/>
  <c r="AM17" i="9"/>
  <c r="DO17" i="9" s="1"/>
  <c r="W17" i="9"/>
  <c r="CY17" i="9" s="1"/>
  <c r="CF17" i="9"/>
  <c r="FH17" i="9" s="1"/>
  <c r="FG17" i="9"/>
  <c r="BF15" i="9"/>
  <c r="EH15" i="9" s="1"/>
  <c r="Z16" i="9"/>
  <c r="AP16" i="9"/>
  <c r="BF16" i="9"/>
  <c r="BV16" i="9"/>
  <c r="CL16" i="9"/>
  <c r="Z15" i="9"/>
  <c r="DB15" i="9" s="1"/>
  <c r="BW16" i="9"/>
  <c r="EY16" i="9" s="1"/>
  <c r="BV15" i="9"/>
  <c r="EX15" i="9" s="1"/>
  <c r="BU16" i="9"/>
  <c r="EW16" i="9" s="1"/>
  <c r="AD15" i="9"/>
  <c r="DF15" i="9" s="1"/>
  <c r="CM16" i="9"/>
  <c r="FO16" i="9" s="1"/>
  <c r="AE15" i="9"/>
  <c r="DG15" i="9" s="1"/>
  <c r="L16" i="9"/>
  <c r="AB16" i="9"/>
  <c r="AR16" i="9"/>
  <c r="BH16" i="9"/>
  <c r="BX16" i="9"/>
  <c r="AP15" i="9"/>
  <c r="DR15" i="9" s="1"/>
  <c r="L15" i="9"/>
  <c r="CN15" i="9" s="1"/>
  <c r="BE16" i="9"/>
  <c r="AT15" i="9"/>
  <c r="DV15" i="9" s="1"/>
  <c r="CB15" i="9"/>
  <c r="FD15" i="9" s="1"/>
  <c r="AD16" i="9"/>
  <c r="DF16" i="9" s="1"/>
  <c r="AT16" i="9"/>
  <c r="DV16" i="9" s="1"/>
  <c r="BJ16" i="9"/>
  <c r="EL16" i="9" s="1"/>
  <c r="BZ16" i="9"/>
  <c r="AR15" i="9"/>
  <c r="DT15" i="9" s="1"/>
  <c r="AU16" i="9"/>
  <c r="BK16" i="9"/>
  <c r="O15" i="9"/>
  <c r="CQ15" i="9" s="1"/>
  <c r="AV15" i="9"/>
  <c r="DX15" i="9" s="1"/>
  <c r="AE16" i="9"/>
  <c r="AY15" i="9"/>
  <c r="EA15" i="9" s="1"/>
  <c r="CE15" i="9"/>
  <c r="FG15" i="9" s="1"/>
  <c r="P16" i="9"/>
  <c r="AF16" i="9"/>
  <c r="AV16" i="9"/>
  <c r="BL16" i="9"/>
  <c r="EN16" i="9" s="1"/>
  <c r="CB16" i="9"/>
  <c r="FD16" i="9" s="1"/>
  <c r="FA17" i="9"/>
  <c r="AQ15" i="9"/>
  <c r="DS15" i="9" s="1"/>
  <c r="CM15" i="9"/>
  <c r="FO15" i="9" s="1"/>
  <c r="AB15" i="9"/>
  <c r="DD15" i="9" s="1"/>
  <c r="M15" i="9"/>
  <c r="CO15" i="9" s="1"/>
  <c r="BY15" i="9"/>
  <c r="FA15" i="9" s="1"/>
  <c r="P15" i="9"/>
  <c r="CR15" i="9" s="1"/>
  <c r="BI16" i="9"/>
  <c r="BM15" i="9"/>
  <c r="EO15" i="9" s="1"/>
  <c r="CD15" i="9"/>
  <c r="FF15" i="9" s="1"/>
  <c r="CA16" i="9"/>
  <c r="T15" i="9"/>
  <c r="CV15" i="9" s="1"/>
  <c r="AJ15" i="9"/>
  <c r="DL15" i="9" s="1"/>
  <c r="BP15" i="9"/>
  <c r="CF15" i="9"/>
  <c r="FH15" i="9" s="1"/>
  <c r="ER15" i="9"/>
  <c r="Q16" i="9"/>
  <c r="CS16" i="9" s="1"/>
  <c r="AG16" i="9"/>
  <c r="DI16" i="9" s="1"/>
  <c r="AW16" i="9"/>
  <c r="BM16" i="9"/>
  <c r="EO16" i="9" s="1"/>
  <c r="CC16" i="9"/>
  <c r="BX15" i="9"/>
  <c r="EZ15" i="9" s="1"/>
  <c r="BZ15" i="9"/>
  <c r="FB15" i="9" s="1"/>
  <c r="BL15" i="9"/>
  <c r="EN15" i="9" s="1"/>
  <c r="BY16" i="9"/>
  <c r="AW15" i="9"/>
  <c r="DY15" i="9" s="1"/>
  <c r="AH15" i="9"/>
  <c r="DJ15" i="9" s="1"/>
  <c r="S15" i="9"/>
  <c r="CU15" i="9" s="1"/>
  <c r="U15" i="9"/>
  <c r="CW15" i="9" s="1"/>
  <c r="BA15" i="9"/>
  <c r="CG15" i="9"/>
  <c r="FI15" i="9" s="1"/>
  <c r="EC15" i="9"/>
  <c r="R16" i="9"/>
  <c r="CT16" i="9" s="1"/>
  <c r="AH16" i="9"/>
  <c r="DJ16" i="9" s="1"/>
  <c r="AX16" i="9"/>
  <c r="BN16" i="9"/>
  <c r="EP16" i="9" s="1"/>
  <c r="CD16" i="9"/>
  <c r="AA15" i="9"/>
  <c r="DC15" i="9" s="1"/>
  <c r="BH15" i="9"/>
  <c r="EJ15" i="9" s="1"/>
  <c r="Y16" i="9"/>
  <c r="BJ15" i="9"/>
  <c r="EL15" i="9" s="1"/>
  <c r="AA16" i="9"/>
  <c r="BK15" i="9"/>
  <c r="EM15" i="9" s="1"/>
  <c r="M16" i="9"/>
  <c r="AG15" i="9"/>
  <c r="DI15" i="9" s="1"/>
  <c r="R15" i="9"/>
  <c r="CT15" i="9" s="1"/>
  <c r="AI15" i="9"/>
  <c r="DK15" i="9" s="1"/>
  <c r="BO15" i="9"/>
  <c r="EQ15" i="9" s="1"/>
  <c r="AZ15" i="9"/>
  <c r="EB15" i="9" s="1"/>
  <c r="AK15" i="9"/>
  <c r="DM15" i="9" s="1"/>
  <c r="BQ15" i="9"/>
  <c r="ES15" i="9" s="1"/>
  <c r="V15" i="9"/>
  <c r="CX15" i="9" s="1"/>
  <c r="AL15" i="9"/>
  <c r="DN15" i="9" s="1"/>
  <c r="BB15" i="9"/>
  <c r="ED15" i="9" s="1"/>
  <c r="BR15" i="9"/>
  <c r="ET15" i="9" s="1"/>
  <c r="CH15" i="9"/>
  <c r="FJ15" i="9" s="1"/>
  <c r="S16" i="9"/>
  <c r="AI16" i="9"/>
  <c r="AY16" i="9"/>
  <c r="BO16" i="9"/>
  <c r="CE16" i="9"/>
  <c r="EN17" i="9"/>
  <c r="BG15" i="9"/>
  <c r="EI15" i="9" s="1"/>
  <c r="CK16" i="9"/>
  <c r="FM16" i="9" s="1"/>
  <c r="AC15" i="9"/>
  <c r="DE15" i="9" s="1"/>
  <c r="BG16" i="9"/>
  <c r="EI16" i="9" s="1"/>
  <c r="AF15" i="9"/>
  <c r="DH15" i="9" s="1"/>
  <c r="AS16" i="9"/>
  <c r="DU16" i="9" s="1"/>
  <c r="BN15" i="9"/>
  <c r="EP15" i="9" s="1"/>
  <c r="AM15" i="9"/>
  <c r="DO15" i="9" s="1"/>
  <c r="CI15" i="9"/>
  <c r="FK15" i="9" s="1"/>
  <c r="AZ16" i="9"/>
  <c r="AS15" i="9"/>
  <c r="DU15" i="9" s="1"/>
  <c r="N15" i="9"/>
  <c r="CP15" i="9" s="1"/>
  <c r="AU15" i="9"/>
  <c r="DW15" i="9" s="1"/>
  <c r="AC16" i="9"/>
  <c r="Q15" i="9"/>
  <c r="CS15" i="9" s="1"/>
  <c r="AX15" i="9"/>
  <c r="DZ15" i="9" s="1"/>
  <c r="O16" i="9"/>
  <c r="CQ16" i="9" s="1"/>
  <c r="W15" i="9"/>
  <c r="CY15" i="9" s="1"/>
  <c r="BC15" i="9"/>
  <c r="EE15" i="9" s="1"/>
  <c r="BS15" i="9"/>
  <c r="EU15" i="9" s="1"/>
  <c r="T16" i="9"/>
  <c r="AJ16" i="9"/>
  <c r="DL16" i="9" s="1"/>
  <c r="BP16" i="9"/>
  <c r="CF16" i="9"/>
  <c r="X15" i="9"/>
  <c r="CZ15" i="9" s="1"/>
  <c r="AN15" i="9"/>
  <c r="DP15" i="9" s="1"/>
  <c r="BD15" i="9"/>
  <c r="EF15" i="9" s="1"/>
  <c r="BT15" i="9"/>
  <c r="EV15" i="9" s="1"/>
  <c r="CJ15" i="9"/>
  <c r="FL15" i="9" s="1"/>
  <c r="U16" i="9"/>
  <c r="AK16" i="9"/>
  <c r="BA16" i="9"/>
  <c r="BQ16" i="9"/>
  <c r="ES16" i="9" s="1"/>
  <c r="CG16" i="9"/>
  <c r="FI16" i="9" s="1"/>
  <c r="BW15" i="9"/>
  <c r="EY15" i="9" s="1"/>
  <c r="AO16" i="9"/>
  <c r="DQ16" i="9" s="1"/>
  <c r="BI15" i="9"/>
  <c r="EK15" i="9" s="1"/>
  <c r="AQ16" i="9"/>
  <c r="DS16" i="9" s="1"/>
  <c r="CA15" i="9"/>
  <c r="FC15" i="9" s="1"/>
  <c r="CC15" i="9"/>
  <c r="FE15" i="9" s="1"/>
  <c r="N16" i="9"/>
  <c r="Y15" i="9"/>
  <c r="DA15" i="9" s="1"/>
  <c r="AO15" i="9"/>
  <c r="DQ15" i="9" s="1"/>
  <c r="BE15" i="9"/>
  <c r="EG15" i="9" s="1"/>
  <c r="BU15" i="9"/>
  <c r="EW15" i="9" s="1"/>
  <c r="V16" i="9"/>
  <c r="AL16" i="9"/>
  <c r="BB16" i="9"/>
  <c r="BR16" i="9"/>
  <c r="ET16" i="9" s="1"/>
  <c r="K108" i="5"/>
  <c r="K109" i="5"/>
  <c r="K110" i="5"/>
  <c r="K116" i="5"/>
  <c r="K117" i="5"/>
  <c r="K103" i="5"/>
  <c r="L102" i="5"/>
  <c r="K104" i="5"/>
  <c r="K144" i="5"/>
  <c r="K145" i="5"/>
  <c r="K146" i="5"/>
  <c r="L151" i="5"/>
  <c r="L150" i="5"/>
  <c r="K152" i="5"/>
  <c r="A61" i="9"/>
  <c r="A60" i="9"/>
  <c r="A59" i="9"/>
  <c r="A58" i="9"/>
  <c r="A54" i="9"/>
  <c r="A53" i="9"/>
  <c r="A49" i="9"/>
  <c r="A48" i="9"/>
  <c r="A47" i="9"/>
  <c r="A46" i="9"/>
  <c r="A45" i="9"/>
  <c r="A44" i="9"/>
  <c r="A43" i="9"/>
  <c r="A42" i="9"/>
  <c r="A41" i="9"/>
  <c r="A40" i="9"/>
  <c r="A39" i="9"/>
  <c r="A38" i="9"/>
  <c r="A37" i="9"/>
  <c r="A26" i="9"/>
  <c r="A25" i="9"/>
  <c r="A24" i="9"/>
  <c r="A23" i="9"/>
  <c r="A19" i="9"/>
  <c r="A18" i="9"/>
  <c r="A14" i="9"/>
  <c r="A13" i="9"/>
  <c r="A12" i="9"/>
  <c r="A11" i="9"/>
  <c r="A10" i="9"/>
  <c r="A9" i="9"/>
  <c r="A8" i="9"/>
  <c r="A7" i="9"/>
  <c r="A6" i="9"/>
  <c r="A5" i="9"/>
  <c r="A4" i="9"/>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1" i="5"/>
  <c r="F180" i="5"/>
  <c r="F179" i="5"/>
  <c r="F178" i="5"/>
  <c r="F177" i="5"/>
  <c r="F176" i="5"/>
  <c r="F175" i="5"/>
  <c r="F174" i="5"/>
  <c r="F173" i="5"/>
  <c r="EO20" i="9" l="1"/>
  <c r="EL20" i="9"/>
  <c r="DB20" i="9"/>
  <c r="EW20" i="9"/>
  <c r="EP20" i="9"/>
  <c r="GD20" i="9" s="1"/>
  <c r="FL20" i="9"/>
  <c r="DW20" i="9"/>
  <c r="ED20" i="9"/>
  <c r="DJ20" i="9"/>
  <c r="DN22" i="9"/>
  <c r="DG22" i="9"/>
  <c r="DB22" i="9"/>
  <c r="GD22" i="9" s="1"/>
  <c r="ED22" i="9"/>
  <c r="FD20" i="9"/>
  <c r="CU20" i="9"/>
  <c r="EM22" i="9"/>
  <c r="DY20" i="9"/>
  <c r="FJ22" i="9"/>
  <c r="GX22" i="9" s="1"/>
  <c r="DI22" i="9"/>
  <c r="EN20" i="9"/>
  <c r="DO20" i="9"/>
  <c r="GQ20" i="9" s="1"/>
  <c r="DQ50" i="9"/>
  <c r="GS50" i="9" s="1"/>
  <c r="EY50" i="9"/>
  <c r="GM50" i="9" s="1"/>
  <c r="DE20" i="9"/>
  <c r="DE22" i="9"/>
  <c r="GG22" i="9" s="1"/>
  <c r="DA50" i="9"/>
  <c r="EC16" i="9"/>
  <c r="EF16" i="9"/>
  <c r="EH20" i="9"/>
  <c r="FV20" i="9" s="1"/>
  <c r="DC20" i="9"/>
  <c r="DU22" i="9"/>
  <c r="FG22" i="9"/>
  <c r="EK22" i="9"/>
  <c r="ED52" i="9"/>
  <c r="EL52" i="9"/>
  <c r="CX16" i="9"/>
  <c r="FZ16" i="9" s="1"/>
  <c r="DE16" i="9"/>
  <c r="GG16" i="9" s="1"/>
  <c r="CO16" i="9"/>
  <c r="EE20" i="9"/>
  <c r="DM20" i="9"/>
  <c r="GO20" i="9" s="1"/>
  <c r="EZ20" i="9"/>
  <c r="DP55" i="9"/>
  <c r="EI55" i="9"/>
  <c r="DS55" i="9"/>
  <c r="EA16" i="9"/>
  <c r="FC16" i="9"/>
  <c r="DR16" i="9"/>
  <c r="CN20" i="9"/>
  <c r="FP20" i="9" s="1"/>
  <c r="ET20" i="9"/>
  <c r="DN20" i="9"/>
  <c r="CW20" i="9"/>
  <c r="FC20" i="9"/>
  <c r="EJ20" i="9"/>
  <c r="FJ52" i="9"/>
  <c r="FM52" i="9"/>
  <c r="DD52" i="9"/>
  <c r="GF52" i="9" s="1"/>
  <c r="FI52" i="9"/>
  <c r="GW52" i="9" s="1"/>
  <c r="EB52" i="9"/>
  <c r="CZ55" i="9"/>
  <c r="FA55" i="9"/>
  <c r="EX55" i="9"/>
  <c r="DC55" i="9"/>
  <c r="DD22" i="9"/>
  <c r="DA20" i="9"/>
  <c r="GC20" i="9" s="1"/>
  <c r="CT20" i="9"/>
  <c r="DT22" i="9"/>
  <c r="EF20" i="9"/>
  <c r="DT20" i="9"/>
  <c r="ET22" i="9"/>
  <c r="EJ22" i="9"/>
  <c r="DU20" i="9"/>
  <c r="ER22" i="9"/>
  <c r="FC22" i="9"/>
  <c r="EU20" i="9"/>
  <c r="DI20" i="9"/>
  <c r="GK20" i="9" s="1"/>
  <c r="EY20" i="9"/>
  <c r="DK50" i="9"/>
  <c r="CR20" i="9"/>
  <c r="DF20" i="9"/>
  <c r="GH20" i="9" s="1"/>
  <c r="DS20" i="9"/>
  <c r="GU20" i="9" s="1"/>
  <c r="EH22" i="9"/>
  <c r="EA22" i="9"/>
  <c r="EL50" i="9"/>
  <c r="FN16" i="9"/>
  <c r="EB20" i="9"/>
  <c r="EU22" i="9"/>
  <c r="EN22" i="9"/>
  <c r="EC20" i="9"/>
  <c r="FN22" i="9"/>
  <c r="FD22" i="9"/>
  <c r="EG52" i="9"/>
  <c r="DM52" i="9"/>
  <c r="EO52" i="9"/>
  <c r="CW16" i="9"/>
  <c r="EQ16" i="9"/>
  <c r="CR16" i="9"/>
  <c r="FT16" i="9" s="1"/>
  <c r="EH16" i="9"/>
  <c r="EK20" i="9"/>
  <c r="FJ20" i="9"/>
  <c r="FG20" i="9"/>
  <c r="DA55" i="9"/>
  <c r="GC55" i="9" s="1"/>
  <c r="EJ55" i="9"/>
  <c r="FX55" i="9" s="1"/>
  <c r="DR55" i="9"/>
  <c r="GT55" i="9" s="1"/>
  <c r="DK16" i="9"/>
  <c r="GM16" i="9" s="1"/>
  <c r="DC16" i="9"/>
  <c r="GE16" i="9" s="1"/>
  <c r="EZ16" i="9"/>
  <c r="DB16" i="9"/>
  <c r="GD16" i="9" s="1"/>
  <c r="CX20" i="9"/>
  <c r="FZ20" i="9" s="1"/>
  <c r="DL20" i="9"/>
  <c r="EX20" i="9"/>
  <c r="DD20" i="9"/>
  <c r="GF20" i="9" s="1"/>
  <c r="CY52" i="9"/>
  <c r="ER52" i="9"/>
  <c r="DT52" i="9"/>
  <c r="CQ52" i="9"/>
  <c r="CW52" i="9"/>
  <c r="DH55" i="9"/>
  <c r="GJ55" i="9" s="1"/>
  <c r="DB55" i="9"/>
  <c r="GD55" i="9" s="1"/>
  <c r="EG22" i="9"/>
  <c r="DZ22" i="9"/>
  <c r="EA20" i="9"/>
  <c r="EW22" i="9"/>
  <c r="GK22" i="9" s="1"/>
  <c r="EP22" i="9"/>
  <c r="FE20" i="9"/>
  <c r="FM22" i="9"/>
  <c r="FF22" i="9"/>
  <c r="DP20" i="9"/>
  <c r="GR20" i="9" s="1"/>
  <c r="FO20" i="9"/>
  <c r="EZ22" i="9"/>
  <c r="CZ20" i="9"/>
  <c r="DR20" i="9"/>
  <c r="CR50" i="9"/>
  <c r="EY57" i="9"/>
  <c r="GM57" i="9" s="1"/>
  <c r="ER20" i="9"/>
  <c r="EE22" i="9"/>
  <c r="DX22" i="9"/>
  <c r="ED16" i="9"/>
  <c r="DX16" i="9"/>
  <c r="EM20" i="9"/>
  <c r="ES20" i="9"/>
  <c r="CO20" i="9"/>
  <c r="EX22" i="9"/>
  <c r="EQ22" i="9"/>
  <c r="GQ27" i="9"/>
  <c r="FK20" i="9"/>
  <c r="CV20" i="9"/>
  <c r="FK22" i="9"/>
  <c r="CU16" i="9"/>
  <c r="FA16" i="9"/>
  <c r="DG16" i="9"/>
  <c r="EJ16" i="9"/>
  <c r="DH20" i="9"/>
  <c r="EQ20" i="9"/>
  <c r="FM20" i="9"/>
  <c r="FC50" i="9"/>
  <c r="DO52" i="9"/>
  <c r="ES52" i="9"/>
  <c r="DG52" i="9"/>
  <c r="CT52" i="9"/>
  <c r="DF55" i="9"/>
  <c r="DD55" i="9"/>
  <c r="GF55" i="9" s="1"/>
  <c r="FF55" i="9"/>
  <c r="FK57" i="9"/>
  <c r="DR57" i="9"/>
  <c r="GT57" i="9" s="1"/>
  <c r="CR57" i="9"/>
  <c r="FF57" i="9"/>
  <c r="EB16" i="9"/>
  <c r="DA16" i="9"/>
  <c r="GC16" i="9" s="1"/>
  <c r="EK16" i="9"/>
  <c r="FY16" i="9" s="1"/>
  <c r="DT16" i="9"/>
  <c r="DX20" i="9"/>
  <c r="GZ20" i="9" s="1"/>
  <c r="DG20" i="9"/>
  <c r="GI20" i="9" s="1"/>
  <c r="DH50" i="9"/>
  <c r="DJ50" i="9"/>
  <c r="EO50" i="9"/>
  <c r="GC50" i="9" s="1"/>
  <c r="EM50" i="9"/>
  <c r="DB52" i="9"/>
  <c r="EZ52" i="9"/>
  <c r="GN52" i="9" s="1"/>
  <c r="DW52" i="9"/>
  <c r="GY52" i="9" s="1"/>
  <c r="DJ52" i="9"/>
  <c r="GL52" i="9" s="1"/>
  <c r="DU55" i="9"/>
  <c r="GW55" i="9" s="1"/>
  <c r="DY57" i="9"/>
  <c r="EP55" i="9"/>
  <c r="DM57" i="9"/>
  <c r="EH57" i="9"/>
  <c r="DE57" i="9"/>
  <c r="DH57" i="9"/>
  <c r="GJ57" i="9" s="1"/>
  <c r="EC57" i="9"/>
  <c r="FS16" i="9"/>
  <c r="GB16" i="9"/>
  <c r="HB15" i="9"/>
  <c r="CY22" i="9"/>
  <c r="GA22" i="9" s="1"/>
  <c r="DL22" i="9"/>
  <c r="CR22" i="9"/>
  <c r="CU22" i="9"/>
  <c r="CZ50" i="9"/>
  <c r="EE50" i="9"/>
  <c r="FG50" i="9"/>
  <c r="GU50" i="9" s="1"/>
  <c r="EN50" i="9"/>
  <c r="EX50" i="9"/>
  <c r="GL50" i="9" s="1"/>
  <c r="CQ50" i="9"/>
  <c r="EF57" i="9"/>
  <c r="EB57" i="9"/>
  <c r="FA57" i="9"/>
  <c r="FD57" i="9"/>
  <c r="EA57" i="9"/>
  <c r="DN16" i="9"/>
  <c r="DM16" i="9"/>
  <c r="FG16" i="9"/>
  <c r="GU16" i="9" s="1"/>
  <c r="DH16" i="9"/>
  <c r="GJ16" i="9" s="1"/>
  <c r="EG16" i="9"/>
  <c r="FU16" i="9" s="1"/>
  <c r="EX16" i="9"/>
  <c r="GL16" i="9" s="1"/>
  <c r="FJ16" i="9"/>
  <c r="GX16" i="9" s="1"/>
  <c r="DV20" i="9"/>
  <c r="GX20" i="9" s="1"/>
  <c r="FI20" i="9"/>
  <c r="GW20" i="9" s="1"/>
  <c r="FH20" i="9"/>
  <c r="GV20" i="9" s="1"/>
  <c r="CP20" i="9"/>
  <c r="EI20" i="9"/>
  <c r="DO22" i="9"/>
  <c r="DR22" i="9"/>
  <c r="GT22" i="9" s="1"/>
  <c r="CO22" i="9"/>
  <c r="FQ22" i="9" s="1"/>
  <c r="DH22" i="9"/>
  <c r="DK22" i="9"/>
  <c r="EW50" i="9"/>
  <c r="GK50" i="9" s="1"/>
  <c r="DO50" i="9"/>
  <c r="GQ50" i="9" s="1"/>
  <c r="CY50" i="9"/>
  <c r="EA50" i="9"/>
  <c r="HC50" i="9" s="1"/>
  <c r="FB50" i="9"/>
  <c r="FN52" i="9"/>
  <c r="HB52" i="9" s="1"/>
  <c r="FA50" i="9"/>
  <c r="FK52" i="9"/>
  <c r="EH52" i="9"/>
  <c r="FV52" i="9" s="1"/>
  <c r="FH52" i="9"/>
  <c r="FC52" i="9"/>
  <c r="GQ52" i="9" s="1"/>
  <c r="EP52" i="9"/>
  <c r="DX57" i="9"/>
  <c r="GZ57" i="9" s="1"/>
  <c r="EV57" i="9"/>
  <c r="DC57" i="9"/>
  <c r="CP57" i="9"/>
  <c r="FR57" i="9" s="1"/>
  <c r="FI57" i="9"/>
  <c r="GW57" i="9" s="1"/>
  <c r="EQ57" i="9"/>
  <c r="GE57" i="9" s="1"/>
  <c r="CZ22" i="9"/>
  <c r="FA22" i="9"/>
  <c r="CX50" i="9"/>
  <c r="FZ50" i="9" s="1"/>
  <c r="FD50" i="9"/>
  <c r="GR50" i="9" s="1"/>
  <c r="DD50" i="9"/>
  <c r="GF50" i="9" s="1"/>
  <c r="DM22" i="9"/>
  <c r="GO22" i="9" s="1"/>
  <c r="DC22" i="9"/>
  <c r="DY22" i="9"/>
  <c r="CU50" i="9"/>
  <c r="FW50" i="9" s="1"/>
  <c r="DV50" i="9"/>
  <c r="GX50" i="9" s="1"/>
  <c r="GY51" i="9"/>
  <c r="DS50" i="9"/>
  <c r="DR50" i="9"/>
  <c r="ET57" i="9"/>
  <c r="DL57" i="9"/>
  <c r="FE57" i="9"/>
  <c r="GS57" i="9" s="1"/>
  <c r="CP16" i="9"/>
  <c r="DD16" i="9"/>
  <c r="EU16" i="9"/>
  <c r="EF22" i="9"/>
  <c r="DF22" i="9"/>
  <c r="EC50" i="9"/>
  <c r="FQ50" i="9" s="1"/>
  <c r="FJ57" i="9"/>
  <c r="GX57" i="9" s="1"/>
  <c r="CN57" i="9"/>
  <c r="FP57" i="9" s="1"/>
  <c r="CW57" i="9"/>
  <c r="FY57" i="9" s="1"/>
  <c r="FH16" i="9"/>
  <c r="EM16" i="9"/>
  <c r="GA16" i="9" s="1"/>
  <c r="CN16" i="9"/>
  <c r="FP16" i="9" s="1"/>
  <c r="FK16" i="9"/>
  <c r="EG20" i="9"/>
  <c r="FB20" i="9"/>
  <c r="GP20" i="9" s="1"/>
  <c r="FA20" i="9"/>
  <c r="DK20" i="9"/>
  <c r="ES22" i="9"/>
  <c r="EV22" i="9"/>
  <c r="EI22" i="9"/>
  <c r="CS22" i="9"/>
  <c r="DC50" i="9"/>
  <c r="GE50" i="9" s="1"/>
  <c r="DM50" i="9"/>
  <c r="GO50" i="9" s="1"/>
  <c r="DL50" i="9"/>
  <c r="FN50" i="9"/>
  <c r="CX52" i="9"/>
  <c r="DA52" i="9"/>
  <c r="GC52" i="9" s="1"/>
  <c r="FO52" i="9"/>
  <c r="DF52" i="9"/>
  <c r="DI52" i="9"/>
  <c r="FX56" i="9"/>
  <c r="GB56" i="9"/>
  <c r="CY57" i="9"/>
  <c r="GA57" i="9" s="1"/>
  <c r="FM57" i="9"/>
  <c r="DD57" i="9"/>
  <c r="GF57" i="9" s="1"/>
  <c r="DW57" i="9"/>
  <c r="CT57" i="9"/>
  <c r="FV57" i="9" s="1"/>
  <c r="CW22" i="9"/>
  <c r="FY22" i="9" s="1"/>
  <c r="FH22" i="9"/>
  <c r="GV22" i="9" s="1"/>
  <c r="EB22" i="9"/>
  <c r="EK50" i="9"/>
  <c r="FI50" i="9"/>
  <c r="GW50" i="9" s="1"/>
  <c r="FH50" i="9"/>
  <c r="GV50" i="9" s="1"/>
  <c r="EH50" i="9"/>
  <c r="EZ50" i="9"/>
  <c r="DP22" i="9"/>
  <c r="GR22" i="9" s="1"/>
  <c r="CP22" i="9"/>
  <c r="FR22" i="9" s="1"/>
  <c r="DE50" i="9"/>
  <c r="ES50" i="9"/>
  <c r="ER50" i="9"/>
  <c r="CO57" i="9"/>
  <c r="FQ57" i="9" s="1"/>
  <c r="EG57" i="9"/>
  <c r="FU57" i="9" s="1"/>
  <c r="CQ57" i="9"/>
  <c r="FS57" i="9" s="1"/>
  <c r="EC22" i="9"/>
  <c r="DS22" i="9"/>
  <c r="FE22" i="9"/>
  <c r="EJ50" i="9"/>
  <c r="EB50" i="9"/>
  <c r="FP50" i="9" s="1"/>
  <c r="GI56" i="9"/>
  <c r="EW57" i="9"/>
  <c r="DG57" i="9"/>
  <c r="ER16" i="9"/>
  <c r="FF16" i="9"/>
  <c r="FE16" i="9"/>
  <c r="GS16" i="9" s="1"/>
  <c r="DW16" i="9"/>
  <c r="GY16" i="9" s="1"/>
  <c r="FQ17" i="9"/>
  <c r="FL16" i="9"/>
  <c r="GZ16" i="9" s="1"/>
  <c r="DQ20" i="9"/>
  <c r="CY20" i="9"/>
  <c r="CQ20" i="9"/>
  <c r="FS20" i="9" s="1"/>
  <c r="FF20" i="9"/>
  <c r="GT20" i="9" s="1"/>
  <c r="FN20" i="9"/>
  <c r="FI22" i="9"/>
  <c r="FL22" i="9"/>
  <c r="EY22" i="9"/>
  <c r="EL22" i="9"/>
  <c r="EO22" i="9"/>
  <c r="CW50" i="9"/>
  <c r="CV50" i="9"/>
  <c r="FF50" i="9"/>
  <c r="GT50" i="9" s="1"/>
  <c r="DN52" i="9"/>
  <c r="GP52" i="9" s="1"/>
  <c r="DQ52" i="9"/>
  <c r="GS52" i="9" s="1"/>
  <c r="CV52" i="9"/>
  <c r="FX52" i="9" s="1"/>
  <c r="DV52" i="9"/>
  <c r="DY52" i="9"/>
  <c r="DO57" i="9"/>
  <c r="GQ57" i="9" s="1"/>
  <c r="FH57" i="9"/>
  <c r="DT57" i="9"/>
  <c r="EM57" i="9"/>
  <c r="DJ57" i="9"/>
  <c r="GL57" i="9" s="1"/>
  <c r="CV22" i="9"/>
  <c r="DA22" i="9"/>
  <c r="GC22" i="9" s="1"/>
  <c r="FO22" i="9"/>
  <c r="FB22" i="9"/>
  <c r="GP22" i="9" s="1"/>
  <c r="CT22" i="9"/>
  <c r="FV22" i="9" s="1"/>
  <c r="EQ50" i="9"/>
  <c r="DF50" i="9"/>
  <c r="GH50" i="9" s="1"/>
  <c r="EP50" i="9"/>
  <c r="GD50" i="9" s="1"/>
  <c r="EE57" i="9"/>
  <c r="ES57" i="9"/>
  <c r="GG57" i="9" s="1"/>
  <c r="FC57" i="9"/>
  <c r="CV16" i="9"/>
  <c r="FX16" i="9" s="1"/>
  <c r="DZ16" i="9"/>
  <c r="HB16" i="9" s="1"/>
  <c r="DY16" i="9"/>
  <c r="HA16" i="9" s="1"/>
  <c r="FB16" i="9"/>
  <c r="DP16" i="9"/>
  <c r="GR16" i="9" s="1"/>
  <c r="EV20" i="9"/>
  <c r="DW22" i="9"/>
  <c r="GY22" i="9" s="1"/>
  <c r="DZ20" i="9"/>
  <c r="CS20" i="9"/>
  <c r="FU20" i="9" s="1"/>
  <c r="CX22" i="9"/>
  <c r="FZ22" i="9" s="1"/>
  <c r="DQ22" i="9"/>
  <c r="CN22" i="9"/>
  <c r="CQ22" i="9"/>
  <c r="DJ22" i="9"/>
  <c r="DZ50" i="9"/>
  <c r="HB50" i="9" s="1"/>
  <c r="FE50" i="9"/>
  <c r="ET52" i="9"/>
  <c r="GH52" i="9" s="1"/>
  <c r="EW52" i="9"/>
  <c r="GK52" i="9" s="1"/>
  <c r="CN52" i="9"/>
  <c r="FP52" i="9" s="1"/>
  <c r="FB52" i="9"/>
  <c r="FE52" i="9"/>
  <c r="EU57" i="9"/>
  <c r="DB57" i="9"/>
  <c r="EZ57" i="9"/>
  <c r="CV57" i="9"/>
  <c r="FX57" i="9" s="1"/>
  <c r="EP57" i="9"/>
  <c r="GD57" i="9" s="1"/>
  <c r="GQ55" i="9"/>
  <c r="HB55" i="9"/>
  <c r="GP50" i="9"/>
  <c r="FV50" i="9"/>
  <c r="GX56" i="9"/>
  <c r="GJ51" i="9"/>
  <c r="FT51" i="9"/>
  <c r="GP55" i="9"/>
  <c r="FZ55" i="9"/>
  <c r="FT56" i="9"/>
  <c r="FY21" i="9"/>
  <c r="GU28" i="9"/>
  <c r="GU57" i="9"/>
  <c r="HC56" i="9"/>
  <c r="FS52" i="9"/>
  <c r="GS55" i="9"/>
  <c r="HB56" i="9"/>
  <c r="FT57" i="9"/>
  <c r="FP28" i="9"/>
  <c r="FS21" i="9"/>
  <c r="GX21" i="9"/>
  <c r="FW51" i="9"/>
  <c r="FS51" i="9"/>
  <c r="GG52" i="9"/>
  <c r="GY56" i="9"/>
  <c r="HC57" i="9"/>
  <c r="FW57" i="9"/>
  <c r="FP55" i="9"/>
  <c r="GI51" i="9"/>
  <c r="GZ17" i="9"/>
  <c r="HC21" i="9"/>
  <c r="GJ27" i="9"/>
  <c r="FS56" i="9"/>
  <c r="FW56" i="9"/>
  <c r="FV56" i="9"/>
  <c r="GR55" i="9"/>
  <c r="GT56" i="9"/>
  <c r="GK55" i="9"/>
  <c r="FQ52" i="9"/>
  <c r="GR15" i="9"/>
  <c r="FR17" i="9"/>
  <c r="GM21" i="9"/>
  <c r="GZ51" i="9"/>
  <c r="FR52" i="9"/>
  <c r="GQ51" i="9"/>
  <c r="GA51" i="9"/>
  <c r="GB51" i="9"/>
  <c r="GA56" i="9"/>
  <c r="GQ16" i="9"/>
  <c r="GQ56" i="9"/>
  <c r="GI17" i="9"/>
  <c r="GX51" i="9"/>
  <c r="FU51" i="9"/>
  <c r="GW17" i="9"/>
  <c r="FV28" i="9"/>
  <c r="GG56" i="9"/>
  <c r="GB57" i="9"/>
  <c r="GN51" i="9"/>
  <c r="GU52" i="9"/>
  <c r="FX51" i="9"/>
  <c r="GZ56" i="9"/>
  <c r="GP15" i="9"/>
  <c r="FT17" i="9"/>
  <c r="GF28" i="9"/>
  <c r="GJ56" i="9"/>
  <c r="GA15" i="9"/>
  <c r="FZ15" i="9"/>
  <c r="HA21" i="9"/>
  <c r="GV28" i="9"/>
  <c r="GX27" i="9"/>
  <c r="GX52" i="9"/>
  <c r="HA52" i="9"/>
  <c r="HA56" i="9"/>
  <c r="HA55" i="9"/>
  <c r="GH56" i="9"/>
  <c r="GM56" i="9"/>
  <c r="FR56" i="9"/>
  <c r="FP17" i="9"/>
  <c r="GL20" i="9"/>
  <c r="GN57" i="9"/>
  <c r="GR51" i="9"/>
  <c r="HB57" i="9"/>
  <c r="GO55" i="9"/>
  <c r="GX55" i="9"/>
  <c r="GY57" i="9"/>
  <c r="FY55" i="9"/>
  <c r="HC55" i="9"/>
  <c r="GG55" i="9"/>
  <c r="GB55" i="9"/>
  <c r="GE56" i="9"/>
  <c r="GI27" i="9"/>
  <c r="GW56" i="9"/>
  <c r="GA55" i="9"/>
  <c r="FQ56" i="9"/>
  <c r="GC56" i="9"/>
  <c r="GS56" i="9"/>
  <c r="GN56" i="9"/>
  <c r="GO56" i="9"/>
  <c r="FU56" i="9"/>
  <c r="FR55" i="9"/>
  <c r="GF56" i="9"/>
  <c r="FY56" i="9"/>
  <c r="GL55" i="9"/>
  <c r="GV55" i="9"/>
  <c r="FP56" i="9"/>
  <c r="GL56" i="9"/>
  <c r="FV55" i="9"/>
  <c r="GR56" i="9"/>
  <c r="GK56" i="9"/>
  <c r="GP56" i="9"/>
  <c r="GH55" i="9"/>
  <c r="GU55" i="9"/>
  <c r="GR57" i="9"/>
  <c r="FQ55" i="9"/>
  <c r="GD56" i="9"/>
  <c r="GM55" i="9"/>
  <c r="FU55" i="9"/>
  <c r="GE55" i="9"/>
  <c r="GK57" i="9"/>
  <c r="FW55" i="9"/>
  <c r="GU56" i="9"/>
  <c r="GN55" i="9"/>
  <c r="GY55" i="9"/>
  <c r="GH57" i="9"/>
  <c r="GI55" i="9"/>
  <c r="FT55" i="9"/>
  <c r="FS55" i="9"/>
  <c r="FZ57" i="9"/>
  <c r="GC57" i="9"/>
  <c r="GP57" i="9"/>
  <c r="GV56" i="9"/>
  <c r="GZ55" i="9"/>
  <c r="FZ21" i="9"/>
  <c r="GZ27" i="9"/>
  <c r="GI28" i="9"/>
  <c r="GM52" i="9"/>
  <c r="FW52" i="9"/>
  <c r="GG51" i="9"/>
  <c r="FZ51" i="9"/>
  <c r="FT52" i="9"/>
  <c r="GS51" i="9"/>
  <c r="GP51" i="9"/>
  <c r="HC51" i="9"/>
  <c r="HB51" i="9"/>
  <c r="GF17" i="9"/>
  <c r="HA50" i="9"/>
  <c r="GO51" i="9"/>
  <c r="GG50" i="9"/>
  <c r="GA50" i="9"/>
  <c r="GH22" i="9"/>
  <c r="FY51" i="9"/>
  <c r="GL51" i="9"/>
  <c r="FU50" i="9"/>
  <c r="GW21" i="9"/>
  <c r="GL28" i="9"/>
  <c r="GD27" i="9"/>
  <c r="GM51" i="9"/>
  <c r="FV51" i="9"/>
  <c r="GE52" i="9"/>
  <c r="FT50" i="9"/>
  <c r="GV51" i="9"/>
  <c r="GC51" i="9"/>
  <c r="GO52" i="9"/>
  <c r="FQ51" i="9"/>
  <c r="GZ52" i="9"/>
  <c r="GF51" i="9"/>
  <c r="GR52" i="9"/>
  <c r="GJ52" i="9"/>
  <c r="FP51" i="9"/>
  <c r="GB52" i="9"/>
  <c r="FX50" i="9"/>
  <c r="GH51" i="9"/>
  <c r="GT52" i="9"/>
  <c r="GA52" i="9"/>
  <c r="FY52" i="9"/>
  <c r="GI52" i="9"/>
  <c r="GW51" i="9"/>
  <c r="FR51" i="9"/>
  <c r="GT51" i="9"/>
  <c r="GZ50" i="9"/>
  <c r="GD51" i="9"/>
  <c r="FR50" i="9"/>
  <c r="GU51" i="9"/>
  <c r="HA51" i="9"/>
  <c r="GE51" i="9"/>
  <c r="FU52" i="9"/>
  <c r="GK51" i="9"/>
  <c r="GY50" i="9"/>
  <c r="GI50" i="9"/>
  <c r="HC52" i="9"/>
  <c r="GJ50" i="9"/>
  <c r="FS50" i="9"/>
  <c r="GS28" i="9"/>
  <c r="FQ15" i="9"/>
  <c r="GD21" i="9"/>
  <c r="FS28" i="9"/>
  <c r="GZ28" i="9"/>
  <c r="GY28" i="9"/>
  <c r="GP21" i="9"/>
  <c r="GS27" i="9"/>
  <c r="GY27" i="9"/>
  <c r="GO15" i="9"/>
  <c r="GL15" i="9"/>
  <c r="GI21" i="9"/>
  <c r="GT21" i="9"/>
  <c r="FS27" i="9"/>
  <c r="HA15" i="9"/>
  <c r="HB28" i="9"/>
  <c r="GA28" i="9"/>
  <c r="GP27" i="9"/>
  <c r="GH27" i="9"/>
  <c r="GD28" i="9"/>
  <c r="FW15" i="9"/>
  <c r="GM15" i="9"/>
  <c r="FR20" i="9"/>
  <c r="GW27" i="9"/>
  <c r="GH17" i="9"/>
  <c r="GG27" i="9"/>
  <c r="FW16" i="9"/>
  <c r="GX17" i="9"/>
  <c r="HC17" i="9"/>
  <c r="GO27" i="9"/>
  <c r="GO28" i="9"/>
  <c r="GR28" i="9"/>
  <c r="FX28" i="9"/>
  <c r="FR28" i="9"/>
  <c r="GK28" i="9"/>
  <c r="FY17" i="9"/>
  <c r="FY27" i="9"/>
  <c r="GE28" i="9"/>
  <c r="GH28" i="9"/>
  <c r="HA28" i="9"/>
  <c r="FV16" i="9"/>
  <c r="FU21" i="9"/>
  <c r="FX27" i="9"/>
  <c r="GX28" i="9"/>
  <c r="GK27" i="9"/>
  <c r="GB27" i="9"/>
  <c r="HC27" i="9"/>
  <c r="GC28" i="9"/>
  <c r="GU27" i="9"/>
  <c r="HC28" i="9"/>
  <c r="GJ28" i="9"/>
  <c r="GW28" i="9"/>
  <c r="GE27" i="9"/>
  <c r="GM28" i="9"/>
  <c r="GC27" i="9"/>
  <c r="GN27" i="9"/>
  <c r="FT28" i="9"/>
  <c r="GG28" i="9"/>
  <c r="GF27" i="9"/>
  <c r="GN28" i="9"/>
  <c r="FW28" i="9"/>
  <c r="FQ28" i="9"/>
  <c r="FP27" i="9"/>
  <c r="FZ28" i="9"/>
  <c r="FU27" i="9"/>
  <c r="GR27" i="9"/>
  <c r="GP28" i="9"/>
  <c r="GM27" i="9"/>
  <c r="HB27" i="9"/>
  <c r="FR27" i="9"/>
  <c r="FZ27" i="9"/>
  <c r="FW27" i="9"/>
  <c r="GL27" i="9"/>
  <c r="GA27" i="9"/>
  <c r="FV27" i="9"/>
  <c r="HA27" i="9"/>
  <c r="GV27" i="9"/>
  <c r="GT27" i="9"/>
  <c r="GT28" i="9"/>
  <c r="GQ28" i="9"/>
  <c r="FU28" i="9"/>
  <c r="GB28" i="9"/>
  <c r="FQ27" i="9"/>
  <c r="FY28" i="9"/>
  <c r="GS21" i="9"/>
  <c r="GK21" i="9"/>
  <c r="GC21" i="9"/>
  <c r="GO21" i="9"/>
  <c r="GE21" i="9"/>
  <c r="FP21" i="9"/>
  <c r="GR21" i="9"/>
  <c r="GZ21" i="9"/>
  <c r="GB21" i="9"/>
  <c r="HB21" i="9"/>
  <c r="GJ21" i="9"/>
  <c r="GU21" i="9"/>
  <c r="GL21" i="9"/>
  <c r="FT21" i="9"/>
  <c r="FV21" i="9"/>
  <c r="GH21" i="9"/>
  <c r="FR21" i="9"/>
  <c r="FX21" i="9"/>
  <c r="GA21" i="9"/>
  <c r="GV21" i="9"/>
  <c r="GY21" i="9"/>
  <c r="GN22" i="9"/>
  <c r="GN21" i="9"/>
  <c r="GF21" i="9"/>
  <c r="FQ21" i="9"/>
  <c r="GQ21" i="9"/>
  <c r="GG21" i="9"/>
  <c r="HC16" i="9"/>
  <c r="GQ15" i="9"/>
  <c r="GT17" i="9"/>
  <c r="HA17" i="9"/>
  <c r="GT15" i="9"/>
  <c r="GA17" i="9"/>
  <c r="FS17" i="9"/>
  <c r="FV15" i="9"/>
  <c r="GK17" i="9"/>
  <c r="GD15" i="9"/>
  <c r="FU17" i="9"/>
  <c r="GB15" i="9"/>
  <c r="FQ16" i="9"/>
  <c r="GT16" i="9"/>
  <c r="GE17" i="9"/>
  <c r="GU17" i="9"/>
  <c r="FX17" i="9"/>
  <c r="GC15" i="9"/>
  <c r="GU15" i="9"/>
  <c r="GY15" i="9"/>
  <c r="GN16" i="9"/>
  <c r="GH16" i="9"/>
  <c r="FR15" i="9"/>
  <c r="GW16" i="9"/>
  <c r="GS15" i="9"/>
  <c r="GJ17" i="9"/>
  <c r="GV16" i="9"/>
  <c r="GF16" i="9"/>
  <c r="GW15" i="9"/>
  <c r="GG15" i="9"/>
  <c r="GN15" i="9"/>
  <c r="GD17" i="9"/>
  <c r="GY17" i="9"/>
  <c r="FX15" i="9"/>
  <c r="GI15" i="9"/>
  <c r="GQ17" i="9"/>
  <c r="HB17" i="9"/>
  <c r="GE15" i="9"/>
  <c r="GL17" i="9"/>
  <c r="HC15" i="9"/>
  <c r="GH15" i="9"/>
  <c r="FY15" i="9"/>
  <c r="GV17" i="9"/>
  <c r="FV17" i="9"/>
  <c r="GM17" i="9"/>
  <c r="GG17" i="9"/>
  <c r="GS17" i="9"/>
  <c r="GO17" i="9"/>
  <c r="GK16" i="9"/>
  <c r="GC17" i="9"/>
  <c r="FZ17" i="9"/>
  <c r="GF15" i="9"/>
  <c r="GV15" i="9"/>
  <c r="GN17" i="9"/>
  <c r="GB17" i="9"/>
  <c r="GZ15" i="9"/>
  <c r="FS15" i="9"/>
  <c r="GX15" i="9"/>
  <c r="GP17" i="9"/>
  <c r="FW17" i="9"/>
  <c r="FU15" i="9"/>
  <c r="GR17" i="9"/>
  <c r="FT15" i="9"/>
  <c r="FP15" i="9"/>
  <c r="GJ15" i="9"/>
  <c r="GK15" i="9"/>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2" i="17"/>
  <c r="GU22" i="9" l="1"/>
  <c r="GE22" i="9"/>
  <c r="HB22" i="9"/>
  <c r="GG20" i="9"/>
  <c r="GL22" i="9"/>
  <c r="FS22" i="9"/>
  <c r="HC22" i="9"/>
  <c r="HA22" i="9"/>
  <c r="GF22" i="9"/>
  <c r="FU22" i="9"/>
  <c r="GI22" i="9"/>
  <c r="GJ22" i="9"/>
  <c r="GS22" i="9"/>
  <c r="GE20" i="9"/>
  <c r="HC20" i="9"/>
  <c r="FQ20" i="9"/>
  <c r="GS20" i="9"/>
  <c r="FT20" i="9"/>
  <c r="FY20" i="9"/>
  <c r="GN20" i="9"/>
  <c r="GA20" i="9"/>
  <c r="GM20" i="9"/>
  <c r="FX20" i="9"/>
  <c r="GB20" i="9"/>
  <c r="GY20" i="9"/>
  <c r="HA20" i="9"/>
  <c r="GI16" i="9"/>
  <c r="GB22" i="9"/>
  <c r="GI57" i="9"/>
  <c r="GJ20" i="9"/>
  <c r="FX22" i="9"/>
  <c r="GM22" i="9"/>
  <c r="GO57" i="9"/>
  <c r="GB50" i="9"/>
  <c r="FR16" i="9"/>
  <c r="FT22" i="9"/>
  <c r="GZ22" i="9"/>
  <c r="FZ52" i="9"/>
  <c r="GD52" i="9"/>
  <c r="GQ22" i="9"/>
  <c r="HA57" i="9"/>
  <c r="FW22" i="9"/>
  <c r="GO16" i="9"/>
  <c r="GP16" i="9"/>
  <c r="GW22" i="9"/>
  <c r="FY50" i="9"/>
  <c r="FW20" i="9"/>
  <c r="GV57" i="9"/>
  <c r="GN50" i="9"/>
  <c r="GV52" i="9"/>
  <c r="HB20" i="9"/>
  <c r="FP22" i="9"/>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C78"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C59" i="5"/>
  <c r="B64" i="9"/>
  <c r="C64" i="9"/>
  <c r="J64" i="9" s="1"/>
  <c r="D64" i="9"/>
  <c r="K64" i="9" s="1"/>
  <c r="E64" i="9"/>
  <c r="G64" i="9"/>
  <c r="H64" i="9"/>
  <c r="B54" i="9"/>
  <c r="C54" i="9"/>
  <c r="J54" i="9" s="1"/>
  <c r="D54" i="9"/>
  <c r="K54" i="9" s="1"/>
  <c r="E54" i="9"/>
  <c r="G54" i="9"/>
  <c r="B58" i="9"/>
  <c r="C58" i="9"/>
  <c r="J58" i="9" s="1"/>
  <c r="D58" i="9"/>
  <c r="K58" i="9" s="1"/>
  <c r="E58" i="9"/>
  <c r="G58" i="9"/>
  <c r="B59" i="9"/>
  <c r="C59" i="9"/>
  <c r="J59" i="9" s="1"/>
  <c r="D59" i="9"/>
  <c r="K59" i="9" s="1"/>
  <c r="E59" i="9"/>
  <c r="B60" i="9"/>
  <c r="C60" i="9"/>
  <c r="J60" i="9" s="1"/>
  <c r="D60" i="9"/>
  <c r="K60" i="9" s="1"/>
  <c r="E60" i="9"/>
  <c r="G60" i="9"/>
  <c r="B61" i="9"/>
  <c r="C61" i="9"/>
  <c r="J61" i="9" s="1"/>
  <c r="D61" i="9"/>
  <c r="K61" i="9" s="1"/>
  <c r="E61" i="9"/>
  <c r="G61" i="9"/>
  <c r="B62" i="9"/>
  <c r="C62" i="9"/>
  <c r="J62" i="9" s="1"/>
  <c r="D62" i="9"/>
  <c r="K62" i="9" s="1"/>
  <c r="E62" i="9"/>
  <c r="G62" i="9"/>
  <c r="H62" i="9"/>
  <c r="B63" i="9"/>
  <c r="C63" i="9"/>
  <c r="J63" i="9" s="1"/>
  <c r="D63" i="9"/>
  <c r="K63" i="9" s="1"/>
  <c r="E63" i="9"/>
  <c r="G63" i="9"/>
  <c r="H63" i="9"/>
  <c r="C38" i="9"/>
  <c r="J38" i="9" s="1"/>
  <c r="D38" i="9"/>
  <c r="K38" i="9" s="1"/>
  <c r="E38" i="9"/>
  <c r="G38" i="9"/>
  <c r="H38" i="9"/>
  <c r="C39" i="9"/>
  <c r="J39" i="9" s="1"/>
  <c r="D39" i="9"/>
  <c r="K39" i="9" s="1"/>
  <c r="E39" i="9"/>
  <c r="G39" i="9"/>
  <c r="C40" i="9"/>
  <c r="J40" i="9" s="1"/>
  <c r="D40" i="9"/>
  <c r="K40" i="9" s="1"/>
  <c r="E40" i="9"/>
  <c r="G40" i="9"/>
  <c r="C41" i="9"/>
  <c r="J41" i="9" s="1"/>
  <c r="D41" i="9"/>
  <c r="K41" i="9" s="1"/>
  <c r="E41" i="9"/>
  <c r="G41" i="9"/>
  <c r="C42" i="9"/>
  <c r="J42" i="9" s="1"/>
  <c r="D42" i="9"/>
  <c r="K42" i="9" s="1"/>
  <c r="E42" i="9"/>
  <c r="G42" i="9"/>
  <c r="H42" i="9"/>
  <c r="C43" i="9"/>
  <c r="J43" i="9" s="1"/>
  <c r="D43" i="9"/>
  <c r="K43" i="9" s="1"/>
  <c r="E43" i="9"/>
  <c r="G43" i="9"/>
  <c r="H43" i="9"/>
  <c r="C44" i="9"/>
  <c r="J44" i="9" s="1"/>
  <c r="D44" i="9"/>
  <c r="K44" i="9" s="1"/>
  <c r="E44" i="9"/>
  <c r="G44" i="9"/>
  <c r="C45" i="9"/>
  <c r="J45" i="9" s="1"/>
  <c r="D45" i="9"/>
  <c r="K45" i="9" s="1"/>
  <c r="E45" i="9"/>
  <c r="C46" i="9"/>
  <c r="J46" i="9" s="1"/>
  <c r="D46" i="9"/>
  <c r="K46" i="9" s="1"/>
  <c r="E46" i="9"/>
  <c r="G46" i="9"/>
  <c r="C47" i="9"/>
  <c r="J47" i="9" s="1"/>
  <c r="D47" i="9"/>
  <c r="K47" i="9" s="1"/>
  <c r="E47" i="9"/>
  <c r="G47" i="9"/>
  <c r="C48" i="9"/>
  <c r="J48" i="9" s="1"/>
  <c r="D48" i="9"/>
  <c r="K48" i="9" s="1"/>
  <c r="E48" i="9"/>
  <c r="G48" i="9"/>
  <c r="H48" i="9"/>
  <c r="C49" i="9"/>
  <c r="J49" i="9" s="1"/>
  <c r="D49" i="9"/>
  <c r="K49" i="9" s="1"/>
  <c r="E49" i="9"/>
  <c r="G49" i="9"/>
  <c r="H49" i="9"/>
  <c r="C53" i="9"/>
  <c r="J53" i="9" s="1"/>
  <c r="D53" i="9"/>
  <c r="K53" i="9" s="1"/>
  <c r="E53" i="9"/>
  <c r="H37" i="9"/>
  <c r="G37" i="9"/>
  <c r="E37" i="9"/>
  <c r="D37" i="9"/>
  <c r="K37" i="9" s="1"/>
  <c r="C37" i="9"/>
  <c r="J37" i="9" s="1"/>
  <c r="B37" i="9"/>
  <c r="B38" i="9"/>
  <c r="B39" i="9"/>
  <c r="B40" i="9"/>
  <c r="B41" i="9"/>
  <c r="B42" i="9"/>
  <c r="B43" i="9"/>
  <c r="B44" i="9"/>
  <c r="B45" i="9"/>
  <c r="B46" i="9"/>
  <c r="B47" i="9"/>
  <c r="B48" i="9"/>
  <c r="B49" i="9"/>
  <c r="B53" i="9"/>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2" i="14"/>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2" i="13"/>
  <c r="B5" i="9"/>
  <c r="C5" i="9"/>
  <c r="J5" i="9" s="1"/>
  <c r="D5" i="9"/>
  <c r="K5" i="9" s="1"/>
  <c r="E5" i="9"/>
  <c r="G5" i="9"/>
  <c r="H5" i="9"/>
  <c r="B6" i="9"/>
  <c r="C6" i="9"/>
  <c r="J6" i="9" s="1"/>
  <c r="D6" i="9"/>
  <c r="K6" i="9" s="1"/>
  <c r="E6" i="9"/>
  <c r="G6" i="9"/>
  <c r="H6" i="9"/>
  <c r="B7" i="9"/>
  <c r="C7" i="9"/>
  <c r="J7" i="9" s="1"/>
  <c r="D7" i="9"/>
  <c r="K7" i="9" s="1"/>
  <c r="E7" i="9"/>
  <c r="G7" i="9"/>
  <c r="H7" i="9"/>
  <c r="B8" i="9"/>
  <c r="C8" i="9"/>
  <c r="J8" i="9" s="1"/>
  <c r="D8" i="9"/>
  <c r="K8" i="9" s="1"/>
  <c r="E8" i="9"/>
  <c r="G8" i="9"/>
  <c r="H8" i="9"/>
  <c r="I8" i="9"/>
  <c r="B9" i="9"/>
  <c r="C9" i="9"/>
  <c r="J9" i="9" s="1"/>
  <c r="D9" i="9"/>
  <c r="K9" i="9" s="1"/>
  <c r="E9" i="9"/>
  <c r="G9" i="9"/>
  <c r="B10" i="9"/>
  <c r="C10" i="9"/>
  <c r="J10" i="9" s="1"/>
  <c r="D10" i="9"/>
  <c r="K10" i="9" s="1"/>
  <c r="E10" i="9"/>
  <c r="B11" i="9"/>
  <c r="C11" i="9"/>
  <c r="J11" i="9" s="1"/>
  <c r="D11" i="9"/>
  <c r="K11" i="9" s="1"/>
  <c r="E11" i="9"/>
  <c r="G11" i="9"/>
  <c r="B12" i="9"/>
  <c r="C12" i="9"/>
  <c r="J12" i="9" s="1"/>
  <c r="D12" i="9"/>
  <c r="K12" i="9" s="1"/>
  <c r="E12" i="9"/>
  <c r="G12" i="9"/>
  <c r="B13" i="9"/>
  <c r="C13" i="9"/>
  <c r="J13" i="9" s="1"/>
  <c r="D13" i="9"/>
  <c r="K13" i="9" s="1"/>
  <c r="E13" i="9"/>
  <c r="G13" i="9"/>
  <c r="H13" i="9"/>
  <c r="B14" i="9"/>
  <c r="C14" i="9"/>
  <c r="J14" i="9" s="1"/>
  <c r="D14" i="9"/>
  <c r="K14" i="9" s="1"/>
  <c r="E14" i="9"/>
  <c r="G14" i="9"/>
  <c r="H14" i="9"/>
  <c r="B18" i="9"/>
  <c r="C18" i="9"/>
  <c r="J18" i="9" s="1"/>
  <c r="D18" i="9"/>
  <c r="K18" i="9" s="1"/>
  <c r="E18" i="9"/>
  <c r="B19" i="9"/>
  <c r="C19" i="9"/>
  <c r="J19" i="9" s="1"/>
  <c r="D19" i="9"/>
  <c r="K19" i="9" s="1"/>
  <c r="E19" i="9"/>
  <c r="G19" i="9"/>
  <c r="B23" i="9"/>
  <c r="C23" i="9"/>
  <c r="J23" i="9" s="1"/>
  <c r="D23" i="9"/>
  <c r="K23" i="9" s="1"/>
  <c r="E23" i="9"/>
  <c r="G23" i="9"/>
  <c r="B24" i="9"/>
  <c r="C24" i="9"/>
  <c r="J24" i="9" s="1"/>
  <c r="D24" i="9"/>
  <c r="K24" i="9" s="1"/>
  <c r="E24" i="9"/>
  <c r="B25" i="9"/>
  <c r="C25" i="9"/>
  <c r="J25" i="9" s="1"/>
  <c r="D25" i="9"/>
  <c r="K25" i="9" s="1"/>
  <c r="E25" i="9"/>
  <c r="G25" i="9"/>
  <c r="B26" i="9"/>
  <c r="C26" i="9"/>
  <c r="J26" i="9" s="1"/>
  <c r="D26" i="9"/>
  <c r="K26" i="9" s="1"/>
  <c r="E26" i="9"/>
  <c r="G26" i="9"/>
  <c r="B29" i="9"/>
  <c r="C29" i="9"/>
  <c r="J29" i="9" s="1"/>
  <c r="D29" i="9"/>
  <c r="K29" i="9" s="1"/>
  <c r="E29" i="9"/>
  <c r="F29" i="9"/>
  <c r="G29" i="9"/>
  <c r="H29" i="9"/>
  <c r="I29" i="9"/>
  <c r="H4" i="9"/>
  <c r="G4" i="9"/>
  <c r="E4" i="9"/>
  <c r="D4" i="9"/>
  <c r="K4" i="9" s="1"/>
  <c r="C4" i="9"/>
  <c r="J4" i="9" s="1"/>
  <c r="B4" i="9"/>
  <c r="J129" i="5"/>
  <c r="C41" i="15" l="1" a="1"/>
  <c r="C41" i="15" s="1"/>
  <c r="AE37" i="9"/>
  <c r="Q41" i="15" a="1"/>
  <c r="Q41" i="15" s="1"/>
  <c r="X42" i="9"/>
  <c r="AF64" i="9"/>
  <c r="BI62" i="9"/>
  <c r="BC61" i="9"/>
  <c r="L58" i="9"/>
  <c r="BD37" i="9"/>
  <c r="U47" i="9"/>
  <c r="BU46" i="9"/>
  <c r="BA53" i="9"/>
  <c r="BP49" i="9"/>
  <c r="BX45" i="9"/>
  <c r="AI45" i="9"/>
  <c r="M38" i="9"/>
  <c r="AW38" i="9"/>
  <c r="BL63" i="9"/>
  <c r="S59" i="9"/>
  <c r="AZ4" i="9"/>
  <c r="W63" i="9"/>
  <c r="AH5" i="9"/>
  <c r="AQ23" i="9"/>
  <c r="BZ47" i="9"/>
  <c r="BJ44" i="9"/>
  <c r="BJ43" i="9"/>
  <c r="BW41" i="9"/>
  <c r="T39" i="9"/>
  <c r="BT54" i="9"/>
  <c r="AW43" i="9"/>
  <c r="CM9" i="9"/>
  <c r="BH42" i="9"/>
  <c r="T40" i="9"/>
  <c r="BO64" i="9"/>
  <c r="AL40" i="9"/>
  <c r="AK61" i="9"/>
  <c r="BG60" i="9"/>
  <c r="AF60" i="9"/>
  <c r="AX58" i="9"/>
  <c r="AG54" i="9"/>
  <c r="AF53" i="9"/>
  <c r="BN48" i="9"/>
  <c r="L48" i="9"/>
  <c r="AT48" i="9"/>
  <c r="L47" i="9"/>
  <c r="AB64" i="9"/>
  <c r="O63" i="9"/>
  <c r="AC61" i="9"/>
  <c r="AB60" i="9"/>
  <c r="AP58" i="9"/>
  <c r="AC54" i="9"/>
  <c r="X53" i="9"/>
  <c r="AL48" i="9"/>
  <c r="M47" i="9"/>
  <c r="AA45" i="9"/>
  <c r="AO43" i="9"/>
  <c r="P42" i="9"/>
  <c r="AD40" i="9"/>
  <c r="AK38" i="9"/>
  <c r="L46" i="9"/>
  <c r="X64" i="9"/>
  <c r="AT62" i="9"/>
  <c r="U61" i="9"/>
  <c r="X60" i="9"/>
  <c r="AH58" i="9"/>
  <c r="Y54" i="9"/>
  <c r="P53" i="9"/>
  <c r="AD48" i="9"/>
  <c r="AR46" i="9"/>
  <c r="S45" i="9"/>
  <c r="AG43" i="9"/>
  <c r="AU41" i="9"/>
  <c r="V40" i="9"/>
  <c r="AA38" i="9"/>
  <c r="L44" i="9"/>
  <c r="T64" i="9"/>
  <c r="AL62" i="9"/>
  <c r="M61" i="9"/>
  <c r="T60" i="9"/>
  <c r="Z58" i="9"/>
  <c r="U54" i="9"/>
  <c r="AU49" i="9"/>
  <c r="V48" i="9"/>
  <c r="AJ46" i="9"/>
  <c r="AX44" i="9"/>
  <c r="Y43" i="9"/>
  <c r="AM41" i="9"/>
  <c r="N40" i="9"/>
  <c r="Q38" i="9"/>
  <c r="L4" i="9"/>
  <c r="L40" i="9"/>
  <c r="AV64" i="9"/>
  <c r="P64" i="9"/>
  <c r="AD62" i="9"/>
  <c r="AV60" i="9"/>
  <c r="P60" i="9"/>
  <c r="AW54" i="9"/>
  <c r="Q54" i="9"/>
  <c r="AM49" i="9"/>
  <c r="N48" i="9"/>
  <c r="AB46" i="9"/>
  <c r="AP44" i="9"/>
  <c r="Q43" i="9"/>
  <c r="AE41" i="9"/>
  <c r="AS39" i="9"/>
  <c r="AR37" i="9"/>
  <c r="L37" i="9"/>
  <c r="L39" i="9"/>
  <c r="AR64" i="9"/>
  <c r="AU63" i="9"/>
  <c r="V62" i="9"/>
  <c r="AR60" i="9"/>
  <c r="AY59" i="9"/>
  <c r="AS54" i="9"/>
  <c r="M54" i="9"/>
  <c r="AE49" i="9"/>
  <c r="AS47" i="9"/>
  <c r="T46" i="9"/>
  <c r="AH44" i="9"/>
  <c r="AV42" i="9"/>
  <c r="W41" i="9"/>
  <c r="AK39" i="9"/>
  <c r="AH37" i="9"/>
  <c r="L38" i="9"/>
  <c r="AN64" i="9"/>
  <c r="AM63" i="9"/>
  <c r="N62" i="9"/>
  <c r="AN60" i="9"/>
  <c r="AI59" i="9"/>
  <c r="AO54" i="9"/>
  <c r="AV53" i="9"/>
  <c r="W49" i="9"/>
  <c r="AK47" i="9"/>
  <c r="AY45" i="9"/>
  <c r="Z44" i="9"/>
  <c r="AN42" i="9"/>
  <c r="O41" i="9"/>
  <c r="AC39" i="9"/>
  <c r="X37" i="9"/>
  <c r="AJ64" i="9"/>
  <c r="AE63" i="9"/>
  <c r="AS61" i="9"/>
  <c r="AJ60" i="9"/>
  <c r="AK54" i="9"/>
  <c r="AN53" i="9"/>
  <c r="O49" i="9"/>
  <c r="AC47" i="9"/>
  <c r="AQ45" i="9"/>
  <c r="R44" i="9"/>
  <c r="AF42" i="9"/>
  <c r="AT40" i="9"/>
  <c r="BE59" i="9"/>
  <c r="BM59" i="9"/>
  <c r="BU59" i="9"/>
  <c r="CC59" i="9"/>
  <c r="CK59" i="9"/>
  <c r="BB59" i="9"/>
  <c r="BJ59" i="9"/>
  <c r="BI59" i="9"/>
  <c r="BS59" i="9"/>
  <c r="CB59" i="9"/>
  <c r="CL59" i="9"/>
  <c r="AZ59" i="9"/>
  <c r="BC59" i="9"/>
  <c r="BN59" i="9"/>
  <c r="BW59" i="9"/>
  <c r="CF59" i="9"/>
  <c r="BD59" i="9"/>
  <c r="BO59" i="9"/>
  <c r="BX59" i="9"/>
  <c r="CG59" i="9"/>
  <c r="BP59" i="9"/>
  <c r="CD59" i="9"/>
  <c r="T59" i="9"/>
  <c r="AB59" i="9"/>
  <c r="AJ59" i="9"/>
  <c r="AR59" i="9"/>
  <c r="L59" i="9"/>
  <c r="BQ59" i="9"/>
  <c r="CE59" i="9"/>
  <c r="M59" i="9"/>
  <c r="U59" i="9"/>
  <c r="AC59" i="9"/>
  <c r="AK59" i="9"/>
  <c r="AS59" i="9"/>
  <c r="BA59" i="9"/>
  <c r="BR59" i="9"/>
  <c r="CH59" i="9"/>
  <c r="N59" i="9"/>
  <c r="V59" i="9"/>
  <c r="AD59" i="9"/>
  <c r="AL59" i="9"/>
  <c r="AT59" i="9"/>
  <c r="BF59" i="9"/>
  <c r="BT59" i="9"/>
  <c r="CI59" i="9"/>
  <c r="O59" i="9"/>
  <c r="W59" i="9"/>
  <c r="AE59" i="9"/>
  <c r="AM59" i="9"/>
  <c r="AU59" i="9"/>
  <c r="BG59" i="9"/>
  <c r="BV59" i="9"/>
  <c r="CJ59" i="9"/>
  <c r="P59" i="9"/>
  <c r="X59" i="9"/>
  <c r="AF59" i="9"/>
  <c r="AN59" i="9"/>
  <c r="AV59" i="9"/>
  <c r="BH59" i="9"/>
  <c r="BY59" i="9"/>
  <c r="CM59" i="9"/>
  <c r="Q59" i="9"/>
  <c r="Y59" i="9"/>
  <c r="AG59" i="9"/>
  <c r="AO59" i="9"/>
  <c r="AW59" i="9"/>
  <c r="BK59" i="9"/>
  <c r="BZ59" i="9"/>
  <c r="R59" i="9"/>
  <c r="Z59" i="9"/>
  <c r="AH59" i="9"/>
  <c r="AP59" i="9"/>
  <c r="AX59" i="9"/>
  <c r="BL59" i="9"/>
  <c r="CA59" i="9"/>
  <c r="BD58" i="9"/>
  <c r="BL58" i="9"/>
  <c r="BT58" i="9"/>
  <c r="CB58" i="9"/>
  <c r="CJ58" i="9"/>
  <c r="BA58" i="9"/>
  <c r="BI58" i="9"/>
  <c r="BQ58" i="9"/>
  <c r="BY58" i="9"/>
  <c r="CG58" i="9"/>
  <c r="BF58" i="9"/>
  <c r="BP58" i="9"/>
  <c r="CA58" i="9"/>
  <c r="CL58" i="9"/>
  <c r="BJ58" i="9"/>
  <c r="BU58" i="9"/>
  <c r="CE58" i="9"/>
  <c r="BK58" i="9"/>
  <c r="BV58" i="9"/>
  <c r="CF58" i="9"/>
  <c r="BC58" i="9"/>
  <c r="BS58" i="9"/>
  <c r="CK58" i="9"/>
  <c r="S58" i="9"/>
  <c r="AA58" i="9"/>
  <c r="AI58" i="9"/>
  <c r="AQ58" i="9"/>
  <c r="AY58" i="9"/>
  <c r="BE58" i="9"/>
  <c r="BW58" i="9"/>
  <c r="CM58" i="9"/>
  <c r="AZ58" i="9"/>
  <c r="T58" i="9"/>
  <c r="AB58" i="9"/>
  <c r="AJ58" i="9"/>
  <c r="AR58" i="9"/>
  <c r="BG58" i="9"/>
  <c r="BX58" i="9"/>
  <c r="M58" i="9"/>
  <c r="U58" i="9"/>
  <c r="AC58" i="9"/>
  <c r="AK58" i="9"/>
  <c r="AS58" i="9"/>
  <c r="BH58" i="9"/>
  <c r="BZ58" i="9"/>
  <c r="N58" i="9"/>
  <c r="V58" i="9"/>
  <c r="AD58" i="9"/>
  <c r="AL58" i="9"/>
  <c r="AT58" i="9"/>
  <c r="BM58" i="9"/>
  <c r="CC58" i="9"/>
  <c r="O58" i="9"/>
  <c r="W58" i="9"/>
  <c r="AE58" i="9"/>
  <c r="AM58" i="9"/>
  <c r="AU58" i="9"/>
  <c r="BN58" i="9"/>
  <c r="CD58" i="9"/>
  <c r="P58" i="9"/>
  <c r="X58" i="9"/>
  <c r="AF58" i="9"/>
  <c r="AN58" i="9"/>
  <c r="AV58" i="9"/>
  <c r="BO58" i="9"/>
  <c r="CH58" i="9"/>
  <c r="Q58" i="9"/>
  <c r="Y58" i="9"/>
  <c r="AG58" i="9"/>
  <c r="AO58" i="9"/>
  <c r="AW58" i="9"/>
  <c r="BB58" i="9"/>
  <c r="BR58" i="9"/>
  <c r="CI58" i="9"/>
  <c r="AQ59" i="9"/>
  <c r="R58" i="9"/>
  <c r="AA59" i="9"/>
  <c r="AZ53" i="9"/>
  <c r="CK64" i="9"/>
  <c r="BW64" i="9"/>
  <c r="BH64" i="9"/>
  <c r="CH63" i="9"/>
  <c r="BR63" i="9"/>
  <c r="BC63" i="9"/>
  <c r="CB62" i="9"/>
  <c r="BM62" i="9"/>
  <c r="CL61" i="9"/>
  <c r="BV61" i="9"/>
  <c r="BH61" i="9"/>
  <c r="CG60" i="9"/>
  <c r="BR60" i="9"/>
  <c r="BD60" i="9"/>
  <c r="BV54" i="9"/>
  <c r="BB54" i="9"/>
  <c r="BM53" i="9"/>
  <c r="BW48" i="9"/>
  <c r="CC46" i="9"/>
  <c r="CJ45" i="9"/>
  <c r="BC45" i="9"/>
  <c r="BP42" i="9"/>
  <c r="BG40" i="9"/>
  <c r="CB37" i="9"/>
  <c r="BA49" i="9"/>
  <c r="BI49" i="9"/>
  <c r="BQ49" i="9"/>
  <c r="BY49" i="9"/>
  <c r="CG49" i="9"/>
  <c r="BB49" i="9"/>
  <c r="BJ49" i="9"/>
  <c r="BR49" i="9"/>
  <c r="BZ49" i="9"/>
  <c r="CH49" i="9"/>
  <c r="BC49" i="9"/>
  <c r="BK49" i="9"/>
  <c r="BS49" i="9"/>
  <c r="CA49" i="9"/>
  <c r="CI49" i="9"/>
  <c r="BE49" i="9"/>
  <c r="BM49" i="9"/>
  <c r="BU49" i="9"/>
  <c r="CC49" i="9"/>
  <c r="CK49" i="9"/>
  <c r="BF49" i="9"/>
  <c r="BN49" i="9"/>
  <c r="BV49" i="9"/>
  <c r="CD49" i="9"/>
  <c r="CL49" i="9"/>
  <c r="BO49" i="9"/>
  <c r="CJ49" i="9"/>
  <c r="BW49" i="9"/>
  <c r="BD49" i="9"/>
  <c r="BX49" i="9"/>
  <c r="AZ49" i="9"/>
  <c r="BG47" i="9"/>
  <c r="BO47" i="9"/>
  <c r="BW47" i="9"/>
  <c r="CE47" i="9"/>
  <c r="CM47" i="9"/>
  <c r="BH47" i="9"/>
  <c r="BP47" i="9"/>
  <c r="BX47" i="9"/>
  <c r="CF47" i="9"/>
  <c r="BA47" i="9"/>
  <c r="BI47" i="9"/>
  <c r="BQ47" i="9"/>
  <c r="BY47" i="9"/>
  <c r="CG47" i="9"/>
  <c r="BC47" i="9"/>
  <c r="BK47" i="9"/>
  <c r="BS47" i="9"/>
  <c r="CA47" i="9"/>
  <c r="CI47" i="9"/>
  <c r="BD47" i="9"/>
  <c r="BL47" i="9"/>
  <c r="BT47" i="9"/>
  <c r="CB47" i="9"/>
  <c r="CJ47" i="9"/>
  <c r="BF47" i="9"/>
  <c r="CC47" i="9"/>
  <c r="BN47" i="9"/>
  <c r="CK47" i="9"/>
  <c r="BR47" i="9"/>
  <c r="CL47" i="9"/>
  <c r="BD44" i="9"/>
  <c r="BL44" i="9"/>
  <c r="BT44" i="9"/>
  <c r="CB44" i="9"/>
  <c r="CJ44" i="9"/>
  <c r="BE44" i="9"/>
  <c r="BM44" i="9"/>
  <c r="BU44" i="9"/>
  <c r="CC44" i="9"/>
  <c r="CK44" i="9"/>
  <c r="BF44" i="9"/>
  <c r="BN44" i="9"/>
  <c r="BV44" i="9"/>
  <c r="CD44" i="9"/>
  <c r="CL44" i="9"/>
  <c r="BH44" i="9"/>
  <c r="BP44" i="9"/>
  <c r="BX44" i="9"/>
  <c r="CF44" i="9"/>
  <c r="BA44" i="9"/>
  <c r="BI44" i="9"/>
  <c r="BQ44" i="9"/>
  <c r="BY44" i="9"/>
  <c r="CG44" i="9"/>
  <c r="BR44" i="9"/>
  <c r="CM44" i="9"/>
  <c r="BC44" i="9"/>
  <c r="BZ44" i="9"/>
  <c r="BG44" i="9"/>
  <c r="CA44" i="9"/>
  <c r="BC43" i="9"/>
  <c r="BK43" i="9"/>
  <c r="BS43" i="9"/>
  <c r="CA43" i="9"/>
  <c r="CI43" i="9"/>
  <c r="BD43" i="9"/>
  <c r="BL43" i="9"/>
  <c r="BT43" i="9"/>
  <c r="CB43" i="9"/>
  <c r="CJ43" i="9"/>
  <c r="BE43" i="9"/>
  <c r="BM43" i="9"/>
  <c r="BU43" i="9"/>
  <c r="CC43" i="9"/>
  <c r="CK43" i="9"/>
  <c r="BG43" i="9"/>
  <c r="BO43" i="9"/>
  <c r="BW43" i="9"/>
  <c r="CE43" i="9"/>
  <c r="CM43" i="9"/>
  <c r="BH43" i="9"/>
  <c r="BP43" i="9"/>
  <c r="BX43" i="9"/>
  <c r="CF43" i="9"/>
  <c r="BN43" i="9"/>
  <c r="CH43" i="9"/>
  <c r="BA43" i="9"/>
  <c r="BV43" i="9"/>
  <c r="BB43" i="9"/>
  <c r="BY43" i="9"/>
  <c r="BA41" i="9"/>
  <c r="BI41" i="9"/>
  <c r="BQ41" i="9"/>
  <c r="BY41" i="9"/>
  <c r="CG41" i="9"/>
  <c r="BB41" i="9"/>
  <c r="BJ41" i="9"/>
  <c r="BR41" i="9"/>
  <c r="BZ41" i="9"/>
  <c r="CH41" i="9"/>
  <c r="BC41" i="9"/>
  <c r="BK41" i="9"/>
  <c r="BS41" i="9"/>
  <c r="CA41" i="9"/>
  <c r="CI41" i="9"/>
  <c r="BE41" i="9"/>
  <c r="BM41" i="9"/>
  <c r="BU41" i="9"/>
  <c r="CC41" i="9"/>
  <c r="CK41" i="9"/>
  <c r="BF41" i="9"/>
  <c r="BN41" i="9"/>
  <c r="BV41" i="9"/>
  <c r="CD41" i="9"/>
  <c r="CL41" i="9"/>
  <c r="BG41" i="9"/>
  <c r="CB41" i="9"/>
  <c r="BO41" i="9"/>
  <c r="CJ41" i="9"/>
  <c r="BP41" i="9"/>
  <c r="CM41" i="9"/>
  <c r="AZ41" i="9"/>
  <c r="BG39" i="9"/>
  <c r="BO39" i="9"/>
  <c r="BW39" i="9"/>
  <c r="CE39" i="9"/>
  <c r="CM39" i="9"/>
  <c r="BH39" i="9"/>
  <c r="BP39" i="9"/>
  <c r="BX39" i="9"/>
  <c r="CF39" i="9"/>
  <c r="BA39" i="9"/>
  <c r="BI39" i="9"/>
  <c r="BQ39" i="9"/>
  <c r="BY39" i="9"/>
  <c r="CG39" i="9"/>
  <c r="BB39" i="9"/>
  <c r="BJ39" i="9"/>
  <c r="BR39" i="9"/>
  <c r="BZ39" i="9"/>
  <c r="CH39" i="9"/>
  <c r="BC39" i="9"/>
  <c r="BK39" i="9"/>
  <c r="BS39" i="9"/>
  <c r="CA39" i="9"/>
  <c r="CI39" i="9"/>
  <c r="BD39" i="9"/>
  <c r="BL39" i="9"/>
  <c r="BT39" i="9"/>
  <c r="CB39" i="9"/>
  <c r="CJ39" i="9"/>
  <c r="BE39" i="9"/>
  <c r="BM39" i="9"/>
  <c r="BU39" i="9"/>
  <c r="CC39" i="9"/>
  <c r="CK39" i="9"/>
  <c r="CL39" i="9"/>
  <c r="P39" i="9"/>
  <c r="BF39" i="9"/>
  <c r="Q39" i="9"/>
  <c r="Y39" i="9"/>
  <c r="L54" i="9"/>
  <c r="L43" i="9"/>
  <c r="AU64" i="9"/>
  <c r="AM64" i="9"/>
  <c r="AE64" i="9"/>
  <c r="W64" i="9"/>
  <c r="O64" i="9"/>
  <c r="AT63" i="9"/>
  <c r="AL63" i="9"/>
  <c r="AD63" i="9"/>
  <c r="V63" i="9"/>
  <c r="N63" i="9"/>
  <c r="AS62" i="9"/>
  <c r="AK62" i="9"/>
  <c r="AC62" i="9"/>
  <c r="U62" i="9"/>
  <c r="M62" i="9"/>
  <c r="AR61" i="9"/>
  <c r="AJ61" i="9"/>
  <c r="AB61" i="9"/>
  <c r="T61" i="9"/>
  <c r="AY60" i="9"/>
  <c r="AQ60" i="9"/>
  <c r="AI60" i="9"/>
  <c r="AA60" i="9"/>
  <c r="S60" i="9"/>
  <c r="AV54" i="9"/>
  <c r="AN54" i="9"/>
  <c r="AF54" i="9"/>
  <c r="X54" i="9"/>
  <c r="P54" i="9"/>
  <c r="AU53" i="9"/>
  <c r="AM53" i="9"/>
  <c r="AE53" i="9"/>
  <c r="W53" i="9"/>
  <c r="O53" i="9"/>
  <c r="AT49" i="9"/>
  <c r="AL49" i="9"/>
  <c r="AD49" i="9"/>
  <c r="V49" i="9"/>
  <c r="N49" i="9"/>
  <c r="AS48" i="9"/>
  <c r="AK48" i="9"/>
  <c r="AC48" i="9"/>
  <c r="U48" i="9"/>
  <c r="M48" i="9"/>
  <c r="AR47" i="9"/>
  <c r="AJ47" i="9"/>
  <c r="AB47" i="9"/>
  <c r="T47" i="9"/>
  <c r="AY46" i="9"/>
  <c r="AQ46" i="9"/>
  <c r="AI46" i="9"/>
  <c r="AA46" i="9"/>
  <c r="S46" i="9"/>
  <c r="AX45" i="9"/>
  <c r="AP45" i="9"/>
  <c r="AH45" i="9"/>
  <c r="Z45" i="9"/>
  <c r="R45" i="9"/>
  <c r="AW44" i="9"/>
  <c r="AO44" i="9"/>
  <c r="AG44" i="9"/>
  <c r="Y44" i="9"/>
  <c r="Q44" i="9"/>
  <c r="AV43" i="9"/>
  <c r="AN43" i="9"/>
  <c r="AF43" i="9"/>
  <c r="X43" i="9"/>
  <c r="P43" i="9"/>
  <c r="AU42" i="9"/>
  <c r="AM42" i="9"/>
  <c r="AE42" i="9"/>
  <c r="W42" i="9"/>
  <c r="O42" i="9"/>
  <c r="AT41" i="9"/>
  <c r="AL41" i="9"/>
  <c r="AD41" i="9"/>
  <c r="V41" i="9"/>
  <c r="N41" i="9"/>
  <c r="AS40" i="9"/>
  <c r="AK40" i="9"/>
  <c r="AC40" i="9"/>
  <c r="U40" i="9"/>
  <c r="M40" i="9"/>
  <c r="AR39" i="9"/>
  <c r="AJ39" i="9"/>
  <c r="AB39" i="9"/>
  <c r="S39" i="9"/>
  <c r="AT38" i="9"/>
  <c r="AJ38" i="9"/>
  <c r="Z38" i="9"/>
  <c r="N38" i="9"/>
  <c r="AQ37" i="9"/>
  <c r="AG37" i="9"/>
  <c r="U37" i="9"/>
  <c r="AZ47" i="9"/>
  <c r="CJ64" i="9"/>
  <c r="BV64" i="9"/>
  <c r="BF64" i="9"/>
  <c r="CD63" i="9"/>
  <c r="BP63" i="9"/>
  <c r="BB63" i="9"/>
  <c r="CA62" i="9"/>
  <c r="BK62" i="9"/>
  <c r="CI61" i="9"/>
  <c r="BU61" i="9"/>
  <c r="BF61" i="9"/>
  <c r="CF60" i="9"/>
  <c r="BP60" i="9"/>
  <c r="BA60" i="9"/>
  <c r="CK54" i="9"/>
  <c r="BU54" i="9"/>
  <c r="BA54" i="9"/>
  <c r="BI53" i="9"/>
  <c r="BL49" i="9"/>
  <c r="BO48" i="9"/>
  <c r="BV47" i="9"/>
  <c r="CB46" i="9"/>
  <c r="CI45" i="9"/>
  <c r="CI44" i="9"/>
  <c r="BB44" i="9"/>
  <c r="BI43" i="9"/>
  <c r="BM42" i="9"/>
  <c r="BT41" i="9"/>
  <c r="CD39" i="9"/>
  <c r="BE37" i="9"/>
  <c r="BM37" i="9"/>
  <c r="BU37" i="9"/>
  <c r="CC37" i="9"/>
  <c r="CK37" i="9"/>
  <c r="BF37" i="9"/>
  <c r="BN37" i="9"/>
  <c r="BV37" i="9"/>
  <c r="CD37" i="9"/>
  <c r="CL37" i="9"/>
  <c r="BG37" i="9"/>
  <c r="BO37" i="9"/>
  <c r="BW37" i="9"/>
  <c r="CE37" i="9"/>
  <c r="CM37" i="9"/>
  <c r="BH37" i="9"/>
  <c r="BP37" i="9"/>
  <c r="BX37" i="9"/>
  <c r="CF37" i="9"/>
  <c r="BA37" i="9"/>
  <c r="BI37" i="9"/>
  <c r="BQ37" i="9"/>
  <c r="BY37" i="9"/>
  <c r="CG37" i="9"/>
  <c r="BB37" i="9"/>
  <c r="BJ37" i="9"/>
  <c r="BR37" i="9"/>
  <c r="BZ37" i="9"/>
  <c r="CH37" i="9"/>
  <c r="BC37" i="9"/>
  <c r="BK37" i="9"/>
  <c r="BS37" i="9"/>
  <c r="CA37" i="9"/>
  <c r="CI37" i="9"/>
  <c r="AZ37" i="9"/>
  <c r="BL37" i="9"/>
  <c r="N37" i="9"/>
  <c r="V37" i="9"/>
  <c r="AD37" i="9"/>
  <c r="AL37" i="9"/>
  <c r="AT37" i="9"/>
  <c r="BT37" i="9"/>
  <c r="O37" i="9"/>
  <c r="W37" i="9"/>
  <c r="AM37" i="9"/>
  <c r="AU37" i="9"/>
  <c r="L64" i="9"/>
  <c r="L53" i="9"/>
  <c r="L42" i="9"/>
  <c r="AT64" i="9"/>
  <c r="AL64" i="9"/>
  <c r="AD64" i="9"/>
  <c r="V64" i="9"/>
  <c r="N64" i="9"/>
  <c r="AS63" i="9"/>
  <c r="AK63" i="9"/>
  <c r="AC63" i="9"/>
  <c r="U63" i="9"/>
  <c r="M63" i="9"/>
  <c r="AR62" i="9"/>
  <c r="AJ62" i="9"/>
  <c r="AB62" i="9"/>
  <c r="T62" i="9"/>
  <c r="AY61" i="9"/>
  <c r="AQ61" i="9"/>
  <c r="AI61" i="9"/>
  <c r="AA61" i="9"/>
  <c r="S61" i="9"/>
  <c r="AX60" i="9"/>
  <c r="AP60" i="9"/>
  <c r="AH60" i="9"/>
  <c r="Z60" i="9"/>
  <c r="R60" i="9"/>
  <c r="AU54" i="9"/>
  <c r="AM54" i="9"/>
  <c r="AE54" i="9"/>
  <c r="W54" i="9"/>
  <c r="O54" i="9"/>
  <c r="AT53" i="9"/>
  <c r="AL53" i="9"/>
  <c r="AD53" i="9"/>
  <c r="V53" i="9"/>
  <c r="N53" i="9"/>
  <c r="AS49" i="9"/>
  <c r="AK49" i="9"/>
  <c r="AC49" i="9"/>
  <c r="U49" i="9"/>
  <c r="M49" i="9"/>
  <c r="AR48" i="9"/>
  <c r="AJ48" i="9"/>
  <c r="AB48" i="9"/>
  <c r="T48" i="9"/>
  <c r="AY47" i="9"/>
  <c r="AQ47" i="9"/>
  <c r="AI47" i="9"/>
  <c r="AA47" i="9"/>
  <c r="S47" i="9"/>
  <c r="AX46" i="9"/>
  <c r="AP46" i="9"/>
  <c r="AH46" i="9"/>
  <c r="Z46" i="9"/>
  <c r="R46" i="9"/>
  <c r="AW45" i="9"/>
  <c r="AO45" i="9"/>
  <c r="AG45" i="9"/>
  <c r="Y45" i="9"/>
  <c r="Q45" i="9"/>
  <c r="AV44" i="9"/>
  <c r="AN44" i="9"/>
  <c r="AF44" i="9"/>
  <c r="X44" i="9"/>
  <c r="P44" i="9"/>
  <c r="AU43" i="9"/>
  <c r="AM43" i="9"/>
  <c r="AE43" i="9"/>
  <c r="W43" i="9"/>
  <c r="O43" i="9"/>
  <c r="AT42" i="9"/>
  <c r="AL42" i="9"/>
  <c r="AD42" i="9"/>
  <c r="V42" i="9"/>
  <c r="N42" i="9"/>
  <c r="AS41" i="9"/>
  <c r="AK41" i="9"/>
  <c r="AC41" i="9"/>
  <c r="U41" i="9"/>
  <c r="M41" i="9"/>
  <c r="AR40" i="9"/>
  <c r="AJ40" i="9"/>
  <c r="AB40" i="9"/>
  <c r="AY39" i="9"/>
  <c r="AQ39" i="9"/>
  <c r="AI39" i="9"/>
  <c r="AA39" i="9"/>
  <c r="R39" i="9"/>
  <c r="AS38" i="9"/>
  <c r="AI38" i="9"/>
  <c r="Y38" i="9"/>
  <c r="AP37" i="9"/>
  <c r="AF37" i="9"/>
  <c r="T37" i="9"/>
  <c r="AZ46" i="9"/>
  <c r="CG64" i="9"/>
  <c r="BS64" i="9"/>
  <c r="BE64" i="9"/>
  <c r="CC63" i="9"/>
  <c r="BO63" i="9"/>
  <c r="CL62" i="9"/>
  <c r="BW62" i="9"/>
  <c r="BJ62" i="9"/>
  <c r="CH61" i="9"/>
  <c r="BT61" i="9"/>
  <c r="BD61" i="9"/>
  <c r="CB60" i="9"/>
  <c r="BO60" i="9"/>
  <c r="CJ54" i="9"/>
  <c r="CJ53" i="9"/>
  <c r="BH49" i="9"/>
  <c r="BU47" i="9"/>
  <c r="CA45" i="9"/>
  <c r="CH44" i="9"/>
  <c r="CL43" i="9"/>
  <c r="BF43" i="9"/>
  <c r="BL41" i="9"/>
  <c r="BV39" i="9"/>
  <c r="BB53" i="9"/>
  <c r="BJ53" i="9"/>
  <c r="BR53" i="9"/>
  <c r="BZ53" i="9"/>
  <c r="CH53" i="9"/>
  <c r="BC53" i="9"/>
  <c r="BK53" i="9"/>
  <c r="BS53" i="9"/>
  <c r="CA53" i="9"/>
  <c r="CI53" i="9"/>
  <c r="BD53" i="9"/>
  <c r="BL53" i="9"/>
  <c r="BT53" i="9"/>
  <c r="CB53" i="9"/>
  <c r="BF53" i="9"/>
  <c r="BN53" i="9"/>
  <c r="BV53" i="9"/>
  <c r="CD53" i="9"/>
  <c r="CL53" i="9"/>
  <c r="BG53" i="9"/>
  <c r="BO53" i="9"/>
  <c r="BW53" i="9"/>
  <c r="CE53" i="9"/>
  <c r="CM53" i="9"/>
  <c r="BQ53" i="9"/>
  <c r="CK53" i="9"/>
  <c r="BE53" i="9"/>
  <c r="BY53" i="9"/>
  <c r="BH53" i="9"/>
  <c r="CC53" i="9"/>
  <c r="BH48" i="9"/>
  <c r="BP48" i="9"/>
  <c r="BX48" i="9"/>
  <c r="CF48" i="9"/>
  <c r="BA48" i="9"/>
  <c r="BI48" i="9"/>
  <c r="BQ48" i="9"/>
  <c r="BY48" i="9"/>
  <c r="CG48" i="9"/>
  <c r="BB48" i="9"/>
  <c r="BJ48" i="9"/>
  <c r="BR48" i="9"/>
  <c r="BZ48" i="9"/>
  <c r="CH48" i="9"/>
  <c r="BD48" i="9"/>
  <c r="BL48" i="9"/>
  <c r="BT48" i="9"/>
  <c r="CB48" i="9"/>
  <c r="CJ48" i="9"/>
  <c r="BE48" i="9"/>
  <c r="BM48" i="9"/>
  <c r="BU48" i="9"/>
  <c r="CC48" i="9"/>
  <c r="CK48" i="9"/>
  <c r="BK48" i="9"/>
  <c r="CE48" i="9"/>
  <c r="BS48" i="9"/>
  <c r="CM48" i="9"/>
  <c r="AZ48" i="9"/>
  <c r="BV48" i="9"/>
  <c r="BF46" i="9"/>
  <c r="BN46" i="9"/>
  <c r="BV46" i="9"/>
  <c r="CD46" i="9"/>
  <c r="CL46" i="9"/>
  <c r="BG46" i="9"/>
  <c r="BO46" i="9"/>
  <c r="BW46" i="9"/>
  <c r="CE46" i="9"/>
  <c r="CM46" i="9"/>
  <c r="BH46" i="9"/>
  <c r="BP46" i="9"/>
  <c r="BX46" i="9"/>
  <c r="CF46" i="9"/>
  <c r="BB46" i="9"/>
  <c r="BJ46" i="9"/>
  <c r="BR46" i="9"/>
  <c r="BZ46" i="9"/>
  <c r="CH46" i="9"/>
  <c r="BC46" i="9"/>
  <c r="BK46" i="9"/>
  <c r="BS46" i="9"/>
  <c r="CA46" i="9"/>
  <c r="CI46" i="9"/>
  <c r="BD46" i="9"/>
  <c r="BY46" i="9"/>
  <c r="BL46" i="9"/>
  <c r="CG46" i="9"/>
  <c r="BM46" i="9"/>
  <c r="CJ46" i="9"/>
  <c r="BB42" i="9"/>
  <c r="BJ42" i="9"/>
  <c r="BR42" i="9"/>
  <c r="BZ42" i="9"/>
  <c r="CH42" i="9"/>
  <c r="BC42" i="9"/>
  <c r="BK42" i="9"/>
  <c r="BS42" i="9"/>
  <c r="CA42" i="9"/>
  <c r="CI42" i="9"/>
  <c r="BD42" i="9"/>
  <c r="BL42" i="9"/>
  <c r="BT42" i="9"/>
  <c r="CB42" i="9"/>
  <c r="CJ42" i="9"/>
  <c r="BF42" i="9"/>
  <c r="BN42" i="9"/>
  <c r="BV42" i="9"/>
  <c r="CD42" i="9"/>
  <c r="CL42" i="9"/>
  <c r="BG42" i="9"/>
  <c r="BO42" i="9"/>
  <c r="BW42" i="9"/>
  <c r="CE42" i="9"/>
  <c r="CM42" i="9"/>
  <c r="BI42" i="9"/>
  <c r="CF42" i="9"/>
  <c r="BQ42" i="9"/>
  <c r="BU42" i="9"/>
  <c r="BH40" i="9"/>
  <c r="BP40" i="9"/>
  <c r="BX40" i="9"/>
  <c r="CF40" i="9"/>
  <c r="BA40" i="9"/>
  <c r="BI40" i="9"/>
  <c r="BQ40" i="9"/>
  <c r="BY40" i="9"/>
  <c r="CG40" i="9"/>
  <c r="BB40" i="9"/>
  <c r="BJ40" i="9"/>
  <c r="BR40" i="9"/>
  <c r="BZ40" i="9"/>
  <c r="CH40" i="9"/>
  <c r="BC40" i="9"/>
  <c r="BK40" i="9"/>
  <c r="BS40" i="9"/>
  <c r="CA40" i="9"/>
  <c r="CI40" i="9"/>
  <c r="BD40" i="9"/>
  <c r="BL40" i="9"/>
  <c r="BT40" i="9"/>
  <c r="CB40" i="9"/>
  <c r="CJ40" i="9"/>
  <c r="BE40" i="9"/>
  <c r="BM40" i="9"/>
  <c r="BU40" i="9"/>
  <c r="CC40" i="9"/>
  <c r="CK40" i="9"/>
  <c r="BF40" i="9"/>
  <c r="BN40" i="9"/>
  <c r="BV40" i="9"/>
  <c r="CD40" i="9"/>
  <c r="BW40" i="9"/>
  <c r="AZ40" i="9"/>
  <c r="CE40" i="9"/>
  <c r="BF38" i="9"/>
  <c r="BN38" i="9"/>
  <c r="BV38" i="9"/>
  <c r="CD38" i="9"/>
  <c r="CL38" i="9"/>
  <c r="BG38" i="9"/>
  <c r="BO38" i="9"/>
  <c r="BW38" i="9"/>
  <c r="CE38" i="9"/>
  <c r="CM38" i="9"/>
  <c r="BH38" i="9"/>
  <c r="BP38" i="9"/>
  <c r="BX38" i="9"/>
  <c r="CF38" i="9"/>
  <c r="BA38" i="9"/>
  <c r="BI38" i="9"/>
  <c r="BQ38" i="9"/>
  <c r="BY38" i="9"/>
  <c r="CG38" i="9"/>
  <c r="BB38" i="9"/>
  <c r="BJ38" i="9"/>
  <c r="BR38" i="9"/>
  <c r="BZ38" i="9"/>
  <c r="CH38" i="9"/>
  <c r="BC38" i="9"/>
  <c r="BK38" i="9"/>
  <c r="BS38" i="9"/>
  <c r="CA38" i="9"/>
  <c r="CI38" i="9"/>
  <c r="BD38" i="9"/>
  <c r="BL38" i="9"/>
  <c r="BT38" i="9"/>
  <c r="CB38" i="9"/>
  <c r="CJ38" i="9"/>
  <c r="BM38" i="9"/>
  <c r="CK38" i="9"/>
  <c r="O38" i="9"/>
  <c r="W38" i="9"/>
  <c r="AE38" i="9"/>
  <c r="AM38" i="9"/>
  <c r="AU38" i="9"/>
  <c r="P38" i="9"/>
  <c r="X38" i="9"/>
  <c r="AF38" i="9"/>
  <c r="AN38" i="9"/>
  <c r="AV38" i="9"/>
  <c r="BC54" i="9"/>
  <c r="BK54" i="9"/>
  <c r="BS54" i="9"/>
  <c r="CA54" i="9"/>
  <c r="CI54" i="9"/>
  <c r="BD54" i="9"/>
  <c r="BG54" i="9"/>
  <c r="BH54" i="9"/>
  <c r="BP54" i="9"/>
  <c r="BX54" i="9"/>
  <c r="CF54" i="9"/>
  <c r="BM54" i="9"/>
  <c r="BW54" i="9"/>
  <c r="CH54" i="9"/>
  <c r="BE54" i="9"/>
  <c r="BQ54" i="9"/>
  <c r="CB54" i="9"/>
  <c r="CL54" i="9"/>
  <c r="BF54" i="9"/>
  <c r="BR54" i="9"/>
  <c r="CC54" i="9"/>
  <c r="CM54" i="9"/>
  <c r="L63" i="9"/>
  <c r="L49" i="9"/>
  <c r="L41" i="9"/>
  <c r="AS64" i="9"/>
  <c r="AK64" i="9"/>
  <c r="AC64" i="9"/>
  <c r="U64" i="9"/>
  <c r="M64" i="9"/>
  <c r="AR63" i="9"/>
  <c r="AJ63" i="9"/>
  <c r="AB63" i="9"/>
  <c r="T63" i="9"/>
  <c r="AY62" i="9"/>
  <c r="AQ62" i="9"/>
  <c r="AI62" i="9"/>
  <c r="AA62" i="9"/>
  <c r="S62" i="9"/>
  <c r="AX61" i="9"/>
  <c r="AP61" i="9"/>
  <c r="AH61" i="9"/>
  <c r="Z61" i="9"/>
  <c r="R61" i="9"/>
  <c r="AW60" i="9"/>
  <c r="AO60" i="9"/>
  <c r="AG60" i="9"/>
  <c r="Y60" i="9"/>
  <c r="Q60" i="9"/>
  <c r="AT54" i="9"/>
  <c r="AL54" i="9"/>
  <c r="AD54" i="9"/>
  <c r="V54" i="9"/>
  <c r="N54" i="9"/>
  <c r="AS53" i="9"/>
  <c r="AK53" i="9"/>
  <c r="AC53" i="9"/>
  <c r="U53" i="9"/>
  <c r="M53" i="9"/>
  <c r="AR49" i="9"/>
  <c r="AJ49" i="9"/>
  <c r="AB49" i="9"/>
  <c r="T49" i="9"/>
  <c r="AY48" i="9"/>
  <c r="AQ48" i="9"/>
  <c r="AI48" i="9"/>
  <c r="AA48" i="9"/>
  <c r="S48" i="9"/>
  <c r="AX47" i="9"/>
  <c r="AP47" i="9"/>
  <c r="AH47" i="9"/>
  <c r="Z47" i="9"/>
  <c r="R47" i="9"/>
  <c r="AW46" i="9"/>
  <c r="AO46" i="9"/>
  <c r="AG46" i="9"/>
  <c r="Y46" i="9"/>
  <c r="Q46" i="9"/>
  <c r="AV45" i="9"/>
  <c r="AN45" i="9"/>
  <c r="AF45" i="9"/>
  <c r="X45" i="9"/>
  <c r="P45" i="9"/>
  <c r="AU44" i="9"/>
  <c r="AM44" i="9"/>
  <c r="AE44" i="9"/>
  <c r="W44" i="9"/>
  <c r="O44" i="9"/>
  <c r="AT43" i="9"/>
  <c r="AL43" i="9"/>
  <c r="AD43" i="9"/>
  <c r="V43" i="9"/>
  <c r="N43" i="9"/>
  <c r="AS42" i="9"/>
  <c r="AK42" i="9"/>
  <c r="AC42" i="9"/>
  <c r="U42" i="9"/>
  <c r="M42" i="9"/>
  <c r="AR41" i="9"/>
  <c r="AJ41" i="9"/>
  <c r="AB41" i="9"/>
  <c r="T41" i="9"/>
  <c r="AY40" i="9"/>
  <c r="AQ40" i="9"/>
  <c r="AI40" i="9"/>
  <c r="AA40" i="9"/>
  <c r="S40" i="9"/>
  <c r="AX39" i="9"/>
  <c r="AP39" i="9"/>
  <c r="AH39" i="9"/>
  <c r="Z39" i="9"/>
  <c r="O39" i="9"/>
  <c r="AR38" i="9"/>
  <c r="AH38" i="9"/>
  <c r="V38" i="9"/>
  <c r="AY37" i="9"/>
  <c r="AO37" i="9"/>
  <c r="AC37" i="9"/>
  <c r="S37" i="9"/>
  <c r="AZ64" i="9"/>
  <c r="AZ44" i="9"/>
  <c r="CF64" i="9"/>
  <c r="BQ64" i="9"/>
  <c r="BD64" i="9"/>
  <c r="CA63" i="9"/>
  <c r="CK62" i="9"/>
  <c r="BV62" i="9"/>
  <c r="CF61" i="9"/>
  <c r="BQ61" i="9"/>
  <c r="CA60" i="9"/>
  <c r="BM60" i="9"/>
  <c r="CG54" i="9"/>
  <c r="BO54" i="9"/>
  <c r="CG53" i="9"/>
  <c r="CM49" i="9"/>
  <c r="BG49" i="9"/>
  <c r="BG48" i="9"/>
  <c r="BM47" i="9"/>
  <c r="BT46" i="9"/>
  <c r="CE44" i="9"/>
  <c r="CG43" i="9"/>
  <c r="CK42" i="9"/>
  <c r="BE42" i="9"/>
  <c r="BH41" i="9"/>
  <c r="BN39" i="9"/>
  <c r="BE45" i="9"/>
  <c r="BM45" i="9"/>
  <c r="BU45" i="9"/>
  <c r="CC45" i="9"/>
  <c r="CK45" i="9"/>
  <c r="BF45" i="9"/>
  <c r="BN45" i="9"/>
  <c r="BV45" i="9"/>
  <c r="CD45" i="9"/>
  <c r="CL45" i="9"/>
  <c r="BG45" i="9"/>
  <c r="BO45" i="9"/>
  <c r="BW45" i="9"/>
  <c r="CE45" i="9"/>
  <c r="CM45" i="9"/>
  <c r="BA45" i="9"/>
  <c r="BI45" i="9"/>
  <c r="BQ45" i="9"/>
  <c r="BY45" i="9"/>
  <c r="CG45" i="9"/>
  <c r="BB45" i="9"/>
  <c r="BJ45" i="9"/>
  <c r="BR45" i="9"/>
  <c r="BZ45" i="9"/>
  <c r="CH45" i="9"/>
  <c r="BT45" i="9"/>
  <c r="AZ45" i="9"/>
  <c r="BH45" i="9"/>
  <c r="CB45" i="9"/>
  <c r="BK45" i="9"/>
  <c r="CF45" i="9"/>
  <c r="BA63" i="9"/>
  <c r="BI63" i="9"/>
  <c r="BQ63" i="9"/>
  <c r="BY63" i="9"/>
  <c r="CG63" i="9"/>
  <c r="BJ63" i="9"/>
  <c r="BS63" i="9"/>
  <c r="CB63" i="9"/>
  <c r="CK63" i="9"/>
  <c r="BD63" i="9"/>
  <c r="BM63" i="9"/>
  <c r="BV63" i="9"/>
  <c r="CE63" i="9"/>
  <c r="BE63" i="9"/>
  <c r="BN63" i="9"/>
  <c r="BW63" i="9"/>
  <c r="CF63" i="9"/>
  <c r="AZ63" i="9"/>
  <c r="BH62" i="9"/>
  <c r="BP62" i="9"/>
  <c r="BX62" i="9"/>
  <c r="CF62" i="9"/>
  <c r="BC62" i="9"/>
  <c r="BL62" i="9"/>
  <c r="BU62" i="9"/>
  <c r="CD62" i="9"/>
  <c r="CM62" i="9"/>
  <c r="BF62" i="9"/>
  <c r="BO62" i="9"/>
  <c r="BY62" i="9"/>
  <c r="CH62" i="9"/>
  <c r="AZ62" i="9"/>
  <c r="BG62" i="9"/>
  <c r="BQ62" i="9"/>
  <c r="BZ62" i="9"/>
  <c r="CI62" i="9"/>
  <c r="BG61" i="9"/>
  <c r="BO61" i="9"/>
  <c r="BW61" i="9"/>
  <c r="CE61" i="9"/>
  <c r="CM61" i="9"/>
  <c r="BE61" i="9"/>
  <c r="BN61" i="9"/>
  <c r="BX61" i="9"/>
  <c r="CG61" i="9"/>
  <c r="BI61" i="9"/>
  <c r="BR61" i="9"/>
  <c r="CA61" i="9"/>
  <c r="CJ61" i="9"/>
  <c r="BA61" i="9"/>
  <c r="BJ61" i="9"/>
  <c r="BS61" i="9"/>
  <c r="CB61" i="9"/>
  <c r="CK61" i="9"/>
  <c r="L62" i="9"/>
  <c r="AY63" i="9"/>
  <c r="AQ63" i="9"/>
  <c r="AI63" i="9"/>
  <c r="AA63" i="9"/>
  <c r="S63" i="9"/>
  <c r="AX62" i="9"/>
  <c r="AP62" i="9"/>
  <c r="AH62" i="9"/>
  <c r="Z62" i="9"/>
  <c r="R62" i="9"/>
  <c r="AW61" i="9"/>
  <c r="AO61" i="9"/>
  <c r="AG61" i="9"/>
  <c r="Y61" i="9"/>
  <c r="Q61" i="9"/>
  <c r="AR53" i="9"/>
  <c r="AJ53" i="9"/>
  <c r="AB53" i="9"/>
  <c r="T53" i="9"/>
  <c r="AY49" i="9"/>
  <c r="AQ49" i="9"/>
  <c r="AI49" i="9"/>
  <c r="AA49" i="9"/>
  <c r="S49" i="9"/>
  <c r="AX48" i="9"/>
  <c r="AP48" i="9"/>
  <c r="AH48" i="9"/>
  <c r="Z48" i="9"/>
  <c r="R48" i="9"/>
  <c r="AW47" i="9"/>
  <c r="AO47" i="9"/>
  <c r="AG47" i="9"/>
  <c r="Y47" i="9"/>
  <c r="Q47" i="9"/>
  <c r="AV46" i="9"/>
  <c r="AN46" i="9"/>
  <c r="AF46" i="9"/>
  <c r="X46" i="9"/>
  <c r="P46" i="9"/>
  <c r="AU45" i="9"/>
  <c r="AM45" i="9"/>
  <c r="AE45" i="9"/>
  <c r="W45" i="9"/>
  <c r="O45" i="9"/>
  <c r="AT44" i="9"/>
  <c r="AL44" i="9"/>
  <c r="AD44" i="9"/>
  <c r="V44" i="9"/>
  <c r="N44" i="9"/>
  <c r="AS43" i="9"/>
  <c r="AK43" i="9"/>
  <c r="AC43" i="9"/>
  <c r="U43" i="9"/>
  <c r="M43" i="9"/>
  <c r="AR42" i="9"/>
  <c r="AJ42" i="9"/>
  <c r="AB42" i="9"/>
  <c r="T42" i="9"/>
  <c r="AY41" i="9"/>
  <c r="AQ41" i="9"/>
  <c r="AI41" i="9"/>
  <c r="AA41" i="9"/>
  <c r="S41" i="9"/>
  <c r="AX40" i="9"/>
  <c r="AP40" i="9"/>
  <c r="AH40" i="9"/>
  <c r="Z40" i="9"/>
  <c r="R40" i="9"/>
  <c r="AW39" i="9"/>
  <c r="AO39" i="9"/>
  <c r="AG39" i="9"/>
  <c r="X39" i="9"/>
  <c r="N39" i="9"/>
  <c r="AQ38" i="9"/>
  <c r="AG38" i="9"/>
  <c r="U38" i="9"/>
  <c r="AX37" i="9"/>
  <c r="AN37" i="9"/>
  <c r="AB37" i="9"/>
  <c r="R37" i="9"/>
  <c r="AZ61" i="9"/>
  <c r="AZ43" i="9"/>
  <c r="CE64" i="9"/>
  <c r="CM63" i="9"/>
  <c r="BZ63" i="9"/>
  <c r="BK63" i="9"/>
  <c r="CJ62" i="9"/>
  <c r="BT62" i="9"/>
  <c r="BE62" i="9"/>
  <c r="CD61" i="9"/>
  <c r="BP61" i="9"/>
  <c r="BB61" i="9"/>
  <c r="BY60" i="9"/>
  <c r="BJ60" i="9"/>
  <c r="CE54" i="9"/>
  <c r="BN54" i="9"/>
  <c r="CF53" i="9"/>
  <c r="CF49" i="9"/>
  <c r="CL48" i="9"/>
  <c r="BF48" i="9"/>
  <c r="BJ47" i="9"/>
  <c r="BQ46" i="9"/>
  <c r="BS45" i="9"/>
  <c r="BW44" i="9"/>
  <c r="CD43" i="9"/>
  <c r="CG42" i="9"/>
  <c r="BA42" i="9"/>
  <c r="BD41" i="9"/>
  <c r="CC38" i="9"/>
  <c r="BB64" i="9"/>
  <c r="BJ64" i="9"/>
  <c r="BR64" i="9"/>
  <c r="BZ64" i="9"/>
  <c r="CH64" i="9"/>
  <c r="BG64" i="9"/>
  <c r="BP64" i="9"/>
  <c r="BY64" i="9"/>
  <c r="CI64" i="9"/>
  <c r="BA64" i="9"/>
  <c r="BK64" i="9"/>
  <c r="BT64" i="9"/>
  <c r="CC64" i="9"/>
  <c r="CL64" i="9"/>
  <c r="BC64" i="9"/>
  <c r="BL64" i="9"/>
  <c r="BU64" i="9"/>
  <c r="CD64" i="9"/>
  <c r="CM64" i="9"/>
  <c r="L61" i="9"/>
  <c r="AY64" i="9"/>
  <c r="AQ64" i="9"/>
  <c r="AI64" i="9"/>
  <c r="AA64" i="9"/>
  <c r="S64" i="9"/>
  <c r="AX63" i="9"/>
  <c r="AP63" i="9"/>
  <c r="AH63" i="9"/>
  <c r="Z63" i="9"/>
  <c r="R63" i="9"/>
  <c r="AW62" i="9"/>
  <c r="AO62" i="9"/>
  <c r="AG62" i="9"/>
  <c r="Y62" i="9"/>
  <c r="Q62" i="9"/>
  <c r="AV61" i="9"/>
  <c r="AN61" i="9"/>
  <c r="AF61" i="9"/>
  <c r="X61" i="9"/>
  <c r="P61" i="9"/>
  <c r="AU60" i="9"/>
  <c r="AM60" i="9"/>
  <c r="AE60" i="9"/>
  <c r="W60" i="9"/>
  <c r="O60" i="9"/>
  <c r="AR54" i="9"/>
  <c r="AJ54" i="9"/>
  <c r="AB54" i="9"/>
  <c r="T54" i="9"/>
  <c r="AY53" i="9"/>
  <c r="AQ53" i="9"/>
  <c r="AI53" i="9"/>
  <c r="AA53" i="9"/>
  <c r="S53" i="9"/>
  <c r="AX49" i="9"/>
  <c r="AP49" i="9"/>
  <c r="AH49" i="9"/>
  <c r="Z49" i="9"/>
  <c r="R49" i="9"/>
  <c r="AW48" i="9"/>
  <c r="AO48" i="9"/>
  <c r="AG48" i="9"/>
  <c r="Y48" i="9"/>
  <c r="Q48" i="9"/>
  <c r="AV47" i="9"/>
  <c r="AN47" i="9"/>
  <c r="AF47" i="9"/>
  <c r="X47" i="9"/>
  <c r="P47" i="9"/>
  <c r="AU46" i="9"/>
  <c r="AM46" i="9"/>
  <c r="AE46" i="9"/>
  <c r="W46" i="9"/>
  <c r="O46" i="9"/>
  <c r="AT45" i="9"/>
  <c r="AL45" i="9"/>
  <c r="AD45" i="9"/>
  <c r="V45" i="9"/>
  <c r="N45" i="9"/>
  <c r="AS44" i="9"/>
  <c r="AK44" i="9"/>
  <c r="AC44" i="9"/>
  <c r="U44" i="9"/>
  <c r="M44" i="9"/>
  <c r="AR43" i="9"/>
  <c r="AJ43" i="9"/>
  <c r="AB43" i="9"/>
  <c r="T43" i="9"/>
  <c r="AY42" i="9"/>
  <c r="AQ42" i="9"/>
  <c r="AI42" i="9"/>
  <c r="AA42" i="9"/>
  <c r="S42" i="9"/>
  <c r="AX41" i="9"/>
  <c r="AP41" i="9"/>
  <c r="AH41" i="9"/>
  <c r="Z41" i="9"/>
  <c r="R41" i="9"/>
  <c r="AW40" i="9"/>
  <c r="AO40" i="9"/>
  <c r="AG40" i="9"/>
  <c r="Y40" i="9"/>
  <c r="Q40" i="9"/>
  <c r="AV39" i="9"/>
  <c r="AN39" i="9"/>
  <c r="AF39" i="9"/>
  <c r="W39" i="9"/>
  <c r="M39" i="9"/>
  <c r="AP38" i="9"/>
  <c r="AD38" i="9"/>
  <c r="T38" i="9"/>
  <c r="AW37" i="9"/>
  <c r="AK37" i="9"/>
  <c r="AA37" i="9"/>
  <c r="Q37" i="9"/>
  <c r="AZ60" i="9"/>
  <c r="AZ42" i="9"/>
  <c r="CB64" i="9"/>
  <c r="BN64" i="9"/>
  <c r="CL63" i="9"/>
  <c r="BX63" i="9"/>
  <c r="BH63" i="9"/>
  <c r="CG62" i="9"/>
  <c r="BS62" i="9"/>
  <c r="BD62" i="9"/>
  <c r="CC61" i="9"/>
  <c r="BM61" i="9"/>
  <c r="CK60" i="9"/>
  <c r="BX60" i="9"/>
  <c r="BI60" i="9"/>
  <c r="CD54" i="9"/>
  <c r="BL54" i="9"/>
  <c r="BX53" i="9"/>
  <c r="CE49" i="9"/>
  <c r="CI48" i="9"/>
  <c r="BC48" i="9"/>
  <c r="BE47" i="9"/>
  <c r="BI46" i="9"/>
  <c r="BP45" i="9"/>
  <c r="BS44" i="9"/>
  <c r="BZ43" i="9"/>
  <c r="CC42" i="9"/>
  <c r="CF41" i="9"/>
  <c r="CM40" i="9"/>
  <c r="BU38" i="9"/>
  <c r="L60" i="9"/>
  <c r="AX64" i="9"/>
  <c r="AP64" i="9"/>
  <c r="AH64" i="9"/>
  <c r="Z64" i="9"/>
  <c r="R64" i="9"/>
  <c r="AW63" i="9"/>
  <c r="AO63" i="9"/>
  <c r="AG63" i="9"/>
  <c r="Y63" i="9"/>
  <c r="Q63" i="9"/>
  <c r="AV62" i="9"/>
  <c r="AN62" i="9"/>
  <c r="AF62" i="9"/>
  <c r="X62" i="9"/>
  <c r="P62" i="9"/>
  <c r="AU61" i="9"/>
  <c r="AM61" i="9"/>
  <c r="AE61" i="9"/>
  <c r="W61" i="9"/>
  <c r="O61" i="9"/>
  <c r="AT60" i="9"/>
  <c r="AL60" i="9"/>
  <c r="AD60" i="9"/>
  <c r="V60" i="9"/>
  <c r="N60" i="9"/>
  <c r="AY54" i="9"/>
  <c r="AQ54" i="9"/>
  <c r="AI54" i="9"/>
  <c r="AA54" i="9"/>
  <c r="S54" i="9"/>
  <c r="AX53" i="9"/>
  <c r="AP53" i="9"/>
  <c r="AH53" i="9"/>
  <c r="Z53" i="9"/>
  <c r="R53" i="9"/>
  <c r="AW49" i="9"/>
  <c r="AO49" i="9"/>
  <c r="AG49" i="9"/>
  <c r="Y49" i="9"/>
  <c r="Q49" i="9"/>
  <c r="AV48" i="9"/>
  <c r="AN48" i="9"/>
  <c r="AF48" i="9"/>
  <c r="X48" i="9"/>
  <c r="P48" i="9"/>
  <c r="AU47" i="9"/>
  <c r="AM47" i="9"/>
  <c r="AE47" i="9"/>
  <c r="W47" i="9"/>
  <c r="O47" i="9"/>
  <c r="AT46" i="9"/>
  <c r="AL46" i="9"/>
  <c r="AD46" i="9"/>
  <c r="V46" i="9"/>
  <c r="N46" i="9"/>
  <c r="AS45" i="9"/>
  <c r="AK45" i="9"/>
  <c r="AC45" i="9"/>
  <c r="U45" i="9"/>
  <c r="M45" i="9"/>
  <c r="AR44" i="9"/>
  <c r="AJ44" i="9"/>
  <c r="AB44" i="9"/>
  <c r="T44" i="9"/>
  <c r="AY43" i="9"/>
  <c r="AQ43" i="9"/>
  <c r="AI43" i="9"/>
  <c r="AA43" i="9"/>
  <c r="S43" i="9"/>
  <c r="AX42" i="9"/>
  <c r="AP42" i="9"/>
  <c r="AH42" i="9"/>
  <c r="Z42" i="9"/>
  <c r="R42" i="9"/>
  <c r="AW41" i="9"/>
  <c r="AO41" i="9"/>
  <c r="AG41" i="9"/>
  <c r="Y41" i="9"/>
  <c r="Q41" i="9"/>
  <c r="AV40" i="9"/>
  <c r="AN40" i="9"/>
  <c r="AF40" i="9"/>
  <c r="X40" i="9"/>
  <c r="P40" i="9"/>
  <c r="AU39" i="9"/>
  <c r="AM39" i="9"/>
  <c r="AE39" i="9"/>
  <c r="V39" i="9"/>
  <c r="AY38" i="9"/>
  <c r="AO38" i="9"/>
  <c r="AC38" i="9"/>
  <c r="S38" i="9"/>
  <c r="AV37" i="9"/>
  <c r="AJ37" i="9"/>
  <c r="Z37" i="9"/>
  <c r="P37" i="9"/>
  <c r="AZ39" i="9"/>
  <c r="CA64" i="9"/>
  <c r="BM64" i="9"/>
  <c r="CJ63" i="9"/>
  <c r="BU63" i="9"/>
  <c r="BG63" i="9"/>
  <c r="CE62" i="9"/>
  <c r="BR62" i="9"/>
  <c r="BB62" i="9"/>
  <c r="BZ61" i="9"/>
  <c r="BL61" i="9"/>
  <c r="CJ60" i="9"/>
  <c r="BW60" i="9"/>
  <c r="BZ54" i="9"/>
  <c r="BJ54" i="9"/>
  <c r="BU53" i="9"/>
  <c r="CB49" i="9"/>
  <c r="CD48" i="9"/>
  <c r="CH47" i="9"/>
  <c r="BB47" i="9"/>
  <c r="BE46" i="9"/>
  <c r="BL45" i="9"/>
  <c r="BO44" i="9"/>
  <c r="BR43" i="9"/>
  <c r="BY42" i="9"/>
  <c r="CE41" i="9"/>
  <c r="CL40" i="9"/>
  <c r="BE38" i="9"/>
  <c r="BF60" i="9"/>
  <c r="BN60" i="9"/>
  <c r="BV60" i="9"/>
  <c r="CD60" i="9"/>
  <c r="CL60" i="9"/>
  <c r="BH60" i="9"/>
  <c r="BQ60" i="9"/>
  <c r="BZ60" i="9"/>
  <c r="CI60" i="9"/>
  <c r="BB60" i="9"/>
  <c r="BK60" i="9"/>
  <c r="BT60" i="9"/>
  <c r="CC60" i="9"/>
  <c r="CM60" i="9"/>
  <c r="BC60" i="9"/>
  <c r="BL60" i="9"/>
  <c r="BU60" i="9"/>
  <c r="CE60" i="9"/>
  <c r="L45" i="9"/>
  <c r="AW64" i="9"/>
  <c r="AO64" i="9"/>
  <c r="AG64" i="9"/>
  <c r="Y64" i="9"/>
  <c r="Q64" i="9"/>
  <c r="AV63" i="9"/>
  <c r="AN63" i="9"/>
  <c r="AF63" i="9"/>
  <c r="X63" i="9"/>
  <c r="P63" i="9"/>
  <c r="AU62" i="9"/>
  <c r="AM62" i="9"/>
  <c r="AE62" i="9"/>
  <c r="W62" i="9"/>
  <c r="O62" i="9"/>
  <c r="AT61" i="9"/>
  <c r="AL61" i="9"/>
  <c r="AD61" i="9"/>
  <c r="V61" i="9"/>
  <c r="N61" i="9"/>
  <c r="AS60" i="9"/>
  <c r="AK60" i="9"/>
  <c r="AC60" i="9"/>
  <c r="U60" i="9"/>
  <c r="M60" i="9"/>
  <c r="AX54" i="9"/>
  <c r="AP54" i="9"/>
  <c r="AH54" i="9"/>
  <c r="Z54" i="9"/>
  <c r="R54" i="9"/>
  <c r="AW53" i="9"/>
  <c r="AO53" i="9"/>
  <c r="AG53" i="9"/>
  <c r="Y53" i="9"/>
  <c r="Q53" i="9"/>
  <c r="AV49" i="9"/>
  <c r="AN49" i="9"/>
  <c r="AF49" i="9"/>
  <c r="X49" i="9"/>
  <c r="P49" i="9"/>
  <c r="AU48" i="9"/>
  <c r="AM48" i="9"/>
  <c r="AE48" i="9"/>
  <c r="W48" i="9"/>
  <c r="O48" i="9"/>
  <c r="AT47" i="9"/>
  <c r="AL47" i="9"/>
  <c r="AD47" i="9"/>
  <c r="V47" i="9"/>
  <c r="N47" i="9"/>
  <c r="AS46" i="9"/>
  <c r="AK46" i="9"/>
  <c r="AC46" i="9"/>
  <c r="U46" i="9"/>
  <c r="M46" i="9"/>
  <c r="AR45" i="9"/>
  <c r="AJ45" i="9"/>
  <c r="AB45" i="9"/>
  <c r="T45" i="9"/>
  <c r="AY44" i="9"/>
  <c r="AQ44" i="9"/>
  <c r="AI44" i="9"/>
  <c r="AA44" i="9"/>
  <c r="S44" i="9"/>
  <c r="AX43" i="9"/>
  <c r="AP43" i="9"/>
  <c r="AH43" i="9"/>
  <c r="Z43" i="9"/>
  <c r="R43" i="9"/>
  <c r="AW42" i="9"/>
  <c r="AO42" i="9"/>
  <c r="AG42" i="9"/>
  <c r="Y42" i="9"/>
  <c r="Q42" i="9"/>
  <c r="AV41" i="9"/>
  <c r="AN41" i="9"/>
  <c r="AF41" i="9"/>
  <c r="X41" i="9"/>
  <c r="P41" i="9"/>
  <c r="AU40" i="9"/>
  <c r="AM40" i="9"/>
  <c r="AE40" i="9"/>
  <c r="W40" i="9"/>
  <c r="O40" i="9"/>
  <c r="AT39" i="9"/>
  <c r="AL39" i="9"/>
  <c r="AD39" i="9"/>
  <c r="U39" i="9"/>
  <c r="AX38" i="9"/>
  <c r="AL38" i="9"/>
  <c r="AB38" i="9"/>
  <c r="R38" i="9"/>
  <c r="AS37" i="9"/>
  <c r="AI37" i="9"/>
  <c r="Y37" i="9"/>
  <c r="M37" i="9"/>
  <c r="AZ54" i="9"/>
  <c r="AZ38" i="9"/>
  <c r="BX64" i="9"/>
  <c r="BI64" i="9"/>
  <c r="CI63" i="9"/>
  <c r="BT63" i="9"/>
  <c r="BF63" i="9"/>
  <c r="CC62" i="9"/>
  <c r="BN62" i="9"/>
  <c r="BA62" i="9"/>
  <c r="BY61" i="9"/>
  <c r="BK61" i="9"/>
  <c r="CH60" i="9"/>
  <c r="BS60" i="9"/>
  <c r="BE60" i="9"/>
  <c r="BY54" i="9"/>
  <c r="BI54" i="9"/>
  <c r="BP53" i="9"/>
  <c r="BT49" i="9"/>
  <c r="CA48" i="9"/>
  <c r="CD47" i="9"/>
  <c r="CK46" i="9"/>
  <c r="BA46" i="9"/>
  <c r="BD45" i="9"/>
  <c r="BK44" i="9"/>
  <c r="BQ43" i="9"/>
  <c r="BX42" i="9"/>
  <c r="BX41" i="9"/>
  <c r="BO40" i="9"/>
  <c r="CJ37" i="9"/>
  <c r="BC4" i="9"/>
  <c r="BK4" i="9"/>
  <c r="BS4" i="9"/>
  <c r="CA4" i="9"/>
  <c r="CI4" i="9"/>
  <c r="BD4" i="9"/>
  <c r="BL4" i="9"/>
  <c r="BT4" i="9"/>
  <c r="CB4" i="9"/>
  <c r="CJ4" i="9"/>
  <c r="BE4" i="9"/>
  <c r="BM4" i="9"/>
  <c r="BU4" i="9"/>
  <c r="CC4" i="9"/>
  <c r="CK4" i="9"/>
  <c r="BF4" i="9"/>
  <c r="BN4" i="9"/>
  <c r="BV4" i="9"/>
  <c r="CD4" i="9"/>
  <c r="CL4" i="9"/>
  <c r="BG4" i="9"/>
  <c r="BO4" i="9"/>
  <c r="BW4" i="9"/>
  <c r="CE4" i="9"/>
  <c r="CM4" i="9"/>
  <c r="BH4" i="9"/>
  <c r="BZ4" i="9"/>
  <c r="R4" i="9"/>
  <c r="Z4" i="9"/>
  <c r="AH4" i="9"/>
  <c r="AP4" i="9"/>
  <c r="AX4" i="9"/>
  <c r="BI4" i="9"/>
  <c r="CF4" i="9"/>
  <c r="S4" i="9"/>
  <c r="AA4" i="9"/>
  <c r="AI4" i="9"/>
  <c r="AQ4" i="9"/>
  <c r="AY4" i="9"/>
  <c r="BJ4" i="9"/>
  <c r="CG4" i="9"/>
  <c r="T4" i="9"/>
  <c r="AB4" i="9"/>
  <c r="AJ4" i="9"/>
  <c r="AR4" i="9"/>
  <c r="BP4" i="9"/>
  <c r="CH4" i="9"/>
  <c r="M4" i="9"/>
  <c r="U4" i="9"/>
  <c r="AC4" i="9"/>
  <c r="AK4" i="9"/>
  <c r="AS4" i="9"/>
  <c r="BQ4" i="9"/>
  <c r="N4" i="9"/>
  <c r="V4" i="9"/>
  <c r="AD4" i="9"/>
  <c r="AL4" i="9"/>
  <c r="AT4" i="9"/>
  <c r="BR4" i="9"/>
  <c r="O4" i="9"/>
  <c r="W4" i="9"/>
  <c r="AE4" i="9"/>
  <c r="AM4" i="9"/>
  <c r="AU4" i="9"/>
  <c r="BX4" i="9"/>
  <c r="X4" i="9"/>
  <c r="BY4" i="9"/>
  <c r="Y4" i="9"/>
  <c r="AF4" i="9"/>
  <c r="AG4" i="9"/>
  <c r="BA4" i="9"/>
  <c r="P4" i="9"/>
  <c r="AV4" i="9"/>
  <c r="BB4" i="9"/>
  <c r="Q4" i="9"/>
  <c r="AW4" i="9"/>
  <c r="AN4" i="9"/>
  <c r="AO4" i="9"/>
  <c r="BA29" i="9"/>
  <c r="EC29" i="9" s="1"/>
  <c r="BI29" i="9"/>
  <c r="EK29" i="9" s="1"/>
  <c r="BQ29" i="9"/>
  <c r="ES29" i="9" s="1"/>
  <c r="BY29" i="9"/>
  <c r="FA29" i="9" s="1"/>
  <c r="CG29" i="9"/>
  <c r="FI29" i="9" s="1"/>
  <c r="BB29" i="9"/>
  <c r="ED29" i="9" s="1"/>
  <c r="BJ29" i="9"/>
  <c r="EL29" i="9" s="1"/>
  <c r="BR29" i="9"/>
  <c r="ET29" i="9" s="1"/>
  <c r="BZ29" i="9"/>
  <c r="FB29" i="9" s="1"/>
  <c r="CH29" i="9"/>
  <c r="FJ29" i="9" s="1"/>
  <c r="AZ29" i="9"/>
  <c r="EB29" i="9" s="1"/>
  <c r="BC29" i="9"/>
  <c r="EE29" i="9" s="1"/>
  <c r="BK29" i="9"/>
  <c r="EM29" i="9" s="1"/>
  <c r="BS29" i="9"/>
  <c r="EU29" i="9" s="1"/>
  <c r="CA29" i="9"/>
  <c r="FC29" i="9" s="1"/>
  <c r="CI29" i="9"/>
  <c r="FK29" i="9" s="1"/>
  <c r="BD29" i="9"/>
  <c r="EF29" i="9" s="1"/>
  <c r="BL29" i="9"/>
  <c r="EN29" i="9" s="1"/>
  <c r="BT29" i="9"/>
  <c r="EV29" i="9" s="1"/>
  <c r="CB29" i="9"/>
  <c r="FD29" i="9" s="1"/>
  <c r="CJ29" i="9"/>
  <c r="FL29" i="9" s="1"/>
  <c r="BE29" i="9"/>
  <c r="EG29" i="9" s="1"/>
  <c r="BM29" i="9"/>
  <c r="EO29" i="9" s="1"/>
  <c r="BU29" i="9"/>
  <c r="EW29" i="9" s="1"/>
  <c r="CC29" i="9"/>
  <c r="FE29" i="9" s="1"/>
  <c r="CK29" i="9"/>
  <c r="FM29" i="9" s="1"/>
  <c r="BF29" i="9"/>
  <c r="EH29" i="9" s="1"/>
  <c r="BN29" i="9"/>
  <c r="EP29" i="9" s="1"/>
  <c r="BV29" i="9"/>
  <c r="EX29" i="9" s="1"/>
  <c r="CD29" i="9"/>
  <c r="FF29" i="9" s="1"/>
  <c r="CL29" i="9"/>
  <c r="FN29" i="9" s="1"/>
  <c r="BG29" i="9"/>
  <c r="EI29" i="9" s="1"/>
  <c r="CM29" i="9"/>
  <c r="FO29" i="9" s="1"/>
  <c r="BH29" i="9"/>
  <c r="EJ29" i="9" s="1"/>
  <c r="BO29" i="9"/>
  <c r="EQ29" i="9" s="1"/>
  <c r="BP29" i="9"/>
  <c r="ER29" i="9" s="1"/>
  <c r="CE29" i="9"/>
  <c r="FG29" i="9" s="1"/>
  <c r="CF29" i="9"/>
  <c r="FH29" i="9" s="1"/>
  <c r="S29" i="9"/>
  <c r="CU29" i="9" s="1"/>
  <c r="AA29" i="9"/>
  <c r="DC29" i="9" s="1"/>
  <c r="AI29" i="9"/>
  <c r="DK29" i="9" s="1"/>
  <c r="AQ29" i="9"/>
  <c r="DS29" i="9" s="1"/>
  <c r="AY29" i="9"/>
  <c r="EA29" i="9" s="1"/>
  <c r="T29" i="9"/>
  <c r="CV29" i="9" s="1"/>
  <c r="AB29" i="9"/>
  <c r="DD29" i="9" s="1"/>
  <c r="AJ29" i="9"/>
  <c r="DL29" i="9" s="1"/>
  <c r="AR29" i="9"/>
  <c r="DT29" i="9" s="1"/>
  <c r="Z29" i="9"/>
  <c r="DB29" i="9" s="1"/>
  <c r="M29" i="9"/>
  <c r="CO29" i="9" s="1"/>
  <c r="FQ29" i="9" s="1"/>
  <c r="U29" i="9"/>
  <c r="CW29" i="9" s="1"/>
  <c r="FY29" i="9" s="1"/>
  <c r="AC29" i="9"/>
  <c r="DE29" i="9" s="1"/>
  <c r="GG29" i="9" s="1"/>
  <c r="AK29" i="9"/>
  <c r="DM29" i="9" s="1"/>
  <c r="GO29" i="9" s="1"/>
  <c r="AS29" i="9"/>
  <c r="DU29" i="9" s="1"/>
  <c r="GW29" i="9" s="1"/>
  <c r="BW29" i="9"/>
  <c r="EY29" i="9" s="1"/>
  <c r="BX29" i="9"/>
  <c r="EZ29" i="9" s="1"/>
  <c r="N29" i="9"/>
  <c r="CP29" i="9" s="1"/>
  <c r="V29" i="9"/>
  <c r="CX29" i="9" s="1"/>
  <c r="AD29" i="9"/>
  <c r="DF29" i="9" s="1"/>
  <c r="AL29" i="9"/>
  <c r="DN29" i="9" s="1"/>
  <c r="AT29" i="9"/>
  <c r="DV29" i="9" s="1"/>
  <c r="L29" i="9"/>
  <c r="CN29" i="9" s="1"/>
  <c r="Q29" i="9"/>
  <c r="CS29" i="9" s="1"/>
  <c r="AG29" i="9"/>
  <c r="DI29" i="9" s="1"/>
  <c r="AW29" i="9"/>
  <c r="DY29" i="9" s="1"/>
  <c r="AP29" i="9"/>
  <c r="DR29" i="9" s="1"/>
  <c r="O29" i="9"/>
  <c r="CQ29" i="9" s="1"/>
  <c r="W29" i="9"/>
  <c r="CY29" i="9" s="1"/>
  <c r="AE29" i="9"/>
  <c r="DG29" i="9" s="1"/>
  <c r="AM29" i="9"/>
  <c r="DO29" i="9" s="1"/>
  <c r="AU29" i="9"/>
  <c r="DW29" i="9" s="1"/>
  <c r="Y29" i="9"/>
  <c r="DA29" i="9" s="1"/>
  <c r="GC29" i="9" s="1"/>
  <c r="AO29" i="9"/>
  <c r="DQ29" i="9" s="1"/>
  <c r="AX29" i="9"/>
  <c r="DZ29" i="9" s="1"/>
  <c r="P29" i="9"/>
  <c r="CR29" i="9" s="1"/>
  <c r="X29" i="9"/>
  <c r="CZ29" i="9" s="1"/>
  <c r="AF29" i="9"/>
  <c r="DH29" i="9" s="1"/>
  <c r="AN29" i="9"/>
  <c r="DP29" i="9" s="1"/>
  <c r="AV29" i="9"/>
  <c r="DX29" i="9" s="1"/>
  <c r="R29" i="9"/>
  <c r="CT29" i="9" s="1"/>
  <c r="AH29" i="9"/>
  <c r="DJ29" i="9" s="1"/>
  <c r="BD26" i="9"/>
  <c r="BL26" i="9"/>
  <c r="BT26" i="9"/>
  <c r="CB26" i="9"/>
  <c r="CJ26" i="9"/>
  <c r="BG26" i="9"/>
  <c r="BO26" i="9"/>
  <c r="BW26" i="9"/>
  <c r="CE26" i="9"/>
  <c r="CM26" i="9"/>
  <c r="BJ26" i="9"/>
  <c r="BU26" i="9"/>
  <c r="CF26" i="9"/>
  <c r="BA26" i="9"/>
  <c r="BK26" i="9"/>
  <c r="BV26" i="9"/>
  <c r="CG26" i="9"/>
  <c r="BB26" i="9"/>
  <c r="BM26" i="9"/>
  <c r="BX26" i="9"/>
  <c r="CH26" i="9"/>
  <c r="BC26" i="9"/>
  <c r="BN26" i="9"/>
  <c r="BY26" i="9"/>
  <c r="CI26" i="9"/>
  <c r="BE26" i="9"/>
  <c r="BP26" i="9"/>
  <c r="BZ26" i="9"/>
  <c r="CK26" i="9"/>
  <c r="BF26" i="9"/>
  <c r="BQ26" i="9"/>
  <c r="CA26" i="9"/>
  <c r="CL26" i="9"/>
  <c r="BR26" i="9"/>
  <c r="R26" i="9"/>
  <c r="Z26" i="9"/>
  <c r="AH26" i="9"/>
  <c r="AP26" i="9"/>
  <c r="AX26" i="9"/>
  <c r="BS26" i="9"/>
  <c r="S26" i="9"/>
  <c r="AA26" i="9"/>
  <c r="AI26" i="9"/>
  <c r="AQ26" i="9"/>
  <c r="AY26" i="9"/>
  <c r="CC26" i="9"/>
  <c r="T26" i="9"/>
  <c r="AB26" i="9"/>
  <c r="AJ26" i="9"/>
  <c r="AR26" i="9"/>
  <c r="CD26" i="9"/>
  <c r="M26" i="9"/>
  <c r="U26" i="9"/>
  <c r="AC26" i="9"/>
  <c r="AK26" i="9"/>
  <c r="AS26" i="9"/>
  <c r="BH26" i="9"/>
  <c r="BI26" i="9"/>
  <c r="Q26" i="9"/>
  <c r="AZ26" i="9"/>
  <c r="N26" i="9"/>
  <c r="AE26" i="9"/>
  <c r="AU26" i="9"/>
  <c r="L26" i="9"/>
  <c r="O26" i="9"/>
  <c r="AF26" i="9"/>
  <c r="AV26" i="9"/>
  <c r="AT26" i="9"/>
  <c r="P26" i="9"/>
  <c r="AG26" i="9"/>
  <c r="AW26" i="9"/>
  <c r="V26" i="9"/>
  <c r="AL26" i="9"/>
  <c r="Y26" i="9"/>
  <c r="W26" i="9"/>
  <c r="AM26" i="9"/>
  <c r="AO26" i="9"/>
  <c r="AD26" i="9"/>
  <c r="X26" i="9"/>
  <c r="AN26" i="9"/>
  <c r="BC25" i="9"/>
  <c r="BK25" i="9"/>
  <c r="BS25" i="9"/>
  <c r="CA25" i="9"/>
  <c r="CI25" i="9"/>
  <c r="BF25" i="9"/>
  <c r="BN25" i="9"/>
  <c r="BV25" i="9"/>
  <c r="CD25" i="9"/>
  <c r="CL25" i="9"/>
  <c r="BG25" i="9"/>
  <c r="BQ25" i="9"/>
  <c r="CB25" i="9"/>
  <c r="CM25" i="9"/>
  <c r="BH25" i="9"/>
  <c r="BR25" i="9"/>
  <c r="CC25" i="9"/>
  <c r="BI25" i="9"/>
  <c r="BT25" i="9"/>
  <c r="CE25" i="9"/>
  <c r="BJ25" i="9"/>
  <c r="BU25" i="9"/>
  <c r="CF25" i="9"/>
  <c r="BA25" i="9"/>
  <c r="BL25" i="9"/>
  <c r="BW25" i="9"/>
  <c r="CG25" i="9"/>
  <c r="BB25" i="9"/>
  <c r="BM25" i="9"/>
  <c r="BX25" i="9"/>
  <c r="CH25" i="9"/>
  <c r="AZ25" i="9"/>
  <c r="BO25" i="9"/>
  <c r="Q25" i="9"/>
  <c r="Y25" i="9"/>
  <c r="AG25" i="9"/>
  <c r="AO25" i="9"/>
  <c r="AW25" i="9"/>
  <c r="BP25" i="9"/>
  <c r="R25" i="9"/>
  <c r="Z25" i="9"/>
  <c r="AH25" i="9"/>
  <c r="AP25" i="9"/>
  <c r="AX25" i="9"/>
  <c r="BY25" i="9"/>
  <c r="S25" i="9"/>
  <c r="AA25" i="9"/>
  <c r="AI25" i="9"/>
  <c r="AQ25" i="9"/>
  <c r="AY25" i="9"/>
  <c r="BZ25" i="9"/>
  <c r="T25" i="9"/>
  <c r="AB25" i="9"/>
  <c r="AJ25" i="9"/>
  <c r="AR25" i="9"/>
  <c r="BD25" i="9"/>
  <c r="BE25" i="9"/>
  <c r="P25" i="9"/>
  <c r="X25" i="9"/>
  <c r="AF25" i="9"/>
  <c r="AN25" i="9"/>
  <c r="AV25" i="9"/>
  <c r="AD25" i="9"/>
  <c r="M25" i="9"/>
  <c r="AE25" i="9"/>
  <c r="CJ25" i="9"/>
  <c r="N25" i="9"/>
  <c r="AK25" i="9"/>
  <c r="O25" i="9"/>
  <c r="AL25" i="9"/>
  <c r="AU25" i="9"/>
  <c r="U25" i="9"/>
  <c r="AM25" i="9"/>
  <c r="AT25" i="9"/>
  <c r="CK25" i="9"/>
  <c r="V25" i="9"/>
  <c r="AS25" i="9"/>
  <c r="W25" i="9"/>
  <c r="AC25" i="9"/>
  <c r="L25" i="9"/>
  <c r="BB24" i="9"/>
  <c r="BJ24" i="9"/>
  <c r="BR24" i="9"/>
  <c r="BZ24" i="9"/>
  <c r="CH24" i="9"/>
  <c r="BE24" i="9"/>
  <c r="BM24" i="9"/>
  <c r="BU24" i="9"/>
  <c r="CC24" i="9"/>
  <c r="CK24" i="9"/>
  <c r="BC24" i="9"/>
  <c r="BN24" i="9"/>
  <c r="BX24" i="9"/>
  <c r="CI24" i="9"/>
  <c r="BD24" i="9"/>
  <c r="BO24" i="9"/>
  <c r="BY24" i="9"/>
  <c r="CJ24" i="9"/>
  <c r="BF24" i="9"/>
  <c r="BP24" i="9"/>
  <c r="CA24" i="9"/>
  <c r="CL24" i="9"/>
  <c r="BG24" i="9"/>
  <c r="BQ24" i="9"/>
  <c r="CB24" i="9"/>
  <c r="CM24" i="9"/>
  <c r="BH24" i="9"/>
  <c r="BS24" i="9"/>
  <c r="CD24" i="9"/>
  <c r="AZ24" i="9"/>
  <c r="BI24" i="9"/>
  <c r="BT24" i="9"/>
  <c r="CE24" i="9"/>
  <c r="BK24" i="9"/>
  <c r="P24" i="9"/>
  <c r="X24" i="9"/>
  <c r="AF24" i="9"/>
  <c r="AN24" i="9"/>
  <c r="AV24" i="9"/>
  <c r="BL24" i="9"/>
  <c r="Q24" i="9"/>
  <c r="Y24" i="9"/>
  <c r="AG24" i="9"/>
  <c r="AO24" i="9"/>
  <c r="AW24" i="9"/>
  <c r="BV24" i="9"/>
  <c r="R24" i="9"/>
  <c r="Z24" i="9"/>
  <c r="AH24" i="9"/>
  <c r="AP24" i="9"/>
  <c r="AX24" i="9"/>
  <c r="BW24" i="9"/>
  <c r="S24" i="9"/>
  <c r="AA24" i="9"/>
  <c r="AI24" i="9"/>
  <c r="AQ24" i="9"/>
  <c r="AY24" i="9"/>
  <c r="N24" i="9"/>
  <c r="V24" i="9"/>
  <c r="AD24" i="9"/>
  <c r="AL24" i="9"/>
  <c r="BA24" i="9"/>
  <c r="O24" i="9"/>
  <c r="W24" i="9"/>
  <c r="AE24" i="9"/>
  <c r="AM24" i="9"/>
  <c r="AU24" i="9"/>
  <c r="T24" i="9"/>
  <c r="AT24" i="9"/>
  <c r="U24" i="9"/>
  <c r="AS24" i="9"/>
  <c r="AB24" i="9"/>
  <c r="AC24" i="9"/>
  <c r="AR24" i="9"/>
  <c r="CF24" i="9"/>
  <c r="AJ24" i="9"/>
  <c r="L24" i="9"/>
  <c r="CG24" i="9"/>
  <c r="AK24" i="9"/>
  <c r="M24" i="9"/>
  <c r="BG19" i="9"/>
  <c r="BO19" i="9"/>
  <c r="BW19" i="9"/>
  <c r="BH19" i="9"/>
  <c r="BP19" i="9"/>
  <c r="BX19" i="9"/>
  <c r="CF19" i="9"/>
  <c r="BA19" i="9"/>
  <c r="BI19" i="9"/>
  <c r="BQ19" i="9"/>
  <c r="BB19" i="9"/>
  <c r="BJ19" i="9"/>
  <c r="BR19" i="9"/>
  <c r="BZ19" i="9"/>
  <c r="BC19" i="9"/>
  <c r="BK19" i="9"/>
  <c r="BS19" i="9"/>
  <c r="CA19" i="9"/>
  <c r="CI19" i="9"/>
  <c r="BF19" i="9"/>
  <c r="CB19" i="9"/>
  <c r="CL19" i="9"/>
  <c r="BL19" i="9"/>
  <c r="CC19" i="9"/>
  <c r="CM19" i="9"/>
  <c r="BM19" i="9"/>
  <c r="CD19" i="9"/>
  <c r="AZ19" i="9"/>
  <c r="BN19" i="9"/>
  <c r="CE19" i="9"/>
  <c r="BT19" i="9"/>
  <c r="CG19" i="9"/>
  <c r="BU19" i="9"/>
  <c r="CH19" i="9"/>
  <c r="N19" i="9"/>
  <c r="V19" i="9"/>
  <c r="AD19" i="9"/>
  <c r="AL19" i="9"/>
  <c r="AT19" i="9"/>
  <c r="O19" i="9"/>
  <c r="W19" i="9"/>
  <c r="AE19" i="9"/>
  <c r="AM19" i="9"/>
  <c r="AU19" i="9"/>
  <c r="BD19" i="9"/>
  <c r="P19" i="9"/>
  <c r="X19" i="9"/>
  <c r="AF19" i="9"/>
  <c r="AN19" i="9"/>
  <c r="AV19" i="9"/>
  <c r="BE19" i="9"/>
  <c r="Q19" i="9"/>
  <c r="Y19" i="9"/>
  <c r="AG19" i="9"/>
  <c r="AO19" i="9"/>
  <c r="AW19" i="9"/>
  <c r="CJ19" i="9"/>
  <c r="T19" i="9"/>
  <c r="AB19" i="9"/>
  <c r="AJ19" i="9"/>
  <c r="AR19" i="9"/>
  <c r="CK19" i="9"/>
  <c r="M19" i="9"/>
  <c r="U19" i="9"/>
  <c r="AC19" i="9"/>
  <c r="AK19" i="9"/>
  <c r="AS19" i="9"/>
  <c r="BV19" i="9"/>
  <c r="AH19" i="9"/>
  <c r="BY19" i="9"/>
  <c r="AI19" i="9"/>
  <c r="AP19" i="9"/>
  <c r="AQ19" i="9"/>
  <c r="Z19" i="9"/>
  <c r="R19" i="9"/>
  <c r="AX19" i="9"/>
  <c r="L19" i="9"/>
  <c r="S19" i="9"/>
  <c r="AY19" i="9"/>
  <c r="AA19" i="9"/>
  <c r="BF18" i="9"/>
  <c r="BN18" i="9"/>
  <c r="BV18" i="9"/>
  <c r="CD18" i="9"/>
  <c r="CL18" i="9"/>
  <c r="BG18" i="9"/>
  <c r="BO18" i="9"/>
  <c r="BW18" i="9"/>
  <c r="CE18" i="9"/>
  <c r="CM18" i="9"/>
  <c r="BH18" i="9"/>
  <c r="BP18" i="9"/>
  <c r="BX18" i="9"/>
  <c r="CF18" i="9"/>
  <c r="BA18" i="9"/>
  <c r="BI18" i="9"/>
  <c r="BQ18" i="9"/>
  <c r="BY18" i="9"/>
  <c r="CG18" i="9"/>
  <c r="BB18" i="9"/>
  <c r="BJ18" i="9"/>
  <c r="BR18" i="9"/>
  <c r="BZ18" i="9"/>
  <c r="CH18" i="9"/>
  <c r="BD18" i="9"/>
  <c r="CA18" i="9"/>
  <c r="BE18" i="9"/>
  <c r="CB18" i="9"/>
  <c r="AZ18" i="9"/>
  <c r="BK18" i="9"/>
  <c r="CC18" i="9"/>
  <c r="BL18" i="9"/>
  <c r="CI18" i="9"/>
  <c r="BM18" i="9"/>
  <c r="CJ18" i="9"/>
  <c r="BS18" i="9"/>
  <c r="CK18" i="9"/>
  <c r="BT18" i="9"/>
  <c r="M18" i="9"/>
  <c r="U18" i="9"/>
  <c r="AC18" i="9"/>
  <c r="AK18" i="9"/>
  <c r="AS18" i="9"/>
  <c r="BU18" i="9"/>
  <c r="N18" i="9"/>
  <c r="V18" i="9"/>
  <c r="AD18" i="9"/>
  <c r="AL18" i="9"/>
  <c r="AT18" i="9"/>
  <c r="O18" i="9"/>
  <c r="W18" i="9"/>
  <c r="AE18" i="9"/>
  <c r="AM18" i="9"/>
  <c r="AU18" i="9"/>
  <c r="P18" i="9"/>
  <c r="X18" i="9"/>
  <c r="AF18" i="9"/>
  <c r="AN18" i="9"/>
  <c r="AV18" i="9"/>
  <c r="S18" i="9"/>
  <c r="AA18" i="9"/>
  <c r="AI18" i="9"/>
  <c r="AQ18" i="9"/>
  <c r="AY18" i="9"/>
  <c r="BC18" i="9"/>
  <c r="T18" i="9"/>
  <c r="AB18" i="9"/>
  <c r="AJ18" i="9"/>
  <c r="AR18" i="9"/>
  <c r="AO18" i="9"/>
  <c r="AP18" i="9"/>
  <c r="Q18" i="9"/>
  <c r="AW18" i="9"/>
  <c r="R18" i="9"/>
  <c r="AX18" i="9"/>
  <c r="L18" i="9"/>
  <c r="AH18" i="9"/>
  <c r="Y18" i="9"/>
  <c r="AG18" i="9"/>
  <c r="Z18" i="9"/>
  <c r="BE14" i="9"/>
  <c r="BM14" i="9"/>
  <c r="BU14" i="9"/>
  <c r="CC14" i="9"/>
  <c r="CK14" i="9"/>
  <c r="BF14" i="9"/>
  <c r="BN14" i="9"/>
  <c r="BV14" i="9"/>
  <c r="CD14" i="9"/>
  <c r="CL14" i="9"/>
  <c r="BG14" i="9"/>
  <c r="BO14" i="9"/>
  <c r="BW14" i="9"/>
  <c r="CE14" i="9"/>
  <c r="CM14" i="9"/>
  <c r="BH14" i="9"/>
  <c r="BP14" i="9"/>
  <c r="BX14" i="9"/>
  <c r="CF14" i="9"/>
  <c r="BA14" i="9"/>
  <c r="BI14" i="9"/>
  <c r="BQ14" i="9"/>
  <c r="BY14" i="9"/>
  <c r="CG14" i="9"/>
  <c r="BB14" i="9"/>
  <c r="BT14" i="9"/>
  <c r="AZ14" i="9"/>
  <c r="BC14" i="9"/>
  <c r="BZ14" i="9"/>
  <c r="BD14" i="9"/>
  <c r="CA14" i="9"/>
  <c r="BJ14" i="9"/>
  <c r="CB14" i="9"/>
  <c r="BK14" i="9"/>
  <c r="CH14" i="9"/>
  <c r="BL14" i="9"/>
  <c r="CI14" i="9"/>
  <c r="T14" i="9"/>
  <c r="AB14" i="9"/>
  <c r="AJ14" i="9"/>
  <c r="AR14" i="9"/>
  <c r="M14" i="9"/>
  <c r="U14" i="9"/>
  <c r="AC14" i="9"/>
  <c r="AK14" i="9"/>
  <c r="AS14" i="9"/>
  <c r="N14" i="9"/>
  <c r="V14" i="9"/>
  <c r="AD14" i="9"/>
  <c r="AL14" i="9"/>
  <c r="AT14" i="9"/>
  <c r="O14" i="9"/>
  <c r="W14" i="9"/>
  <c r="AE14" i="9"/>
  <c r="AM14" i="9"/>
  <c r="AU14" i="9"/>
  <c r="CJ14" i="9"/>
  <c r="R14" i="9"/>
  <c r="Z14" i="9"/>
  <c r="AH14" i="9"/>
  <c r="AP14" i="9"/>
  <c r="AX14" i="9"/>
  <c r="S14" i="9"/>
  <c r="AA14" i="9"/>
  <c r="AI14" i="9"/>
  <c r="AQ14" i="9"/>
  <c r="AY14" i="9"/>
  <c r="P14" i="9"/>
  <c r="AV14" i="9"/>
  <c r="Q14" i="9"/>
  <c r="AW14" i="9"/>
  <c r="X14" i="9"/>
  <c r="L14" i="9"/>
  <c r="Y14" i="9"/>
  <c r="BR14" i="9"/>
  <c r="BS14" i="9"/>
  <c r="AF14" i="9"/>
  <c r="AO14" i="9"/>
  <c r="AG14" i="9"/>
  <c r="AN14" i="9"/>
  <c r="BC12" i="9"/>
  <c r="BK12" i="9"/>
  <c r="BS12" i="9"/>
  <c r="CA12" i="9"/>
  <c r="CI12" i="9"/>
  <c r="BD12" i="9"/>
  <c r="BL12" i="9"/>
  <c r="BT12" i="9"/>
  <c r="CB12" i="9"/>
  <c r="CJ12" i="9"/>
  <c r="BE12" i="9"/>
  <c r="BM12" i="9"/>
  <c r="BU12" i="9"/>
  <c r="CC12" i="9"/>
  <c r="CK12" i="9"/>
  <c r="BF12" i="9"/>
  <c r="BN12" i="9"/>
  <c r="BV12" i="9"/>
  <c r="CD12" i="9"/>
  <c r="CL12" i="9"/>
  <c r="BG12" i="9"/>
  <c r="BO12" i="9"/>
  <c r="BW12" i="9"/>
  <c r="CE12" i="9"/>
  <c r="CM12" i="9"/>
  <c r="BP12" i="9"/>
  <c r="CH12" i="9"/>
  <c r="BQ12" i="9"/>
  <c r="BR12" i="9"/>
  <c r="BA12" i="9"/>
  <c r="BX12" i="9"/>
  <c r="BB12" i="9"/>
  <c r="BY12" i="9"/>
  <c r="BH12" i="9"/>
  <c r="BZ12" i="9"/>
  <c r="R12" i="9"/>
  <c r="Z12" i="9"/>
  <c r="AH12" i="9"/>
  <c r="AP12" i="9"/>
  <c r="AX12" i="9"/>
  <c r="S12" i="9"/>
  <c r="AA12" i="9"/>
  <c r="AI12" i="9"/>
  <c r="AQ12" i="9"/>
  <c r="AY12" i="9"/>
  <c r="AZ12" i="9"/>
  <c r="T12" i="9"/>
  <c r="AB12" i="9"/>
  <c r="AJ12" i="9"/>
  <c r="AR12" i="9"/>
  <c r="M12" i="9"/>
  <c r="U12" i="9"/>
  <c r="AC12" i="9"/>
  <c r="AK12" i="9"/>
  <c r="AS12" i="9"/>
  <c r="CF12" i="9"/>
  <c r="P12" i="9"/>
  <c r="X12" i="9"/>
  <c r="AF12" i="9"/>
  <c r="AN12" i="9"/>
  <c r="AV12" i="9"/>
  <c r="CG12" i="9"/>
  <c r="Q12" i="9"/>
  <c r="Y12" i="9"/>
  <c r="AG12" i="9"/>
  <c r="AO12" i="9"/>
  <c r="AW12" i="9"/>
  <c r="AD12" i="9"/>
  <c r="L12" i="9"/>
  <c r="AE12" i="9"/>
  <c r="W12" i="9"/>
  <c r="AL12" i="9"/>
  <c r="AM12" i="9"/>
  <c r="V12" i="9"/>
  <c r="BI12" i="9"/>
  <c r="N12" i="9"/>
  <c r="AT12" i="9"/>
  <c r="BJ12" i="9"/>
  <c r="O12" i="9"/>
  <c r="AU12" i="9"/>
  <c r="BB11" i="9"/>
  <c r="BJ11" i="9"/>
  <c r="BR11" i="9"/>
  <c r="BZ11" i="9"/>
  <c r="CH11" i="9"/>
  <c r="BC11" i="9"/>
  <c r="BK11" i="9"/>
  <c r="BS11" i="9"/>
  <c r="CA11" i="9"/>
  <c r="CI11" i="9"/>
  <c r="BD11" i="9"/>
  <c r="BL11" i="9"/>
  <c r="BT11" i="9"/>
  <c r="CB11" i="9"/>
  <c r="CJ11" i="9"/>
  <c r="BE11" i="9"/>
  <c r="BM11" i="9"/>
  <c r="BU11" i="9"/>
  <c r="CC11" i="9"/>
  <c r="CK11" i="9"/>
  <c r="BF11" i="9"/>
  <c r="BN11" i="9"/>
  <c r="BV11" i="9"/>
  <c r="CD11" i="9"/>
  <c r="CL11" i="9"/>
  <c r="BI11" i="9"/>
  <c r="CF11" i="9"/>
  <c r="BO11" i="9"/>
  <c r="CG11" i="9"/>
  <c r="BP11" i="9"/>
  <c r="CM11" i="9"/>
  <c r="BQ11" i="9"/>
  <c r="BW11" i="9"/>
  <c r="BA11" i="9"/>
  <c r="BX11" i="9"/>
  <c r="AZ11" i="9"/>
  <c r="BG11" i="9"/>
  <c r="Q11" i="9"/>
  <c r="Y11" i="9"/>
  <c r="AG11" i="9"/>
  <c r="AO11" i="9"/>
  <c r="AW11" i="9"/>
  <c r="BH11" i="9"/>
  <c r="R11" i="9"/>
  <c r="Z11" i="9"/>
  <c r="AH11" i="9"/>
  <c r="AP11" i="9"/>
  <c r="AX11" i="9"/>
  <c r="BY11" i="9"/>
  <c r="S11" i="9"/>
  <c r="AA11" i="9"/>
  <c r="AI11" i="9"/>
  <c r="AQ11" i="9"/>
  <c r="AY11" i="9"/>
  <c r="CE11" i="9"/>
  <c r="T11" i="9"/>
  <c r="AB11" i="9"/>
  <c r="AJ11" i="9"/>
  <c r="AR11" i="9"/>
  <c r="O11" i="9"/>
  <c r="W11" i="9"/>
  <c r="AE11" i="9"/>
  <c r="AM11" i="9"/>
  <c r="AU11" i="9"/>
  <c r="P11" i="9"/>
  <c r="X11" i="9"/>
  <c r="AF11" i="9"/>
  <c r="AN11" i="9"/>
  <c r="AV11" i="9"/>
  <c r="AK11" i="9"/>
  <c r="AL11" i="9"/>
  <c r="L11" i="9"/>
  <c r="M11" i="9"/>
  <c r="AS11" i="9"/>
  <c r="N11" i="9"/>
  <c r="AT11" i="9"/>
  <c r="U11" i="9"/>
  <c r="AC11" i="9"/>
  <c r="V11" i="9"/>
  <c r="AD11" i="9"/>
  <c r="BA10" i="9"/>
  <c r="BI10" i="9"/>
  <c r="BQ10" i="9"/>
  <c r="BY10" i="9"/>
  <c r="CG10" i="9"/>
  <c r="BB10" i="9"/>
  <c r="BJ10" i="9"/>
  <c r="BR10" i="9"/>
  <c r="BZ10" i="9"/>
  <c r="CH10" i="9"/>
  <c r="BC10" i="9"/>
  <c r="BK10" i="9"/>
  <c r="BS10" i="9"/>
  <c r="CA10" i="9"/>
  <c r="CI10" i="9"/>
  <c r="BD10" i="9"/>
  <c r="BL10" i="9"/>
  <c r="BT10" i="9"/>
  <c r="CB10" i="9"/>
  <c r="CJ10" i="9"/>
  <c r="BE10" i="9"/>
  <c r="BM10" i="9"/>
  <c r="BU10" i="9"/>
  <c r="CC10" i="9"/>
  <c r="CK10" i="9"/>
  <c r="BG10" i="9"/>
  <c r="CD10" i="9"/>
  <c r="BH10" i="9"/>
  <c r="CE10" i="9"/>
  <c r="BN10" i="9"/>
  <c r="CF10" i="9"/>
  <c r="BO10" i="9"/>
  <c r="CL10" i="9"/>
  <c r="BP10" i="9"/>
  <c r="CM10" i="9"/>
  <c r="AZ10" i="9"/>
  <c r="BV10" i="9"/>
  <c r="M10" i="9"/>
  <c r="P10" i="9"/>
  <c r="X10" i="9"/>
  <c r="AF10" i="9"/>
  <c r="AN10" i="9"/>
  <c r="AV10" i="9"/>
  <c r="Q10" i="9"/>
  <c r="Y10" i="9"/>
  <c r="AG10" i="9"/>
  <c r="AO10" i="9"/>
  <c r="AW10" i="9"/>
  <c r="R10" i="9"/>
  <c r="Z10" i="9"/>
  <c r="AH10" i="9"/>
  <c r="AP10" i="9"/>
  <c r="AX10" i="9"/>
  <c r="S10" i="9"/>
  <c r="AA10" i="9"/>
  <c r="AI10" i="9"/>
  <c r="AQ10" i="9"/>
  <c r="AY10" i="9"/>
  <c r="BW10" i="9"/>
  <c r="N10" i="9"/>
  <c r="V10" i="9"/>
  <c r="AD10" i="9"/>
  <c r="AL10" i="9"/>
  <c r="AT10" i="9"/>
  <c r="BX10" i="9"/>
  <c r="O10" i="9"/>
  <c r="W10" i="9"/>
  <c r="AE10" i="9"/>
  <c r="AM10" i="9"/>
  <c r="AU10" i="9"/>
  <c r="AR10" i="9"/>
  <c r="AS10" i="9"/>
  <c r="T10" i="9"/>
  <c r="BF10" i="9"/>
  <c r="U10" i="9"/>
  <c r="AJ10" i="9"/>
  <c r="AB10" i="9"/>
  <c r="AC10" i="9"/>
  <c r="L10" i="9"/>
  <c r="AK10" i="9"/>
  <c r="BG8" i="9"/>
  <c r="EI8" i="9" s="1"/>
  <c r="BO8" i="9"/>
  <c r="EQ8" i="9" s="1"/>
  <c r="BW8" i="9"/>
  <c r="EY8" i="9" s="1"/>
  <c r="CE8" i="9"/>
  <c r="FG8" i="9" s="1"/>
  <c r="CM8" i="9"/>
  <c r="FO8" i="9" s="1"/>
  <c r="BH8" i="9"/>
  <c r="EJ8" i="9" s="1"/>
  <c r="BP8" i="9"/>
  <c r="ER8" i="9" s="1"/>
  <c r="BX8" i="9"/>
  <c r="EZ8" i="9" s="1"/>
  <c r="CF8" i="9"/>
  <c r="FH8" i="9" s="1"/>
  <c r="BA8" i="9"/>
  <c r="EC8" i="9" s="1"/>
  <c r="BI8" i="9"/>
  <c r="EK8" i="9" s="1"/>
  <c r="BQ8" i="9"/>
  <c r="ES8" i="9" s="1"/>
  <c r="BY8" i="9"/>
  <c r="FA8" i="9" s="1"/>
  <c r="CG8" i="9"/>
  <c r="FI8" i="9" s="1"/>
  <c r="BB8" i="9"/>
  <c r="ED8" i="9" s="1"/>
  <c r="BJ8" i="9"/>
  <c r="EL8" i="9" s="1"/>
  <c r="BR8" i="9"/>
  <c r="ET8" i="9" s="1"/>
  <c r="BZ8" i="9"/>
  <c r="FB8" i="9" s="1"/>
  <c r="CH8" i="9"/>
  <c r="FJ8" i="9" s="1"/>
  <c r="BC8" i="9"/>
  <c r="EE8" i="9" s="1"/>
  <c r="BK8" i="9"/>
  <c r="EM8" i="9" s="1"/>
  <c r="BS8" i="9"/>
  <c r="EU8" i="9" s="1"/>
  <c r="CA8" i="9"/>
  <c r="FC8" i="9" s="1"/>
  <c r="CI8" i="9"/>
  <c r="FK8" i="9" s="1"/>
  <c r="BU8" i="9"/>
  <c r="EW8" i="9" s="1"/>
  <c r="BD8" i="9"/>
  <c r="EF8" i="9" s="1"/>
  <c r="BV8" i="9"/>
  <c r="EX8" i="9" s="1"/>
  <c r="BE8" i="9"/>
  <c r="EG8" i="9" s="1"/>
  <c r="CB8" i="9"/>
  <c r="FD8" i="9" s="1"/>
  <c r="AZ8" i="9"/>
  <c r="EB8" i="9" s="1"/>
  <c r="P8" i="9"/>
  <c r="CR8" i="9" s="1"/>
  <c r="BF8" i="9"/>
  <c r="EH8" i="9" s="1"/>
  <c r="CC8" i="9"/>
  <c r="FE8" i="9" s="1"/>
  <c r="Q8" i="9"/>
  <c r="CS8" i="9" s="1"/>
  <c r="BL8" i="9"/>
  <c r="EN8" i="9" s="1"/>
  <c r="CD8" i="9"/>
  <c r="FF8" i="9" s="1"/>
  <c r="R8" i="9"/>
  <c r="CT8" i="9" s="1"/>
  <c r="Z8" i="9"/>
  <c r="DB8" i="9" s="1"/>
  <c r="AH8" i="9"/>
  <c r="DJ8" i="9" s="1"/>
  <c r="AP8" i="9"/>
  <c r="DR8" i="9" s="1"/>
  <c r="AX8" i="9"/>
  <c r="DZ8" i="9" s="1"/>
  <c r="BM8" i="9"/>
  <c r="EO8" i="9" s="1"/>
  <c r="CJ8" i="9"/>
  <c r="FL8" i="9" s="1"/>
  <c r="S8" i="9"/>
  <c r="CU8" i="9" s="1"/>
  <c r="AA8" i="9"/>
  <c r="DC8" i="9" s="1"/>
  <c r="AI8" i="9"/>
  <c r="DK8" i="9" s="1"/>
  <c r="AQ8" i="9"/>
  <c r="DS8" i="9" s="1"/>
  <c r="AY8" i="9"/>
  <c r="EA8" i="9" s="1"/>
  <c r="CK8" i="9"/>
  <c r="FM8" i="9" s="1"/>
  <c r="T8" i="9"/>
  <c r="CV8" i="9" s="1"/>
  <c r="AD8" i="9"/>
  <c r="DF8" i="9" s="1"/>
  <c r="AN8" i="9"/>
  <c r="DP8" i="9" s="1"/>
  <c r="CL8" i="9"/>
  <c r="FN8" i="9" s="1"/>
  <c r="U8" i="9"/>
  <c r="CW8" i="9" s="1"/>
  <c r="AE8" i="9"/>
  <c r="DG8" i="9" s="1"/>
  <c r="AO8" i="9"/>
  <c r="DQ8" i="9" s="1"/>
  <c r="V8" i="9"/>
  <c r="CX8" i="9" s="1"/>
  <c r="AF8" i="9"/>
  <c r="DH8" i="9" s="1"/>
  <c r="AR8" i="9"/>
  <c r="DT8" i="9" s="1"/>
  <c r="W8" i="9"/>
  <c r="CY8" i="9" s="1"/>
  <c r="AG8" i="9"/>
  <c r="DI8" i="9" s="1"/>
  <c r="AS8" i="9"/>
  <c r="DU8" i="9" s="1"/>
  <c r="GW8" i="9" s="1"/>
  <c r="BN8" i="9"/>
  <c r="EP8" i="9" s="1"/>
  <c r="N8" i="9"/>
  <c r="CP8" i="9" s="1"/>
  <c r="AB8" i="9"/>
  <c r="DD8" i="9" s="1"/>
  <c r="AL8" i="9"/>
  <c r="DN8" i="9" s="1"/>
  <c r="AV8" i="9"/>
  <c r="DX8" i="9" s="1"/>
  <c r="BT8" i="9"/>
  <c r="EV8" i="9" s="1"/>
  <c r="O8" i="9"/>
  <c r="CQ8" i="9" s="1"/>
  <c r="AC8" i="9"/>
  <c r="DE8" i="9" s="1"/>
  <c r="AM8" i="9"/>
  <c r="DO8" i="9" s="1"/>
  <c r="AW8" i="9"/>
  <c r="DY8" i="9" s="1"/>
  <c r="AT8" i="9"/>
  <c r="DV8" i="9" s="1"/>
  <c r="AU8" i="9"/>
  <c r="DW8" i="9" s="1"/>
  <c r="M8" i="9"/>
  <c r="CO8" i="9" s="1"/>
  <c r="X8" i="9"/>
  <c r="CZ8" i="9" s="1"/>
  <c r="L8" i="9"/>
  <c r="CN8" i="9" s="1"/>
  <c r="AJ8" i="9"/>
  <c r="DL8" i="9" s="1"/>
  <c r="Y8" i="9"/>
  <c r="DA8" i="9" s="1"/>
  <c r="AK8" i="9"/>
  <c r="DM8" i="9" s="1"/>
  <c r="BE6" i="9"/>
  <c r="BM6" i="9"/>
  <c r="BU6" i="9"/>
  <c r="CC6" i="9"/>
  <c r="CK6" i="9"/>
  <c r="BF6" i="9"/>
  <c r="BN6" i="9"/>
  <c r="BV6" i="9"/>
  <c r="CD6" i="9"/>
  <c r="CL6" i="9"/>
  <c r="BG6" i="9"/>
  <c r="BO6" i="9"/>
  <c r="BW6" i="9"/>
  <c r="CE6" i="9"/>
  <c r="CM6" i="9"/>
  <c r="BH6" i="9"/>
  <c r="BP6" i="9"/>
  <c r="BX6" i="9"/>
  <c r="CF6" i="9"/>
  <c r="BA6" i="9"/>
  <c r="BI6" i="9"/>
  <c r="BQ6" i="9"/>
  <c r="BY6" i="9"/>
  <c r="CG6" i="9"/>
  <c r="BL6" i="9"/>
  <c r="CI6" i="9"/>
  <c r="AZ6" i="9"/>
  <c r="T6" i="9"/>
  <c r="AB6" i="9"/>
  <c r="AJ6" i="9"/>
  <c r="AR6" i="9"/>
  <c r="BR6" i="9"/>
  <c r="CJ6" i="9"/>
  <c r="M6" i="9"/>
  <c r="U6" i="9"/>
  <c r="AC6" i="9"/>
  <c r="AK6" i="9"/>
  <c r="AS6" i="9"/>
  <c r="BS6" i="9"/>
  <c r="N6" i="9"/>
  <c r="V6" i="9"/>
  <c r="AD6" i="9"/>
  <c r="AL6" i="9"/>
  <c r="AT6" i="9"/>
  <c r="BB6" i="9"/>
  <c r="BT6" i="9"/>
  <c r="O6" i="9"/>
  <c r="W6" i="9"/>
  <c r="AE6" i="9"/>
  <c r="AM6" i="9"/>
  <c r="AU6" i="9"/>
  <c r="BC6" i="9"/>
  <c r="BZ6" i="9"/>
  <c r="P6" i="9"/>
  <c r="X6" i="9"/>
  <c r="AF6" i="9"/>
  <c r="AN6" i="9"/>
  <c r="AV6" i="9"/>
  <c r="BD6" i="9"/>
  <c r="CA6" i="9"/>
  <c r="Q6" i="9"/>
  <c r="Y6" i="9"/>
  <c r="AG6" i="9"/>
  <c r="AO6" i="9"/>
  <c r="AW6" i="9"/>
  <c r="CB6" i="9"/>
  <c r="AP6" i="9"/>
  <c r="CH6" i="9"/>
  <c r="AQ6" i="9"/>
  <c r="R6" i="9"/>
  <c r="AX6" i="9"/>
  <c r="S6" i="9"/>
  <c r="AY6" i="9"/>
  <c r="BJ6" i="9"/>
  <c r="AH6" i="9"/>
  <c r="BK6" i="9"/>
  <c r="AI6" i="9"/>
  <c r="L6" i="9"/>
  <c r="Z6" i="9"/>
  <c r="AA6" i="9"/>
  <c r="BD13" i="9"/>
  <c r="BL13" i="9"/>
  <c r="BT13" i="9"/>
  <c r="CB13" i="9"/>
  <c r="CJ13" i="9"/>
  <c r="BE13" i="9"/>
  <c r="BM13" i="9"/>
  <c r="BU13" i="9"/>
  <c r="CC13" i="9"/>
  <c r="CK13" i="9"/>
  <c r="BF13" i="9"/>
  <c r="BN13" i="9"/>
  <c r="BV13" i="9"/>
  <c r="CD13" i="9"/>
  <c r="CL13" i="9"/>
  <c r="BG13" i="9"/>
  <c r="BO13" i="9"/>
  <c r="BW13" i="9"/>
  <c r="CE13" i="9"/>
  <c r="CM13" i="9"/>
  <c r="BH13" i="9"/>
  <c r="BP13" i="9"/>
  <c r="BX13" i="9"/>
  <c r="CF13" i="9"/>
  <c r="BR13" i="9"/>
  <c r="BA13" i="9"/>
  <c r="BS13" i="9"/>
  <c r="BB13" i="9"/>
  <c r="BY13" i="9"/>
  <c r="BC13" i="9"/>
  <c r="BZ13" i="9"/>
  <c r="BI13" i="9"/>
  <c r="CA13" i="9"/>
  <c r="BJ13" i="9"/>
  <c r="CG13" i="9"/>
  <c r="BK13" i="9"/>
  <c r="S13" i="9"/>
  <c r="AA13" i="9"/>
  <c r="AI13" i="9"/>
  <c r="AQ13" i="9"/>
  <c r="AY13" i="9"/>
  <c r="BQ13" i="9"/>
  <c r="T13" i="9"/>
  <c r="AB13" i="9"/>
  <c r="AJ13" i="9"/>
  <c r="AR13" i="9"/>
  <c r="CH13" i="9"/>
  <c r="M13" i="9"/>
  <c r="U13" i="9"/>
  <c r="AC13" i="9"/>
  <c r="AK13" i="9"/>
  <c r="AS13" i="9"/>
  <c r="CI13" i="9"/>
  <c r="AZ13" i="9"/>
  <c r="N13" i="9"/>
  <c r="V13" i="9"/>
  <c r="AD13" i="9"/>
  <c r="AL13" i="9"/>
  <c r="AT13" i="9"/>
  <c r="Q13" i="9"/>
  <c r="Y13" i="9"/>
  <c r="AG13" i="9"/>
  <c r="AO13" i="9"/>
  <c r="AW13" i="9"/>
  <c r="R13" i="9"/>
  <c r="Z13" i="9"/>
  <c r="AH13" i="9"/>
  <c r="AP13" i="9"/>
  <c r="AX13" i="9"/>
  <c r="P13" i="9"/>
  <c r="AM9" i="9"/>
  <c r="L23" i="9"/>
  <c r="L9" i="9"/>
  <c r="AR23" i="9"/>
  <c r="AN13" i="9"/>
  <c r="AD9" i="9"/>
  <c r="BD5" i="9"/>
  <c r="BL5" i="9"/>
  <c r="BT5" i="9"/>
  <c r="CB5" i="9"/>
  <c r="CJ5" i="9"/>
  <c r="BE5" i="9"/>
  <c r="BM5" i="9"/>
  <c r="BU5" i="9"/>
  <c r="CC5" i="9"/>
  <c r="CK5" i="9"/>
  <c r="BF5" i="9"/>
  <c r="BN5" i="9"/>
  <c r="BV5" i="9"/>
  <c r="CD5" i="9"/>
  <c r="CL5" i="9"/>
  <c r="BG5" i="9"/>
  <c r="BO5" i="9"/>
  <c r="BW5" i="9"/>
  <c r="CE5" i="9"/>
  <c r="CM5" i="9"/>
  <c r="BH5" i="9"/>
  <c r="BP5" i="9"/>
  <c r="BX5" i="9"/>
  <c r="CF5" i="9"/>
  <c r="BJ5" i="9"/>
  <c r="CG5" i="9"/>
  <c r="S5" i="9"/>
  <c r="AA5" i="9"/>
  <c r="AI5" i="9"/>
  <c r="AQ5" i="9"/>
  <c r="AY5" i="9"/>
  <c r="BK5" i="9"/>
  <c r="CH5" i="9"/>
  <c r="T5" i="9"/>
  <c r="AB5" i="9"/>
  <c r="AJ5" i="9"/>
  <c r="AR5" i="9"/>
  <c r="BQ5" i="9"/>
  <c r="CI5" i="9"/>
  <c r="M5" i="9"/>
  <c r="U5" i="9"/>
  <c r="AC5" i="9"/>
  <c r="AK5" i="9"/>
  <c r="AS5" i="9"/>
  <c r="BR5" i="9"/>
  <c r="N5" i="9"/>
  <c r="V5" i="9"/>
  <c r="AD5" i="9"/>
  <c r="AL5" i="9"/>
  <c r="AT5" i="9"/>
  <c r="BA5" i="9"/>
  <c r="BS5" i="9"/>
  <c r="O5" i="9"/>
  <c r="W5" i="9"/>
  <c r="AE5" i="9"/>
  <c r="AM5" i="9"/>
  <c r="AU5" i="9"/>
  <c r="BB5" i="9"/>
  <c r="BY5" i="9"/>
  <c r="P5" i="9"/>
  <c r="X5" i="9"/>
  <c r="AF5" i="9"/>
  <c r="AN5" i="9"/>
  <c r="AV5" i="9"/>
  <c r="Q5" i="9"/>
  <c r="AW5" i="9"/>
  <c r="AZ5" i="9"/>
  <c r="R5" i="9"/>
  <c r="AX5" i="9"/>
  <c r="BC5" i="9"/>
  <c r="Y5" i="9"/>
  <c r="BI5" i="9"/>
  <c r="Z5" i="9"/>
  <c r="AO5" i="9"/>
  <c r="AP5" i="9"/>
  <c r="AY23" i="9"/>
  <c r="O13" i="9"/>
  <c r="BZ5" i="9"/>
  <c r="AM13" i="9"/>
  <c r="AC9" i="9"/>
  <c r="AG5" i="9"/>
  <c r="BA23" i="9"/>
  <c r="BI23" i="9"/>
  <c r="BQ23" i="9"/>
  <c r="BY23" i="9"/>
  <c r="CG23" i="9"/>
  <c r="BD23" i="9"/>
  <c r="BL23" i="9"/>
  <c r="BT23" i="9"/>
  <c r="CB23" i="9"/>
  <c r="CJ23" i="9"/>
  <c r="BJ23" i="9"/>
  <c r="BU23" i="9"/>
  <c r="CE23" i="9"/>
  <c r="BK23" i="9"/>
  <c r="BV23" i="9"/>
  <c r="CF23" i="9"/>
  <c r="BB23" i="9"/>
  <c r="BM23" i="9"/>
  <c r="BW23" i="9"/>
  <c r="CH23" i="9"/>
  <c r="BC23" i="9"/>
  <c r="BN23" i="9"/>
  <c r="BX23" i="9"/>
  <c r="CI23" i="9"/>
  <c r="AZ23" i="9"/>
  <c r="BE23" i="9"/>
  <c r="BO23" i="9"/>
  <c r="BZ23" i="9"/>
  <c r="CK23" i="9"/>
  <c r="BF23" i="9"/>
  <c r="BP23" i="9"/>
  <c r="CA23" i="9"/>
  <c r="CL23" i="9"/>
  <c r="BG23" i="9"/>
  <c r="O23" i="9"/>
  <c r="W23" i="9"/>
  <c r="AE23" i="9"/>
  <c r="AM23" i="9"/>
  <c r="AU23" i="9"/>
  <c r="BH23" i="9"/>
  <c r="P23" i="9"/>
  <c r="X23" i="9"/>
  <c r="AF23" i="9"/>
  <c r="AN23" i="9"/>
  <c r="AV23" i="9"/>
  <c r="BR23" i="9"/>
  <c r="Q23" i="9"/>
  <c r="Y23" i="9"/>
  <c r="AG23" i="9"/>
  <c r="AO23" i="9"/>
  <c r="AW23" i="9"/>
  <c r="BS23" i="9"/>
  <c r="R23" i="9"/>
  <c r="Z23" i="9"/>
  <c r="AH23" i="9"/>
  <c r="AP23" i="9"/>
  <c r="AX23" i="9"/>
  <c r="CM23" i="9"/>
  <c r="M23" i="9"/>
  <c r="U23" i="9"/>
  <c r="AC23" i="9"/>
  <c r="AK23" i="9"/>
  <c r="AS23" i="9"/>
  <c r="N23" i="9"/>
  <c r="V23" i="9"/>
  <c r="AD23" i="9"/>
  <c r="AL23" i="9"/>
  <c r="AT23" i="9"/>
  <c r="AU13" i="9"/>
  <c r="BF7" i="9"/>
  <c r="BN7" i="9"/>
  <c r="BV7" i="9"/>
  <c r="CD7" i="9"/>
  <c r="CL7" i="9"/>
  <c r="BG7" i="9"/>
  <c r="BO7" i="9"/>
  <c r="BW7" i="9"/>
  <c r="CE7" i="9"/>
  <c r="CM7" i="9"/>
  <c r="BH7" i="9"/>
  <c r="BP7" i="9"/>
  <c r="BX7" i="9"/>
  <c r="CF7" i="9"/>
  <c r="BA7" i="9"/>
  <c r="BI7" i="9"/>
  <c r="BQ7" i="9"/>
  <c r="BY7" i="9"/>
  <c r="CG7" i="9"/>
  <c r="BB7" i="9"/>
  <c r="BJ7" i="9"/>
  <c r="BR7" i="9"/>
  <c r="BZ7" i="9"/>
  <c r="CH7" i="9"/>
  <c r="BS7" i="9"/>
  <c r="CK7" i="9"/>
  <c r="M7" i="9"/>
  <c r="U7" i="9"/>
  <c r="AC7" i="9"/>
  <c r="AK7" i="9"/>
  <c r="AS7" i="9"/>
  <c r="BT7" i="9"/>
  <c r="AZ7" i="9"/>
  <c r="N7" i="9"/>
  <c r="V7" i="9"/>
  <c r="AD7" i="9"/>
  <c r="AL7" i="9"/>
  <c r="AT7" i="9"/>
  <c r="BC7" i="9"/>
  <c r="BU7" i="9"/>
  <c r="O7" i="9"/>
  <c r="W7" i="9"/>
  <c r="AE7" i="9"/>
  <c r="AM7" i="9"/>
  <c r="AU7" i="9"/>
  <c r="BD7" i="9"/>
  <c r="CA7" i="9"/>
  <c r="P7" i="9"/>
  <c r="X7" i="9"/>
  <c r="AF7" i="9"/>
  <c r="AN7" i="9"/>
  <c r="AV7" i="9"/>
  <c r="BE7" i="9"/>
  <c r="CB7" i="9"/>
  <c r="Q7" i="9"/>
  <c r="Y7" i="9"/>
  <c r="AG7" i="9"/>
  <c r="AO7" i="9"/>
  <c r="AW7" i="9"/>
  <c r="BK7" i="9"/>
  <c r="CC7" i="9"/>
  <c r="R7" i="9"/>
  <c r="Z7" i="9"/>
  <c r="AH7" i="9"/>
  <c r="AP7" i="9"/>
  <c r="AX7" i="9"/>
  <c r="AI7" i="9"/>
  <c r="AJ7" i="9"/>
  <c r="BL7" i="9"/>
  <c r="AQ7" i="9"/>
  <c r="BM7" i="9"/>
  <c r="AR7" i="9"/>
  <c r="AA7" i="9"/>
  <c r="AB7" i="9"/>
  <c r="L7" i="9"/>
  <c r="AJ23" i="9"/>
  <c r="AF13" i="9"/>
  <c r="R9" i="9"/>
  <c r="CD23" i="9"/>
  <c r="AI23" i="9"/>
  <c r="AE13" i="9"/>
  <c r="Q9" i="9"/>
  <c r="AY7" i="9"/>
  <c r="CC23" i="9"/>
  <c r="BH9" i="9"/>
  <c r="BP9" i="9"/>
  <c r="BX9" i="9"/>
  <c r="CF9" i="9"/>
  <c r="BA9" i="9"/>
  <c r="BI9" i="9"/>
  <c r="BQ9" i="9"/>
  <c r="BY9" i="9"/>
  <c r="CG9" i="9"/>
  <c r="BB9" i="9"/>
  <c r="BJ9" i="9"/>
  <c r="BR9" i="9"/>
  <c r="BZ9" i="9"/>
  <c r="CH9" i="9"/>
  <c r="BC9" i="9"/>
  <c r="BK9" i="9"/>
  <c r="BS9" i="9"/>
  <c r="CA9" i="9"/>
  <c r="CI9" i="9"/>
  <c r="BD9" i="9"/>
  <c r="BL9" i="9"/>
  <c r="BT9" i="9"/>
  <c r="CB9" i="9"/>
  <c r="CJ9" i="9"/>
  <c r="BE9" i="9"/>
  <c r="BW9" i="9"/>
  <c r="BF9" i="9"/>
  <c r="CC9" i="9"/>
  <c r="BG9" i="9"/>
  <c r="CD9" i="9"/>
  <c r="BM9" i="9"/>
  <c r="CE9" i="9"/>
  <c r="AZ9" i="9"/>
  <c r="BN9" i="9"/>
  <c r="CK9" i="9"/>
  <c r="S9" i="9"/>
  <c r="AA9" i="9"/>
  <c r="AI9" i="9"/>
  <c r="AQ9" i="9"/>
  <c r="AY9" i="9"/>
  <c r="BO9" i="9"/>
  <c r="CL9" i="9"/>
  <c r="T9" i="9"/>
  <c r="AB9" i="9"/>
  <c r="AJ9" i="9"/>
  <c r="AR9" i="9"/>
  <c r="M9" i="9"/>
  <c r="W9" i="9"/>
  <c r="AG9" i="9"/>
  <c r="AS9" i="9"/>
  <c r="N9" i="9"/>
  <c r="X9" i="9"/>
  <c r="AH9" i="9"/>
  <c r="AT9" i="9"/>
  <c r="BU9" i="9"/>
  <c r="O9" i="9"/>
  <c r="Y9" i="9"/>
  <c r="AK9" i="9"/>
  <c r="AU9" i="9"/>
  <c r="BV9" i="9"/>
  <c r="P9" i="9"/>
  <c r="Z9" i="9"/>
  <c r="AL9" i="9"/>
  <c r="AV9" i="9"/>
  <c r="U9" i="9"/>
  <c r="AE9" i="9"/>
  <c r="AO9" i="9"/>
  <c r="V9" i="9"/>
  <c r="AF9" i="9"/>
  <c r="AP9" i="9"/>
  <c r="T23" i="9"/>
  <c r="AV13" i="9"/>
  <c r="AN9" i="9"/>
  <c r="CA5" i="9"/>
  <c r="L13" i="9"/>
  <c r="L5" i="9"/>
  <c r="AB23" i="9"/>
  <c r="X13" i="9"/>
  <c r="AX9" i="9"/>
  <c r="T7" i="9"/>
  <c r="CJ7" i="9"/>
  <c r="S23" i="9"/>
  <c r="AA23" i="9"/>
  <c r="W13" i="9"/>
  <c r="AW9" i="9"/>
  <c r="S7" i="9"/>
  <c r="CI7" i="9"/>
  <c r="GZ8" i="9" l="1"/>
  <c r="GP8" i="9"/>
  <c r="FU29" i="9"/>
  <c r="C43" i="15"/>
  <c r="C68" i="15"/>
  <c r="C51" i="15"/>
  <c r="C76" i="15"/>
  <c r="C56" i="15"/>
  <c r="C46" i="15"/>
  <c r="C57" i="15"/>
  <c r="C55" i="15"/>
  <c r="C65" i="15"/>
  <c r="C63" i="15"/>
  <c r="C73" i="15"/>
  <c r="C59" i="15"/>
  <c r="C72" i="15"/>
  <c r="C54" i="15"/>
  <c r="C71" i="15"/>
  <c r="C42" i="15"/>
  <c r="C67" i="15"/>
  <c r="C45" i="15"/>
  <c r="C62" i="15"/>
  <c r="C79" i="15"/>
  <c r="C50" i="15"/>
  <c r="C75" i="15"/>
  <c r="C53" i="15"/>
  <c r="C70" i="15"/>
  <c r="C64" i="15"/>
  <c r="C58" i="15"/>
  <c r="C44" i="15"/>
  <c r="C61" i="15"/>
  <c r="C78" i="15"/>
  <c r="C80" i="15"/>
  <c r="C66" i="15"/>
  <c r="C52" i="15"/>
  <c r="C69" i="15"/>
  <c r="C48" i="15"/>
  <c r="C49" i="15"/>
  <c r="C74" i="15"/>
  <c r="C60" i="15"/>
  <c r="C77" i="15"/>
  <c r="C47" i="15"/>
  <c r="GQ8" i="9"/>
  <c r="Q57" i="15"/>
  <c r="Q74" i="15"/>
  <c r="Q43" i="15"/>
  <c r="Q68" i="15"/>
  <c r="Q76" i="15"/>
  <c r="Q47" i="15"/>
  <c r="Q63" i="15"/>
  <c r="Q49" i="15"/>
  <c r="Q69" i="15"/>
  <c r="Q65" i="15"/>
  <c r="Q55" i="15"/>
  <c r="Q51" i="15"/>
  <c r="Q80" i="15"/>
  <c r="Q60" i="15"/>
  <c r="Q48" i="15"/>
  <c r="Q73" i="15"/>
  <c r="Q59" i="15"/>
  <c r="Q46" i="15"/>
  <c r="Q71" i="15"/>
  <c r="Q77" i="15"/>
  <c r="Q42" i="15"/>
  <c r="Q67" i="15"/>
  <c r="Q54" i="15"/>
  <c r="Q79" i="15"/>
  <c r="Q45" i="15"/>
  <c r="Q50" i="15"/>
  <c r="Q75" i="15"/>
  <c r="Q62" i="15"/>
  <c r="Q61" i="15"/>
  <c r="Q64" i="15"/>
  <c r="Q58" i="15"/>
  <c r="Q44" i="15"/>
  <c r="Q70" i="15"/>
  <c r="Q56" i="15"/>
  <c r="Q72" i="15"/>
  <c r="Q66" i="15"/>
  <c r="Q52" i="15"/>
  <c r="Q78" i="15"/>
  <c r="Q53" i="15"/>
  <c r="FP29" i="9"/>
  <c r="FZ8" i="9"/>
  <c r="GF8" i="9"/>
  <c r="HB29" i="9"/>
  <c r="FZ29" i="9"/>
  <c r="FS8" i="9"/>
  <c r="GR29" i="9"/>
  <c r="GF29" i="9"/>
  <c r="GQ29" i="9"/>
  <c r="GY8" i="9"/>
  <c r="GK29" i="9"/>
  <c r="FW29" i="9"/>
  <c r="GK8" i="9"/>
  <c r="FV8" i="9"/>
  <c r="FP8" i="9"/>
  <c r="GI29" i="9"/>
  <c r="GV8" i="9"/>
  <c r="GH8" i="9"/>
  <c r="GP29" i="9"/>
  <c r="HC29" i="9"/>
  <c r="GJ8" i="9"/>
  <c r="FX8" i="9"/>
  <c r="FU8" i="9"/>
  <c r="FT29" i="9"/>
  <c r="FS29" i="9"/>
  <c r="GH29" i="9"/>
  <c r="GU29" i="9"/>
  <c r="GT29" i="9"/>
  <c r="GM29" i="9"/>
  <c r="GT8" i="9"/>
  <c r="FR29" i="9"/>
  <c r="GI8" i="9"/>
  <c r="GU8" i="9"/>
  <c r="GV29" i="9"/>
  <c r="GX8" i="9"/>
  <c r="HB8" i="9"/>
  <c r="GO8" i="9"/>
  <c r="HA8" i="9"/>
  <c r="FR8" i="9"/>
  <c r="GS8" i="9"/>
  <c r="HC8" i="9"/>
  <c r="GL29" i="9"/>
  <c r="GS29" i="9"/>
  <c r="HA29" i="9"/>
  <c r="GD29" i="9"/>
  <c r="GE29" i="9"/>
  <c r="GC8" i="9"/>
  <c r="GL8" i="9"/>
  <c r="FT8" i="9"/>
  <c r="FV29" i="9"/>
  <c r="GN8" i="9"/>
  <c r="GG8" i="9"/>
  <c r="FY8" i="9"/>
  <c r="GM8" i="9"/>
  <c r="GD8" i="9"/>
  <c r="GZ29" i="9"/>
  <c r="GY29" i="9"/>
  <c r="GN29" i="9"/>
  <c r="GE8" i="9"/>
  <c r="GB8" i="9"/>
  <c r="GA8" i="9"/>
  <c r="GR8" i="9"/>
  <c r="FW8" i="9"/>
  <c r="GJ29" i="9"/>
  <c r="GX29" i="9"/>
  <c r="FX29" i="9"/>
  <c r="FQ8" i="9"/>
  <c r="GB29" i="9"/>
  <c r="GA29" i="9"/>
  <c r="H41" i="9" l="1"/>
  <c r="H40" i="9"/>
  <c r="H39" i="9"/>
  <c r="F134" i="5"/>
  <c r="F135" i="5"/>
  <c r="H59" i="9"/>
  <c r="H58" i="9"/>
  <c r="J149" i="5"/>
  <c r="I141" i="5"/>
  <c r="J138" i="5"/>
  <c r="G53" i="9"/>
  <c r="G45" i="9"/>
  <c r="F132" i="5"/>
  <c r="I132" i="5"/>
  <c r="I38" i="9" s="1"/>
  <c r="F133" i="5"/>
  <c r="F138" i="5"/>
  <c r="F44" i="9" s="1"/>
  <c r="F139" i="5"/>
  <c r="F140" i="5"/>
  <c r="F46" i="9" s="1"/>
  <c r="F141" i="5"/>
  <c r="F142" i="5"/>
  <c r="I142" i="5"/>
  <c r="J142" i="5"/>
  <c r="F143" i="5"/>
  <c r="I143" i="5"/>
  <c r="J143" i="5"/>
  <c r="F148" i="5"/>
  <c r="F53" i="9" s="1"/>
  <c r="F149" i="5"/>
  <c r="F154" i="5"/>
  <c r="F155" i="5"/>
  <c r="F156" i="5"/>
  <c r="F60" i="9" s="1"/>
  <c r="F157" i="5"/>
  <c r="I138" i="5" l="1"/>
  <c r="I44" i="9" s="1"/>
  <c r="I149" i="5"/>
  <c r="I54" i="9" s="1"/>
  <c r="EB54" i="9" s="1"/>
  <c r="H44" i="9"/>
  <c r="F38" i="9"/>
  <c r="H53" i="9"/>
  <c r="H54" i="9"/>
  <c r="H60" i="9"/>
  <c r="F61" i="9"/>
  <c r="F47" i="9"/>
  <c r="F59" i="9"/>
  <c r="K143" i="5"/>
  <c r="I49" i="9"/>
  <c r="F45" i="9"/>
  <c r="F58" i="9"/>
  <c r="J139" i="5"/>
  <c r="H45" i="9"/>
  <c r="I157" i="5"/>
  <c r="I61" i="9" s="1"/>
  <c r="H61" i="9"/>
  <c r="DL54" i="9"/>
  <c r="DC54" i="9"/>
  <c r="EK54" i="9"/>
  <c r="EJ54" i="9"/>
  <c r="CT54" i="9"/>
  <c r="EM54" i="9"/>
  <c r="FM54" i="9"/>
  <c r="EI54" i="9"/>
  <c r="EQ54" i="9"/>
  <c r="DZ54" i="9"/>
  <c r="EH54" i="9"/>
  <c r="FD54" i="9"/>
  <c r="CW54" i="9"/>
  <c r="FC54" i="9"/>
  <c r="EL54" i="9"/>
  <c r="EW54" i="9"/>
  <c r="CR54" i="9"/>
  <c r="EV54" i="9"/>
  <c r="CS54" i="9"/>
  <c r="EX54" i="9"/>
  <c r="EF54" i="9"/>
  <c r="DY54" i="9"/>
  <c r="DG54" i="9"/>
  <c r="EY54" i="9"/>
  <c r="CZ54" i="9"/>
  <c r="DH54" i="9"/>
  <c r="DI54" i="9"/>
  <c r="DE54" i="9"/>
  <c r="F39" i="9"/>
  <c r="I140" i="5"/>
  <c r="L140" i="5" s="1"/>
  <c r="H46" i="9"/>
  <c r="F49" i="9"/>
  <c r="DS44" i="9"/>
  <c r="DM44" i="9"/>
  <c r="EA44" i="9"/>
  <c r="EY44" i="9"/>
  <c r="DN44" i="9"/>
  <c r="EQ44" i="9"/>
  <c r="DT44" i="9"/>
  <c r="DC44" i="9"/>
  <c r="CU44" i="9"/>
  <c r="CP44" i="9"/>
  <c r="CX44" i="9"/>
  <c r="FG44" i="9"/>
  <c r="DU44" i="9"/>
  <c r="CV44" i="9"/>
  <c r="DD44" i="9"/>
  <c r="CQ44" i="9"/>
  <c r="EM44" i="9"/>
  <c r="DK44" i="9"/>
  <c r="EB44" i="9"/>
  <c r="DL44" i="9"/>
  <c r="ED44" i="9"/>
  <c r="DA44" i="9"/>
  <c r="FK44" i="9"/>
  <c r="DI44" i="9"/>
  <c r="EX44" i="9"/>
  <c r="DF44" i="9"/>
  <c r="CY44" i="9"/>
  <c r="DH44" i="9"/>
  <c r="CZ44" i="9"/>
  <c r="DW44" i="9"/>
  <c r="EU44" i="9"/>
  <c r="CR44" i="9"/>
  <c r="CO44" i="9"/>
  <c r="DY44" i="9"/>
  <c r="CW44" i="9"/>
  <c r="DQ44" i="9"/>
  <c r="DV44" i="9"/>
  <c r="FJ44" i="9"/>
  <c r="EI44" i="9"/>
  <c r="DX44" i="9"/>
  <c r="FB44" i="9"/>
  <c r="EV44" i="9"/>
  <c r="FM44" i="9"/>
  <c r="CT44" i="9"/>
  <c r="DB44" i="9"/>
  <c r="FA44" i="9"/>
  <c r="CN44" i="9"/>
  <c r="EK44" i="9"/>
  <c r="DG44" i="9"/>
  <c r="DO44" i="9"/>
  <c r="DP44" i="9"/>
  <c r="DE44" i="9"/>
  <c r="FL44" i="9"/>
  <c r="EP44" i="9"/>
  <c r="ET44" i="9"/>
  <c r="EO44" i="9"/>
  <c r="FC44" i="9"/>
  <c r="ER44" i="9"/>
  <c r="EL44" i="9"/>
  <c r="EC44" i="9"/>
  <c r="DZ44" i="9"/>
  <c r="FO44" i="9"/>
  <c r="FE44" i="9"/>
  <c r="FD44" i="9"/>
  <c r="EE44" i="9"/>
  <c r="EZ44" i="9"/>
  <c r="EF44" i="9"/>
  <c r="FH44" i="9"/>
  <c r="EN44" i="9"/>
  <c r="CS44" i="9"/>
  <c r="EH44" i="9"/>
  <c r="DR44" i="9"/>
  <c r="ES44" i="9"/>
  <c r="FI44" i="9"/>
  <c r="FN44" i="9"/>
  <c r="FF44" i="9"/>
  <c r="DJ44" i="9"/>
  <c r="EJ44" i="9"/>
  <c r="EG44" i="9"/>
  <c r="EW44" i="9"/>
  <c r="I48" i="9"/>
  <c r="F54" i="9"/>
  <c r="F48" i="9"/>
  <c r="F41" i="9"/>
  <c r="J148" i="5"/>
  <c r="K141" i="5"/>
  <c r="I47" i="9"/>
  <c r="CT38" i="9"/>
  <c r="DS38" i="9"/>
  <c r="DZ38" i="9"/>
  <c r="EG38" i="9"/>
  <c r="DF38" i="9"/>
  <c r="DO38" i="9"/>
  <c r="DR38" i="9"/>
  <c r="EA38" i="9"/>
  <c r="CV38" i="9"/>
  <c r="DE38" i="9"/>
  <c r="DQ38" i="9"/>
  <c r="EM38" i="9"/>
  <c r="EE38" i="9"/>
  <c r="EN38" i="9"/>
  <c r="FN38" i="9"/>
  <c r="DD38" i="9"/>
  <c r="EB38" i="9"/>
  <c r="DT38" i="9"/>
  <c r="DN38" i="9"/>
  <c r="EW38" i="9"/>
  <c r="FO38" i="9"/>
  <c r="FG38" i="9"/>
  <c r="EY38" i="9"/>
  <c r="EC38" i="9"/>
  <c r="CY38" i="9"/>
  <c r="FJ38" i="9"/>
  <c r="CU38" i="9"/>
  <c r="FE38" i="9"/>
  <c r="FL38" i="9"/>
  <c r="FD38" i="9"/>
  <c r="DG38" i="9"/>
  <c r="EF38" i="9"/>
  <c r="CP38" i="9"/>
  <c r="FK38" i="9"/>
  <c r="DB38" i="9"/>
  <c r="ER38" i="9"/>
  <c r="EX38" i="9"/>
  <c r="EK38" i="9"/>
  <c r="FA38" i="9"/>
  <c r="ES38" i="9"/>
  <c r="FB38" i="9"/>
  <c r="ET38" i="9"/>
  <c r="EL38" i="9"/>
  <c r="EP38" i="9"/>
  <c r="EH38" i="9"/>
  <c r="EQ38" i="9"/>
  <c r="FH38" i="9"/>
  <c r="EZ38" i="9"/>
  <c r="DI38" i="9"/>
  <c r="DJ38" i="9"/>
  <c r="EI38" i="9"/>
  <c r="DA38" i="9"/>
  <c r="DK38" i="9"/>
  <c r="DH38" i="9"/>
  <c r="EO38" i="9"/>
  <c r="FM38" i="9"/>
  <c r="EU38" i="9"/>
  <c r="DL38" i="9"/>
  <c r="DU38" i="9"/>
  <c r="DP38" i="9"/>
  <c r="EV38" i="9"/>
  <c r="CW38" i="9"/>
  <c r="CR38" i="9"/>
  <c r="DW38" i="9"/>
  <c r="DX38" i="9"/>
  <c r="CQ38" i="9"/>
  <c r="ED38" i="9"/>
  <c r="EJ38" i="9"/>
  <c r="DV38" i="9"/>
  <c r="FC38" i="9"/>
  <c r="DC38" i="9"/>
  <c r="FF38" i="9"/>
  <c r="DY38" i="9"/>
  <c r="CX38" i="9"/>
  <c r="CZ38" i="9"/>
  <c r="CN38" i="9"/>
  <c r="DM38" i="9"/>
  <c r="CO38" i="9"/>
  <c r="FI38" i="9"/>
  <c r="CS38" i="9"/>
  <c r="J141" i="5"/>
  <c r="H47" i="9"/>
  <c r="F40" i="9"/>
  <c r="G59" i="9"/>
  <c r="I148" i="5"/>
  <c r="I53" i="9" s="1"/>
  <c r="I154" i="5"/>
  <c r="K154" i="5" s="1"/>
  <c r="J135" i="5"/>
  <c r="K149" i="5"/>
  <c r="K138" i="5"/>
  <c r="J156" i="5"/>
  <c r="I155" i="5"/>
  <c r="I59" i="9" s="1"/>
  <c r="J155" i="5"/>
  <c r="I134" i="5"/>
  <c r="I40" i="9" s="1"/>
  <c r="J134" i="5"/>
  <c r="I156" i="5"/>
  <c r="I60" i="9" s="1"/>
  <c r="J133" i="5"/>
  <c r="J157" i="5"/>
  <c r="I139" i="5"/>
  <c r="K139" i="5" s="1"/>
  <c r="I135" i="5"/>
  <c r="K135" i="5" s="1"/>
  <c r="J154" i="5"/>
  <c r="J140" i="5"/>
  <c r="L138" i="5"/>
  <c r="L142" i="5"/>
  <c r="K142" i="5"/>
  <c r="K132" i="5"/>
  <c r="L132" i="5"/>
  <c r="I133" i="5"/>
  <c r="J132" i="5"/>
  <c r="L143" i="5"/>
  <c r="L141" i="5"/>
  <c r="L149" i="5"/>
  <c r="ER54" i="9" l="1"/>
  <c r="FK54" i="9"/>
  <c r="DK54" i="9"/>
  <c r="GM54" i="9" s="1"/>
  <c r="FI54" i="9"/>
  <c r="ED54" i="9"/>
  <c r="EZ54" i="9"/>
  <c r="GN54" i="9" s="1"/>
  <c r="DS54" i="9"/>
  <c r="DA54" i="9"/>
  <c r="DX54" i="9"/>
  <c r="CO54" i="9"/>
  <c r="FL54" i="9"/>
  <c r="EP54" i="9"/>
  <c r="DN54" i="9"/>
  <c r="FH54" i="9"/>
  <c r="FJ54" i="9"/>
  <c r="EO54" i="9"/>
  <c r="DQ54" i="9"/>
  <c r="FB54" i="9"/>
  <c r="DT54" i="9"/>
  <c r="EE54" i="9"/>
  <c r="CQ54" i="9"/>
  <c r="CN54" i="9"/>
  <c r="FP54" i="9" s="1"/>
  <c r="CV54" i="9"/>
  <c r="FX54" i="9" s="1"/>
  <c r="ES54" i="9"/>
  <c r="GG54" i="9" s="1"/>
  <c r="CU54" i="9"/>
  <c r="FW54" i="9" s="1"/>
  <c r="DU54" i="9"/>
  <c r="GW54" i="9" s="1"/>
  <c r="EU54" i="9"/>
  <c r="GI54" i="9" s="1"/>
  <c r="CY54" i="9"/>
  <c r="GA54" i="9" s="1"/>
  <c r="EN54" i="9"/>
  <c r="GB54" i="9" s="1"/>
  <c r="FO54" i="9"/>
  <c r="CP54" i="9"/>
  <c r="FR54" i="9" s="1"/>
  <c r="DV54" i="9"/>
  <c r="FG54" i="9"/>
  <c r="DO54" i="9"/>
  <c r="GQ54" i="9" s="1"/>
  <c r="GJ54" i="9"/>
  <c r="EC54" i="9"/>
  <c r="DP54" i="9"/>
  <c r="GR54" i="9" s="1"/>
  <c r="DB54" i="9"/>
  <c r="FF54" i="9"/>
  <c r="FA54" i="9"/>
  <c r="DM54" i="9"/>
  <c r="DF54" i="9"/>
  <c r="DW54" i="9"/>
  <c r="GY54" i="9" s="1"/>
  <c r="FE54" i="9"/>
  <c r="DD54" i="9"/>
  <c r="GF54" i="9" s="1"/>
  <c r="EA54" i="9"/>
  <c r="DJ54" i="9"/>
  <c r="GL54" i="9" s="1"/>
  <c r="EG54" i="9"/>
  <c r="FU54" i="9" s="1"/>
  <c r="ET54" i="9"/>
  <c r="DR54" i="9"/>
  <c r="CX54" i="9"/>
  <c r="FZ54" i="9" s="1"/>
  <c r="FN54" i="9"/>
  <c r="HB54" i="9" s="1"/>
  <c r="L154" i="5"/>
  <c r="L157" i="5"/>
  <c r="K157" i="5"/>
  <c r="K140" i="5"/>
  <c r="L139" i="5"/>
  <c r="L156" i="5"/>
  <c r="L155" i="5"/>
  <c r="K134" i="5"/>
  <c r="GK38" i="9"/>
  <c r="FY38" i="9"/>
  <c r="GD38" i="9"/>
  <c r="GA38" i="9"/>
  <c r="FZ38" i="9"/>
  <c r="FS38" i="9"/>
  <c r="GN38" i="9"/>
  <c r="FU44" i="9"/>
  <c r="GY44" i="9"/>
  <c r="FP38" i="9"/>
  <c r="GB38" i="9"/>
  <c r="GJ38" i="9"/>
  <c r="GI44" i="9"/>
  <c r="GC38" i="9"/>
  <c r="GF44" i="9"/>
  <c r="GW38" i="9"/>
  <c r="GP38" i="9"/>
  <c r="GS38" i="9"/>
  <c r="HB38" i="9"/>
  <c r="GC44" i="9"/>
  <c r="GE54" i="9"/>
  <c r="GL38" i="9"/>
  <c r="GV38" i="9"/>
  <c r="GG38" i="9"/>
  <c r="HB44" i="9"/>
  <c r="GD44" i="9"/>
  <c r="GX44" i="9"/>
  <c r="GW44" i="9"/>
  <c r="GP44" i="9"/>
  <c r="FT54" i="9"/>
  <c r="HA54" i="9"/>
  <c r="GZ38" i="9"/>
  <c r="FV38" i="9"/>
  <c r="FV44" i="9"/>
  <c r="GS44" i="9"/>
  <c r="GJ44" i="9"/>
  <c r="GN44" i="9"/>
  <c r="HC38" i="9"/>
  <c r="GR44" i="9"/>
  <c r="FY44" i="9"/>
  <c r="H26" i="9"/>
  <c r="I39" i="9"/>
  <c r="I41" i="9"/>
  <c r="EU60" i="9"/>
  <c r="EG60" i="9"/>
  <c r="EY60" i="9"/>
  <c r="EN60" i="9"/>
  <c r="FE60" i="9"/>
  <c r="FN60" i="9"/>
  <c r="EW60" i="9"/>
  <c r="FB60" i="9"/>
  <c r="DM60" i="9"/>
  <c r="CX60" i="9"/>
  <c r="DF60" i="9"/>
  <c r="DA60" i="9"/>
  <c r="FK60" i="9"/>
  <c r="DW60" i="9"/>
  <c r="EZ60" i="9"/>
  <c r="FO60" i="9"/>
  <c r="CQ60" i="9"/>
  <c r="EH60" i="9"/>
  <c r="FL60" i="9"/>
  <c r="EJ60" i="9"/>
  <c r="CP60" i="9"/>
  <c r="DE60" i="9"/>
  <c r="EE60" i="9"/>
  <c r="FF60" i="9"/>
  <c r="FJ60" i="9"/>
  <c r="ES60" i="9"/>
  <c r="DU60" i="9"/>
  <c r="FM60" i="9"/>
  <c r="EO60" i="9"/>
  <c r="DV60" i="9"/>
  <c r="FG60" i="9"/>
  <c r="EQ60" i="9"/>
  <c r="FD60" i="9"/>
  <c r="DZ60" i="9"/>
  <c r="CW60" i="9"/>
  <c r="EK60" i="9"/>
  <c r="CN60" i="9"/>
  <c r="FC60" i="9"/>
  <c r="EX60" i="9"/>
  <c r="EP60" i="9"/>
  <c r="DQ60" i="9"/>
  <c r="EB60" i="9"/>
  <c r="DS60" i="9"/>
  <c r="FH60" i="9"/>
  <c r="FA60" i="9"/>
  <c r="CS60" i="9"/>
  <c r="DY60" i="9"/>
  <c r="CT60" i="9"/>
  <c r="DI60" i="9"/>
  <c r="ED60" i="9"/>
  <c r="DO60" i="9"/>
  <c r="DJ60" i="9"/>
  <c r="DN60" i="9"/>
  <c r="DB60" i="9"/>
  <c r="DR60" i="9"/>
  <c r="EV60" i="9"/>
  <c r="CY60" i="9"/>
  <c r="EL60" i="9"/>
  <c r="EC60" i="9"/>
  <c r="ER60" i="9"/>
  <c r="CR60" i="9"/>
  <c r="ET60" i="9"/>
  <c r="EM60" i="9"/>
  <c r="DG60" i="9"/>
  <c r="CO60" i="9"/>
  <c r="CU60" i="9"/>
  <c r="EF60" i="9"/>
  <c r="DL60" i="9"/>
  <c r="DD60" i="9"/>
  <c r="DH60" i="9"/>
  <c r="EA60" i="9"/>
  <c r="DP60" i="9"/>
  <c r="CZ60" i="9"/>
  <c r="FI60" i="9"/>
  <c r="DT60" i="9"/>
  <c r="CV60" i="9"/>
  <c r="EI60" i="9"/>
  <c r="DX60" i="9"/>
  <c r="DC60" i="9"/>
  <c r="DK60" i="9"/>
  <c r="GE38" i="9"/>
  <c r="FT38" i="9"/>
  <c r="GI38" i="9"/>
  <c r="GT38" i="9"/>
  <c r="CY48" i="9"/>
  <c r="CQ48" i="9"/>
  <c r="DP48" i="9"/>
  <c r="DX48" i="9"/>
  <c r="DH48" i="9"/>
  <c r="DA48" i="9"/>
  <c r="FC48" i="9"/>
  <c r="DZ48" i="9"/>
  <c r="FF48" i="9"/>
  <c r="EE48" i="9"/>
  <c r="DG48" i="9"/>
  <c r="CT48" i="9"/>
  <c r="CS48" i="9"/>
  <c r="FN48" i="9"/>
  <c r="FK48" i="9"/>
  <c r="FE48" i="9"/>
  <c r="EW48" i="9"/>
  <c r="EO48" i="9"/>
  <c r="FO48" i="9"/>
  <c r="ER48" i="9"/>
  <c r="EH48" i="9"/>
  <c r="DR48" i="9"/>
  <c r="DI48" i="9"/>
  <c r="DQ48" i="9"/>
  <c r="DO48" i="9"/>
  <c r="DB48" i="9"/>
  <c r="DW48" i="9"/>
  <c r="DJ48" i="9"/>
  <c r="ES48" i="9"/>
  <c r="EK48" i="9"/>
  <c r="EC48" i="9"/>
  <c r="ET48" i="9"/>
  <c r="FI48" i="9"/>
  <c r="EI48" i="9"/>
  <c r="DL48" i="9"/>
  <c r="DT48" i="9"/>
  <c r="EA48" i="9"/>
  <c r="DY48" i="9"/>
  <c r="CR48" i="9"/>
  <c r="CZ48" i="9"/>
  <c r="EX48" i="9"/>
  <c r="CO48" i="9"/>
  <c r="EU48" i="9"/>
  <c r="FG48" i="9"/>
  <c r="EF48" i="9"/>
  <c r="FJ48" i="9"/>
  <c r="EG48" i="9"/>
  <c r="FL48" i="9"/>
  <c r="FD48" i="9"/>
  <c r="FM48" i="9"/>
  <c r="CN48" i="9"/>
  <c r="DU48" i="9"/>
  <c r="EB48" i="9"/>
  <c r="FH48" i="9"/>
  <c r="EL48" i="9"/>
  <c r="ED48" i="9"/>
  <c r="DE48" i="9"/>
  <c r="DK48" i="9"/>
  <c r="DS48" i="9"/>
  <c r="FB48" i="9"/>
  <c r="EZ48" i="9"/>
  <c r="EV48" i="9"/>
  <c r="CV48" i="9"/>
  <c r="EQ48" i="9"/>
  <c r="FA48" i="9"/>
  <c r="CX48" i="9"/>
  <c r="DM48" i="9"/>
  <c r="EM48" i="9"/>
  <c r="EY48" i="9"/>
  <c r="EJ48" i="9"/>
  <c r="CW48" i="9"/>
  <c r="CP48" i="9"/>
  <c r="DN48" i="9"/>
  <c r="CU48" i="9"/>
  <c r="EN48" i="9"/>
  <c r="DD48" i="9"/>
  <c r="DV48" i="9"/>
  <c r="DC48" i="9"/>
  <c r="EP48" i="9"/>
  <c r="DF48" i="9"/>
  <c r="GQ44" i="9"/>
  <c r="HA44" i="9"/>
  <c r="GH44" i="9"/>
  <c r="GM44" i="9"/>
  <c r="FR44" i="9"/>
  <c r="GO44" i="9"/>
  <c r="H25" i="9"/>
  <c r="GQ38" i="9"/>
  <c r="FQ44" i="9"/>
  <c r="GL44" i="9"/>
  <c r="FW44" i="9"/>
  <c r="GU44" i="9"/>
  <c r="CQ40" i="9"/>
  <c r="DH40" i="9"/>
  <c r="CY40" i="9"/>
  <c r="DW40" i="9"/>
  <c r="DR40" i="9"/>
  <c r="DZ40" i="9"/>
  <c r="DX40" i="9"/>
  <c r="DA40" i="9"/>
  <c r="DJ40" i="9"/>
  <c r="DI40" i="9"/>
  <c r="EQ40" i="9"/>
  <c r="DO40" i="9"/>
  <c r="FO40" i="9"/>
  <c r="DP40" i="9"/>
  <c r="DQ40" i="9"/>
  <c r="CS40" i="9"/>
  <c r="CR40" i="9"/>
  <c r="EA40" i="9"/>
  <c r="EZ40" i="9"/>
  <c r="EO40" i="9"/>
  <c r="CO40" i="9"/>
  <c r="CZ40" i="9"/>
  <c r="FN40" i="9"/>
  <c r="DK40" i="9"/>
  <c r="DY40" i="9"/>
  <c r="ED40" i="9"/>
  <c r="EG40" i="9"/>
  <c r="DG40" i="9"/>
  <c r="CT40" i="9"/>
  <c r="FH40" i="9"/>
  <c r="DS40" i="9"/>
  <c r="CW40" i="9"/>
  <c r="EH40" i="9"/>
  <c r="FM40" i="9"/>
  <c r="EB40" i="9"/>
  <c r="FF40" i="9"/>
  <c r="DB40" i="9"/>
  <c r="DC40" i="9"/>
  <c r="EV40" i="9"/>
  <c r="EN40" i="9"/>
  <c r="FG40" i="9"/>
  <c r="EW40" i="9"/>
  <c r="EY40" i="9"/>
  <c r="EU40" i="9"/>
  <c r="EM40" i="9"/>
  <c r="CU40" i="9"/>
  <c r="ES40" i="9"/>
  <c r="FJ40" i="9"/>
  <c r="DD40" i="9"/>
  <c r="FB40" i="9"/>
  <c r="DL40" i="9"/>
  <c r="FE40" i="9"/>
  <c r="FK40" i="9"/>
  <c r="FC40" i="9"/>
  <c r="FI40" i="9"/>
  <c r="FA40" i="9"/>
  <c r="EK40" i="9"/>
  <c r="EC40" i="9"/>
  <c r="EF40" i="9"/>
  <c r="EL40" i="9"/>
  <c r="ER40" i="9"/>
  <c r="EJ40" i="9"/>
  <c r="ET40" i="9"/>
  <c r="DT40" i="9"/>
  <c r="DV40" i="9"/>
  <c r="DF40" i="9"/>
  <c r="FD40" i="9"/>
  <c r="EE40" i="9"/>
  <c r="DN40" i="9"/>
  <c r="EI40" i="9"/>
  <c r="CN40" i="9"/>
  <c r="DM40" i="9"/>
  <c r="DU40" i="9"/>
  <c r="CX40" i="9"/>
  <c r="EX40" i="9"/>
  <c r="CP40" i="9"/>
  <c r="FL40" i="9"/>
  <c r="DE40" i="9"/>
  <c r="EP40" i="9"/>
  <c r="CV40" i="9"/>
  <c r="GO38" i="9"/>
  <c r="GX38" i="9"/>
  <c r="GM38" i="9"/>
  <c r="GH38" i="9"/>
  <c r="GT44" i="9"/>
  <c r="GZ44" i="9"/>
  <c r="FT44" i="9"/>
  <c r="GK44" i="9"/>
  <c r="FS44" i="9"/>
  <c r="GE44" i="9"/>
  <c r="GK54" i="9"/>
  <c r="GR38" i="9"/>
  <c r="FU38" i="9"/>
  <c r="GV44" i="9"/>
  <c r="FS54" i="9"/>
  <c r="FY54" i="9"/>
  <c r="CP61" i="9"/>
  <c r="DG61" i="9"/>
  <c r="CR61" i="9"/>
  <c r="ER61" i="9"/>
  <c r="EK61" i="9"/>
  <c r="EM61" i="9"/>
  <c r="DV61" i="9"/>
  <c r="EB61" i="9"/>
  <c r="EN61" i="9"/>
  <c r="EZ61" i="9"/>
  <c r="FE61" i="9"/>
  <c r="FA61" i="9"/>
  <c r="FM61" i="9"/>
  <c r="DW61" i="9"/>
  <c r="DH61" i="9"/>
  <c r="EL61" i="9"/>
  <c r="EQ61" i="9"/>
  <c r="FD61" i="9"/>
  <c r="DP61" i="9"/>
  <c r="EP61" i="9"/>
  <c r="ET61" i="9"/>
  <c r="FI61" i="9"/>
  <c r="CS61" i="9"/>
  <c r="CY61" i="9"/>
  <c r="EY61" i="9"/>
  <c r="DO61" i="9"/>
  <c r="FF61" i="9"/>
  <c r="CN61" i="9"/>
  <c r="DA61" i="9"/>
  <c r="DX61" i="9"/>
  <c r="EG61" i="9"/>
  <c r="CZ61" i="9"/>
  <c r="FB61" i="9"/>
  <c r="CQ61" i="9"/>
  <c r="EF61" i="9"/>
  <c r="EO61" i="9"/>
  <c r="ED61" i="9"/>
  <c r="EU61" i="9"/>
  <c r="CX61" i="9"/>
  <c r="FO61" i="9"/>
  <c r="FG61" i="9"/>
  <c r="EW61" i="9"/>
  <c r="FK61" i="9"/>
  <c r="DN61" i="9"/>
  <c r="EC61" i="9"/>
  <c r="FL61" i="9"/>
  <c r="DY61" i="9"/>
  <c r="EI61" i="9"/>
  <c r="DD61" i="9"/>
  <c r="ES61" i="9"/>
  <c r="DJ61" i="9"/>
  <c r="DR61" i="9"/>
  <c r="DZ61" i="9"/>
  <c r="DK61" i="9"/>
  <c r="DS61" i="9"/>
  <c r="EV61" i="9"/>
  <c r="FJ61" i="9"/>
  <c r="DF61" i="9"/>
  <c r="DB61" i="9"/>
  <c r="DQ61" i="9"/>
  <c r="FC61" i="9"/>
  <c r="EA61" i="9"/>
  <c r="CT61" i="9"/>
  <c r="DU61" i="9"/>
  <c r="DI61" i="9"/>
  <c r="FH61" i="9"/>
  <c r="EH61" i="9"/>
  <c r="EX61" i="9"/>
  <c r="CO61" i="9"/>
  <c r="DT61" i="9"/>
  <c r="DE61" i="9"/>
  <c r="FN61" i="9"/>
  <c r="EE61" i="9"/>
  <c r="DL61" i="9"/>
  <c r="GN61" i="9" s="1"/>
  <c r="CU61" i="9"/>
  <c r="CW61" i="9"/>
  <c r="CV61" i="9"/>
  <c r="EJ61" i="9"/>
  <c r="DC61" i="9"/>
  <c r="DM61" i="9"/>
  <c r="H23" i="9"/>
  <c r="FW38" i="9"/>
  <c r="FX44" i="9"/>
  <c r="FD49" i="9"/>
  <c r="DX49" i="9"/>
  <c r="DP49" i="9"/>
  <c r="FO49" i="9"/>
  <c r="CZ49" i="9"/>
  <c r="EV49" i="9"/>
  <c r="DI49" i="9"/>
  <c r="DC49" i="9"/>
  <c r="DZ49" i="9"/>
  <c r="FH49" i="9"/>
  <c r="DK49" i="9"/>
  <c r="CR49" i="9"/>
  <c r="CU49" i="9"/>
  <c r="DS49" i="9"/>
  <c r="DD49" i="9"/>
  <c r="DR49" i="9"/>
  <c r="DH49" i="9"/>
  <c r="CS49" i="9"/>
  <c r="DA49" i="9"/>
  <c r="DJ49" i="9"/>
  <c r="FG49" i="9"/>
  <c r="CW49" i="9"/>
  <c r="DL49" i="9"/>
  <c r="CV49" i="9"/>
  <c r="DU49" i="9"/>
  <c r="EJ49" i="9"/>
  <c r="DM49" i="9"/>
  <c r="DB49" i="9"/>
  <c r="DE49" i="9"/>
  <c r="CO49" i="9"/>
  <c r="EQ49" i="9"/>
  <c r="EA49" i="9"/>
  <c r="FJ49" i="9"/>
  <c r="DQ49" i="9"/>
  <c r="DY49" i="9"/>
  <c r="EI49" i="9"/>
  <c r="CN49" i="9"/>
  <c r="EK49" i="9"/>
  <c r="FN49" i="9"/>
  <c r="EL49" i="9"/>
  <c r="FM49" i="9"/>
  <c r="CT49" i="9"/>
  <c r="DF49" i="9"/>
  <c r="CY49" i="9"/>
  <c r="FB49" i="9"/>
  <c r="DV49" i="9"/>
  <c r="EP49" i="9"/>
  <c r="FA49" i="9"/>
  <c r="CQ49" i="9"/>
  <c r="FL49" i="9"/>
  <c r="DO49" i="9"/>
  <c r="EC49" i="9"/>
  <c r="FF49" i="9"/>
  <c r="FK49" i="9"/>
  <c r="EW49" i="9"/>
  <c r="EG49" i="9"/>
  <c r="DW49" i="9"/>
  <c r="ER49" i="9"/>
  <c r="DN49" i="9"/>
  <c r="ET49" i="9"/>
  <c r="EF49" i="9"/>
  <c r="EY49" i="9"/>
  <c r="FE49" i="9"/>
  <c r="EH49" i="9"/>
  <c r="EM49" i="9"/>
  <c r="EE49" i="9"/>
  <c r="EU49" i="9"/>
  <c r="ES49" i="9"/>
  <c r="EZ49" i="9"/>
  <c r="DG49" i="9"/>
  <c r="FI49" i="9"/>
  <c r="CP49" i="9"/>
  <c r="EN49" i="9"/>
  <c r="EB49" i="9"/>
  <c r="FC49" i="9"/>
  <c r="CX49" i="9"/>
  <c r="DT49" i="9"/>
  <c r="EO49" i="9"/>
  <c r="EX49" i="9"/>
  <c r="ED49" i="9"/>
  <c r="H24" i="9"/>
  <c r="DP59" i="9"/>
  <c r="FH59" i="9"/>
  <c r="CZ59" i="9"/>
  <c r="CS59" i="9"/>
  <c r="FG59" i="9"/>
  <c r="EV59" i="9"/>
  <c r="FC59" i="9"/>
  <c r="FN59" i="9"/>
  <c r="DU59" i="9"/>
  <c r="DN59" i="9"/>
  <c r="DI59" i="9"/>
  <c r="CX59" i="9"/>
  <c r="CQ59" i="9"/>
  <c r="EE59" i="9"/>
  <c r="ES59" i="9"/>
  <c r="EJ59" i="9"/>
  <c r="EQ59" i="9"/>
  <c r="EA59" i="9"/>
  <c r="EF59" i="9"/>
  <c r="DD59" i="9"/>
  <c r="CW59" i="9"/>
  <c r="FF59" i="9"/>
  <c r="FM59" i="9"/>
  <c r="FB59" i="9"/>
  <c r="EI59" i="9"/>
  <c r="DX59" i="9"/>
  <c r="EU59" i="9"/>
  <c r="EK59" i="9"/>
  <c r="CV59" i="9"/>
  <c r="EP59" i="9"/>
  <c r="CU59" i="9"/>
  <c r="FA59" i="9"/>
  <c r="EH59" i="9"/>
  <c r="DW59" i="9"/>
  <c r="EG59" i="9"/>
  <c r="EY59" i="9"/>
  <c r="ED59" i="9"/>
  <c r="CT59" i="9"/>
  <c r="EX59" i="9"/>
  <c r="EC59" i="9"/>
  <c r="DV59" i="9"/>
  <c r="DZ59" i="9"/>
  <c r="DR59" i="9"/>
  <c r="EL59" i="9"/>
  <c r="FO59" i="9"/>
  <c r="ET59" i="9"/>
  <c r="CN59" i="9"/>
  <c r="DT59" i="9"/>
  <c r="DQ59" i="9"/>
  <c r="DC59" i="9"/>
  <c r="DH59" i="9"/>
  <c r="DS59" i="9"/>
  <c r="DB59" i="9"/>
  <c r="DK59" i="9"/>
  <c r="FL59" i="9"/>
  <c r="FI59" i="9"/>
  <c r="EZ59" i="9"/>
  <c r="FD59" i="9"/>
  <c r="DO59" i="9"/>
  <c r="DG59" i="9"/>
  <c r="DJ59" i="9"/>
  <c r="CR59" i="9"/>
  <c r="FK59" i="9"/>
  <c r="EB59" i="9"/>
  <c r="EW59" i="9"/>
  <c r="EO59" i="9"/>
  <c r="DM59" i="9"/>
  <c r="DF59" i="9"/>
  <c r="DA59" i="9"/>
  <c r="CP59" i="9"/>
  <c r="FJ59" i="9"/>
  <c r="FE59" i="9"/>
  <c r="EN59" i="9"/>
  <c r="DL59" i="9"/>
  <c r="DE59" i="9"/>
  <c r="CY59" i="9"/>
  <c r="CO59" i="9"/>
  <c r="ER59" i="9"/>
  <c r="EM59" i="9"/>
  <c r="DY59" i="9"/>
  <c r="GU38" i="9"/>
  <c r="GB44" i="9"/>
  <c r="I45" i="9"/>
  <c r="I58" i="9"/>
  <c r="FR38" i="9"/>
  <c r="FX38" i="9"/>
  <c r="GG44" i="9"/>
  <c r="I46" i="9"/>
  <c r="ER53" i="9"/>
  <c r="ER66" i="9" s="1"/>
  <c r="DQ53" i="9"/>
  <c r="CT53" i="9"/>
  <c r="CT66" i="9" s="1"/>
  <c r="DL53" i="9"/>
  <c r="DL66" i="9" s="1"/>
  <c r="FH53" i="9"/>
  <c r="DC53" i="9"/>
  <c r="DC66" i="9" s="1"/>
  <c r="DA53" i="9"/>
  <c r="DA66" i="9" s="1"/>
  <c r="FI53" i="9"/>
  <c r="FI66" i="9" s="1"/>
  <c r="DB53" i="9"/>
  <c r="DJ53" i="9"/>
  <c r="DY53" i="9"/>
  <c r="DY66" i="9" s="1"/>
  <c r="CS53" i="9"/>
  <c r="CS66" i="9" s="1"/>
  <c r="DS53" i="9"/>
  <c r="EA53" i="9"/>
  <c r="EX53" i="9"/>
  <c r="EX66" i="9" s="1"/>
  <c r="DT53" i="9"/>
  <c r="DT66" i="9" s="1"/>
  <c r="DD53" i="9"/>
  <c r="DR53" i="9"/>
  <c r="CU53" i="9"/>
  <c r="CU66" i="9" s="1"/>
  <c r="DZ53" i="9"/>
  <c r="DZ66" i="9" s="1"/>
  <c r="DM53" i="9"/>
  <c r="CX53" i="9"/>
  <c r="DF53" i="9"/>
  <c r="DN53" i="9"/>
  <c r="DN66" i="9" s="1"/>
  <c r="ED53" i="9"/>
  <c r="ED66" i="9" s="1"/>
  <c r="EP53" i="9"/>
  <c r="EP66" i="9" s="1"/>
  <c r="EZ53" i="9"/>
  <c r="EZ66" i="9" s="1"/>
  <c r="CV53" i="9"/>
  <c r="CW53" i="9"/>
  <c r="CW66" i="9" s="1"/>
  <c r="EV53" i="9"/>
  <c r="EV66" i="9" s="1"/>
  <c r="DE53" i="9"/>
  <c r="DE66" i="9" s="1"/>
  <c r="EN53" i="9"/>
  <c r="EG53" i="9"/>
  <c r="FF53" i="9"/>
  <c r="ES53" i="9"/>
  <c r="EU53" i="9"/>
  <c r="FE53" i="9"/>
  <c r="FJ53" i="9"/>
  <c r="FB53" i="9"/>
  <c r="FN53" i="9"/>
  <c r="DU53" i="9"/>
  <c r="FK53" i="9"/>
  <c r="FK66" i="9" s="1"/>
  <c r="FC53" i="9"/>
  <c r="FC66" i="9" s="1"/>
  <c r="EF53" i="9"/>
  <c r="EF66" i="9" s="1"/>
  <c r="EL53" i="9"/>
  <c r="EL66" i="9" s="1"/>
  <c r="DV53" i="9"/>
  <c r="ET53" i="9"/>
  <c r="DK53" i="9"/>
  <c r="DK66" i="9" s="1"/>
  <c r="EM53" i="9"/>
  <c r="EM66" i="9" s="1"/>
  <c r="EK53" i="9"/>
  <c r="EK66" i="9" s="1"/>
  <c r="DW53" i="9"/>
  <c r="EW53" i="9"/>
  <c r="EW66" i="9" s="1"/>
  <c r="DI53" i="9"/>
  <c r="DI66" i="9" s="1"/>
  <c r="EJ53" i="9"/>
  <c r="EJ66" i="9" s="1"/>
  <c r="FA53" i="9"/>
  <c r="CN53" i="9"/>
  <c r="EQ53" i="9"/>
  <c r="EQ66" i="9" s="1"/>
  <c r="EI53" i="9"/>
  <c r="EI66" i="9" s="1"/>
  <c r="FM53" i="9"/>
  <c r="FM66" i="9" s="1"/>
  <c r="FO53" i="9"/>
  <c r="CQ53" i="9"/>
  <c r="CQ66" i="9" s="1"/>
  <c r="CP53" i="9"/>
  <c r="CO53" i="9"/>
  <c r="FD53" i="9"/>
  <c r="FD66" i="9" s="1"/>
  <c r="EE53" i="9"/>
  <c r="EO53" i="9"/>
  <c r="CY53" i="9"/>
  <c r="EB53" i="9"/>
  <c r="EB66" i="9" s="1"/>
  <c r="FG53" i="9"/>
  <c r="DX53" i="9"/>
  <c r="DX66" i="9" s="1"/>
  <c r="EH53" i="9"/>
  <c r="EH66" i="9" s="1"/>
  <c r="FL53" i="9"/>
  <c r="FL66" i="9" s="1"/>
  <c r="DH53" i="9"/>
  <c r="DH66" i="9" s="1"/>
  <c r="EC53" i="9"/>
  <c r="DO53" i="9"/>
  <c r="DP53" i="9"/>
  <c r="EY53" i="9"/>
  <c r="EY66" i="9" s="1"/>
  <c r="CZ53" i="9"/>
  <c r="CZ66" i="9" s="1"/>
  <c r="DG53" i="9"/>
  <c r="DG66" i="9" s="1"/>
  <c r="CR53" i="9"/>
  <c r="CR66" i="9" s="1"/>
  <c r="GY38" i="9"/>
  <c r="HA38" i="9"/>
  <c r="FQ38" i="9"/>
  <c r="GF38" i="9"/>
  <c r="DA47" i="9"/>
  <c r="DX47" i="9"/>
  <c r="CQ47" i="9"/>
  <c r="CY47" i="9"/>
  <c r="EG47" i="9"/>
  <c r="CZ47" i="9"/>
  <c r="ED47" i="9"/>
  <c r="DQ47" i="9"/>
  <c r="DN47" i="9"/>
  <c r="DY47" i="9"/>
  <c r="FF47" i="9"/>
  <c r="DF47" i="9"/>
  <c r="DI47" i="9"/>
  <c r="CS47" i="9"/>
  <c r="DV47" i="9"/>
  <c r="DG47" i="9"/>
  <c r="DO47" i="9"/>
  <c r="DB47" i="9"/>
  <c r="EL47" i="9"/>
  <c r="CU47" i="9"/>
  <c r="DC47" i="9"/>
  <c r="CR47" i="9"/>
  <c r="CX47" i="9"/>
  <c r="FJ47" i="9"/>
  <c r="DW47" i="9"/>
  <c r="DT47" i="9"/>
  <c r="EP47" i="9"/>
  <c r="FK47" i="9"/>
  <c r="DR47" i="9"/>
  <c r="EA47" i="9"/>
  <c r="DP47" i="9"/>
  <c r="EK47" i="9"/>
  <c r="DK47" i="9"/>
  <c r="DS47" i="9"/>
  <c r="CP47" i="9"/>
  <c r="EY47" i="9"/>
  <c r="EW47" i="9"/>
  <c r="EX47" i="9"/>
  <c r="DH47" i="9"/>
  <c r="ER47" i="9"/>
  <c r="EV47" i="9"/>
  <c r="ES47" i="9"/>
  <c r="EO47" i="9"/>
  <c r="CT47" i="9"/>
  <c r="DJ47" i="9"/>
  <c r="DZ47" i="9"/>
  <c r="EU47" i="9"/>
  <c r="FL47" i="9"/>
  <c r="EJ47" i="9"/>
  <c r="FN47" i="9"/>
  <c r="FA47" i="9"/>
  <c r="EF47" i="9"/>
  <c r="DM47" i="9"/>
  <c r="CW47" i="9"/>
  <c r="FI47" i="9"/>
  <c r="FO47" i="9"/>
  <c r="FG47" i="9"/>
  <c r="FE47" i="9"/>
  <c r="FD47" i="9"/>
  <c r="CN47" i="9"/>
  <c r="FC47" i="9"/>
  <c r="EM47" i="9"/>
  <c r="EE47" i="9"/>
  <c r="DD47" i="9"/>
  <c r="CO47" i="9"/>
  <c r="EC47" i="9"/>
  <c r="EH47" i="9"/>
  <c r="EZ47" i="9"/>
  <c r="FB47" i="9"/>
  <c r="DL47" i="9"/>
  <c r="EQ47" i="9"/>
  <c r="FH47" i="9"/>
  <c r="DU47" i="9"/>
  <c r="CV47" i="9"/>
  <c r="ET47" i="9"/>
  <c r="EB47" i="9"/>
  <c r="EI47" i="9"/>
  <c r="DE47" i="9"/>
  <c r="EN47" i="9"/>
  <c r="FM47" i="9"/>
  <c r="GA44" i="9"/>
  <c r="FP44" i="9"/>
  <c r="FZ44" i="9"/>
  <c r="HC44" i="9"/>
  <c r="GZ54" i="9"/>
  <c r="FV54" i="9"/>
  <c r="K156" i="5"/>
  <c r="L134" i="5"/>
  <c r="K155" i="5"/>
  <c r="L148" i="5"/>
  <c r="K148" i="5"/>
  <c r="L135" i="5"/>
  <c r="K133" i="5"/>
  <c r="L133" i="5"/>
  <c r="G24" i="9"/>
  <c r="J114" i="5"/>
  <c r="I114" i="5"/>
  <c r="F114" i="5"/>
  <c r="J113" i="5"/>
  <c r="F113" i="5"/>
  <c r="J112" i="5"/>
  <c r="F112" i="5"/>
  <c r="J106" i="5"/>
  <c r="H12" i="9"/>
  <c r="H11" i="9"/>
  <c r="I96" i="5"/>
  <c r="I9" i="9" s="1"/>
  <c r="J95" i="5"/>
  <c r="F95" i="5"/>
  <c r="K95" i="5"/>
  <c r="L95" i="5"/>
  <c r="F98" i="5"/>
  <c r="F99" i="5"/>
  <c r="F100" i="5"/>
  <c r="I100" i="5"/>
  <c r="J100" i="5"/>
  <c r="F101" i="5"/>
  <c r="I101" i="5"/>
  <c r="J101" i="5"/>
  <c r="F106" i="5"/>
  <c r="HC54" i="9" l="1"/>
  <c r="GU54" i="9"/>
  <c r="GC54" i="9"/>
  <c r="FE66" i="9"/>
  <c r="CY66" i="9"/>
  <c r="DW66" i="9"/>
  <c r="ES66" i="9"/>
  <c r="EU66" i="9"/>
  <c r="DQ66" i="9"/>
  <c r="CO66" i="9"/>
  <c r="GD54" i="9"/>
  <c r="FQ54" i="9"/>
  <c r="FJ66" i="9"/>
  <c r="FH66" i="9"/>
  <c r="EO66" i="9"/>
  <c r="DS66" i="9"/>
  <c r="GV54" i="9"/>
  <c r="GP54" i="9"/>
  <c r="GX54" i="9"/>
  <c r="DY9" i="9"/>
  <c r="CU9" i="9"/>
  <c r="EC9" i="9"/>
  <c r="DM9" i="9"/>
  <c r="EN9" i="9"/>
  <c r="EH9" i="9"/>
  <c r="CR9" i="9"/>
  <c r="EY9" i="9"/>
  <c r="ED9" i="9"/>
  <c r="CW9" i="9"/>
  <c r="FL9" i="9"/>
  <c r="FN9" i="9"/>
  <c r="CZ9" i="9"/>
  <c r="GB9" i="9" s="1"/>
  <c r="FH9" i="9"/>
  <c r="EO9" i="9"/>
  <c r="CT9" i="9"/>
  <c r="EE9" i="9"/>
  <c r="EZ9" i="9"/>
  <c r="CV9" i="9"/>
  <c r="FK9" i="9"/>
  <c r="EQ9" i="9"/>
  <c r="DX9" i="9"/>
  <c r="FI9" i="9"/>
  <c r="ES9" i="9"/>
  <c r="EF9" i="9"/>
  <c r="DQ9" i="9"/>
  <c r="FJ9" i="9"/>
  <c r="DC9" i="9"/>
  <c r="GE9" i="9" s="1"/>
  <c r="FF9" i="9"/>
  <c r="CP9" i="9"/>
  <c r="FR9" i="9" s="1"/>
  <c r="DU9" i="9"/>
  <c r="GW9" i="9" s="1"/>
  <c r="DG9" i="9"/>
  <c r="CQ9" i="9"/>
  <c r="FS9" i="9" s="1"/>
  <c r="EP9" i="9"/>
  <c r="ER9" i="9"/>
  <c r="DF9" i="9"/>
  <c r="FO9" i="9"/>
  <c r="FM9" i="9"/>
  <c r="FE9" i="9"/>
  <c r="DZ9" i="9"/>
  <c r="DD9" i="9"/>
  <c r="GF9" i="9" s="1"/>
  <c r="EI9" i="9"/>
  <c r="ET9" i="9"/>
  <c r="EG9" i="9"/>
  <c r="CY9" i="9"/>
  <c r="GA9" i="9" s="1"/>
  <c r="DR9" i="9"/>
  <c r="GT9" i="9" s="1"/>
  <c r="CX9" i="9"/>
  <c r="FZ9" i="9" s="1"/>
  <c r="CN9" i="9"/>
  <c r="FC9" i="9"/>
  <c r="DA9" i="9"/>
  <c r="EX9" i="9"/>
  <c r="DP9" i="9"/>
  <c r="EL9" i="9"/>
  <c r="DB9" i="9"/>
  <c r="GD9" i="9" s="1"/>
  <c r="DI9" i="9"/>
  <c r="FG9" i="9"/>
  <c r="DH9" i="9"/>
  <c r="EA9" i="9"/>
  <c r="DV9" i="9"/>
  <c r="EU9" i="9"/>
  <c r="CS9" i="9"/>
  <c r="FU9" i="9" s="1"/>
  <c r="EV9" i="9"/>
  <c r="CO9" i="9"/>
  <c r="FQ9" i="9" s="1"/>
  <c r="DS9" i="9"/>
  <c r="DO9" i="9"/>
  <c r="GQ9" i="9" s="1"/>
  <c r="FD9" i="9"/>
  <c r="EB9" i="9"/>
  <c r="EM9" i="9"/>
  <c r="DN9" i="9"/>
  <c r="FA9" i="9"/>
  <c r="DK9" i="9"/>
  <c r="DJ9" i="9"/>
  <c r="GL9" i="9" s="1"/>
  <c r="EW9" i="9"/>
  <c r="EJ9" i="9"/>
  <c r="DL9" i="9"/>
  <c r="GN9" i="9" s="1"/>
  <c r="EK9" i="9"/>
  <c r="DT9" i="9"/>
  <c r="FB9" i="9"/>
  <c r="DE9" i="9"/>
  <c r="GG9" i="9" s="1"/>
  <c r="DW9" i="9"/>
  <c r="GS54" i="9"/>
  <c r="FF66" i="9"/>
  <c r="EE66" i="9"/>
  <c r="FA66" i="9"/>
  <c r="FB66" i="9"/>
  <c r="CV66" i="9"/>
  <c r="DU66" i="9"/>
  <c r="DF66" i="9"/>
  <c r="CN66" i="9"/>
  <c r="CX66" i="9"/>
  <c r="DM66" i="9"/>
  <c r="DD66" i="9"/>
  <c r="EN66" i="9"/>
  <c r="EA66" i="9"/>
  <c r="FO66" i="9"/>
  <c r="CP66" i="9"/>
  <c r="DJ66" i="9"/>
  <c r="DV66" i="9"/>
  <c r="EG66" i="9"/>
  <c r="DO66" i="9"/>
  <c r="DR66" i="9"/>
  <c r="ET66" i="9"/>
  <c r="EC66" i="9"/>
  <c r="FG66" i="9"/>
  <c r="FN66" i="9"/>
  <c r="DP66" i="9"/>
  <c r="DB66" i="9"/>
  <c r="GO54" i="9"/>
  <c r="GH54" i="9"/>
  <c r="GT54" i="9"/>
  <c r="GF53" i="9"/>
  <c r="GF66" i="9" s="1"/>
  <c r="GQ53" i="9"/>
  <c r="GQ66" i="9" s="1"/>
  <c r="FQ61" i="9"/>
  <c r="GF48" i="9"/>
  <c r="FW48" i="9"/>
  <c r="GX53" i="9"/>
  <c r="GO40" i="9"/>
  <c r="GS48" i="9"/>
  <c r="GF47" i="9"/>
  <c r="FX47" i="9"/>
  <c r="GU47" i="9"/>
  <c r="FR53" i="9"/>
  <c r="FR66" i="9" s="1"/>
  <c r="GJ53" i="9"/>
  <c r="GJ66" i="9" s="1"/>
  <c r="GE53" i="9"/>
  <c r="GE66" i="9" s="1"/>
  <c r="GG48" i="9"/>
  <c r="GD49" i="9"/>
  <c r="GH61" i="9"/>
  <c r="GZ53" i="9"/>
  <c r="GZ66" i="9" s="1"/>
  <c r="GR61" i="9"/>
  <c r="GU40" i="9"/>
  <c r="GM48" i="9"/>
  <c r="GN40" i="9"/>
  <c r="GN59" i="9"/>
  <c r="GE59" i="9"/>
  <c r="HC59" i="9"/>
  <c r="GV59" i="9"/>
  <c r="GA53" i="9"/>
  <c r="GA66" i="9" s="1"/>
  <c r="GY49" i="9"/>
  <c r="GW49" i="9"/>
  <c r="GJ49" i="9"/>
  <c r="HB49" i="9"/>
  <c r="HA61" i="9"/>
  <c r="FT48" i="9"/>
  <c r="GQ60" i="9"/>
  <c r="GU60" i="9"/>
  <c r="GZ60" i="9"/>
  <c r="GH60" i="9"/>
  <c r="FT53" i="9"/>
  <c r="FT66" i="9" s="1"/>
  <c r="FU53" i="9"/>
  <c r="FU66" i="9" s="1"/>
  <c r="GG47" i="9"/>
  <c r="GN47" i="9"/>
  <c r="HB47" i="9"/>
  <c r="HC47" i="9"/>
  <c r="FT47" i="9"/>
  <c r="FU47" i="9"/>
  <c r="GB47" i="9"/>
  <c r="GL53" i="9"/>
  <c r="GL66" i="9" s="1"/>
  <c r="GS53" i="9"/>
  <c r="GS66" i="9" s="1"/>
  <c r="FR59" i="9"/>
  <c r="FT59" i="9"/>
  <c r="GM59" i="9"/>
  <c r="FV59" i="9"/>
  <c r="HC49" i="9"/>
  <c r="FX49" i="9"/>
  <c r="GT49" i="9"/>
  <c r="GE49" i="9"/>
  <c r="GV61" i="9"/>
  <c r="HC61" i="9"/>
  <c r="GM61" i="9"/>
  <c r="GY61" i="9"/>
  <c r="FZ40" i="9"/>
  <c r="GP40" i="9"/>
  <c r="HC40" i="9"/>
  <c r="GJ40" i="9"/>
  <c r="GU59" i="9"/>
  <c r="FY61" i="9"/>
  <c r="GI60" i="9"/>
  <c r="GN48" i="9"/>
  <c r="GD47" i="9"/>
  <c r="GL49" i="9"/>
  <c r="GQ61" i="9"/>
  <c r="GX60" i="9"/>
  <c r="FS53" i="9"/>
  <c r="FS66" i="9" s="1"/>
  <c r="GP49" i="9"/>
  <c r="HB53" i="9"/>
  <c r="HB66" i="9" s="1"/>
  <c r="GS49" i="9"/>
  <c r="GB61" i="9"/>
  <c r="GQ40" i="9"/>
  <c r="GB48" i="9"/>
  <c r="GN60" i="9"/>
  <c r="GL60" i="9"/>
  <c r="GE48" i="9"/>
  <c r="GX48" i="9"/>
  <c r="HA48" i="9"/>
  <c r="GT48" i="9"/>
  <c r="GC48" i="9"/>
  <c r="FW60" i="9"/>
  <c r="HB60" i="9"/>
  <c r="GW53" i="9"/>
  <c r="GW66" i="9" s="1"/>
  <c r="GX40" i="9"/>
  <c r="FR47" i="9"/>
  <c r="GG53" i="9"/>
  <c r="GG66" i="9" s="1"/>
  <c r="GG59" i="9"/>
  <c r="GQ59" i="9"/>
  <c r="GV49" i="9"/>
  <c r="GD61" i="9"/>
  <c r="GL61" i="9"/>
  <c r="FP40" i="9"/>
  <c r="GU48" i="9"/>
  <c r="GY48" i="9"/>
  <c r="GE60" i="9"/>
  <c r="HC60" i="9"/>
  <c r="GT60" i="9"/>
  <c r="GV47" i="9"/>
  <c r="HB59" i="9"/>
  <c r="GY59" i="9"/>
  <c r="GZ59" i="9"/>
  <c r="FX40" i="9"/>
  <c r="GB40" i="9"/>
  <c r="GD60" i="9"/>
  <c r="GW47" i="9"/>
  <c r="GM47" i="9"/>
  <c r="GY47" i="9"/>
  <c r="GQ47" i="9"/>
  <c r="GP47" i="9"/>
  <c r="GC47" i="9"/>
  <c r="GK53" i="9"/>
  <c r="GK66" i="9" s="1"/>
  <c r="GO53" i="9"/>
  <c r="GX59" i="9"/>
  <c r="GH49" i="9"/>
  <c r="HA49" i="9"/>
  <c r="GC49" i="9"/>
  <c r="GM49" i="9"/>
  <c r="GR49" i="9"/>
  <c r="GK61" i="9"/>
  <c r="GF61" i="9"/>
  <c r="FR61" i="9"/>
  <c r="GD40" i="9"/>
  <c r="FV40" i="9"/>
  <c r="GQ48" i="9"/>
  <c r="GA48" i="9"/>
  <c r="FT60" i="9"/>
  <c r="GP60" i="9"/>
  <c r="GI47" i="9"/>
  <c r="GN53" i="9"/>
  <c r="GN66" i="9" s="1"/>
  <c r="HA59" i="9"/>
  <c r="FS49" i="9"/>
  <c r="GB60" i="9"/>
  <c r="GZ61" i="9"/>
  <c r="I14" i="9"/>
  <c r="G10" i="9"/>
  <c r="F25" i="9"/>
  <c r="GO47" i="9"/>
  <c r="GL47" i="9"/>
  <c r="GT47" i="9"/>
  <c r="GE47" i="9"/>
  <c r="GK47" i="9"/>
  <c r="GD53" i="9"/>
  <c r="FQ59" i="9"/>
  <c r="GC59" i="9"/>
  <c r="GL59" i="9"/>
  <c r="GD59" i="9"/>
  <c r="FX59" i="9"/>
  <c r="FY59" i="9"/>
  <c r="FS59" i="9"/>
  <c r="GN49" i="9"/>
  <c r="GF49" i="9"/>
  <c r="GK49" i="9"/>
  <c r="FX61" i="9"/>
  <c r="HB61" i="9"/>
  <c r="GC61" i="9"/>
  <c r="GW40" i="9"/>
  <c r="GF40" i="9"/>
  <c r="HA40" i="9"/>
  <c r="FT40" i="9"/>
  <c r="GL40" i="9"/>
  <c r="FS40" i="9"/>
  <c r="FP48" i="9"/>
  <c r="HC48" i="9"/>
  <c r="FU48" i="9"/>
  <c r="GJ48" i="9"/>
  <c r="FQ60" i="9"/>
  <c r="GA60" i="9"/>
  <c r="GK60" i="9"/>
  <c r="GS60" i="9"/>
  <c r="GR60" i="9"/>
  <c r="FS60" i="9"/>
  <c r="GO60" i="9"/>
  <c r="GK40" i="9"/>
  <c r="FZ60" i="9"/>
  <c r="F14" i="9"/>
  <c r="F8" i="9"/>
  <c r="H18" i="9"/>
  <c r="I25" i="9"/>
  <c r="FP47" i="9"/>
  <c r="FV47" i="9"/>
  <c r="FW47" i="9"/>
  <c r="GH47" i="9"/>
  <c r="GA47" i="9"/>
  <c r="GR53" i="9"/>
  <c r="GR66" i="9" s="1"/>
  <c r="FP53" i="9"/>
  <c r="FP66" i="9" s="1"/>
  <c r="GM53" i="9"/>
  <c r="GM66" i="9" s="1"/>
  <c r="GB53" i="9"/>
  <c r="GB66" i="9" s="1"/>
  <c r="GP53" i="9"/>
  <c r="GP66" i="9" s="1"/>
  <c r="GV53" i="9"/>
  <c r="ER45" i="9"/>
  <c r="EY45" i="9"/>
  <c r="CV45" i="9"/>
  <c r="EL45" i="9"/>
  <c r="FM45" i="9"/>
  <c r="CP45" i="9"/>
  <c r="EI45" i="9"/>
  <c r="EV45" i="9"/>
  <c r="CW45" i="9"/>
  <c r="FG45" i="9"/>
  <c r="EW45" i="9"/>
  <c r="ES45" i="9"/>
  <c r="EH45" i="9"/>
  <c r="DH45" i="9"/>
  <c r="FN45" i="9"/>
  <c r="DT45" i="9"/>
  <c r="DO45" i="9"/>
  <c r="DW45" i="9"/>
  <c r="EO45" i="9"/>
  <c r="DG45" i="9"/>
  <c r="DU45" i="9"/>
  <c r="CX45" i="9"/>
  <c r="DP45" i="9"/>
  <c r="FF45" i="9"/>
  <c r="DF45" i="9"/>
  <c r="EG45" i="9"/>
  <c r="DD45" i="9"/>
  <c r="CN45" i="9"/>
  <c r="CQ45" i="9"/>
  <c r="FB45" i="9"/>
  <c r="CY45" i="9"/>
  <c r="ET45" i="9"/>
  <c r="EQ45" i="9"/>
  <c r="FC45" i="9"/>
  <c r="DY45" i="9"/>
  <c r="DL45" i="9"/>
  <c r="FD45" i="9"/>
  <c r="EF45" i="9"/>
  <c r="EB45" i="9"/>
  <c r="EM45" i="9"/>
  <c r="DE45" i="9"/>
  <c r="ED45" i="9"/>
  <c r="DM45" i="9"/>
  <c r="FA45" i="9"/>
  <c r="DN45" i="9"/>
  <c r="EX45" i="9"/>
  <c r="EP45" i="9"/>
  <c r="CZ45" i="9"/>
  <c r="EU45" i="9"/>
  <c r="DA45" i="9"/>
  <c r="DI45" i="9"/>
  <c r="CO45" i="9"/>
  <c r="FH45" i="9"/>
  <c r="DQ45" i="9"/>
  <c r="FO45" i="9"/>
  <c r="DZ45" i="9"/>
  <c r="FJ45" i="9"/>
  <c r="DV45" i="9"/>
  <c r="EN45" i="9"/>
  <c r="CT45" i="9"/>
  <c r="CS45" i="9"/>
  <c r="EK45" i="9"/>
  <c r="EJ45" i="9"/>
  <c r="FK45" i="9"/>
  <c r="CU45" i="9"/>
  <c r="FI45" i="9"/>
  <c r="DX45" i="9"/>
  <c r="EC45" i="9"/>
  <c r="FE45" i="9"/>
  <c r="CR45" i="9"/>
  <c r="DR45" i="9"/>
  <c r="DC45" i="9"/>
  <c r="DS45" i="9"/>
  <c r="DK45" i="9"/>
  <c r="EZ45" i="9"/>
  <c r="FL45" i="9"/>
  <c r="DJ45" i="9"/>
  <c r="EE45" i="9"/>
  <c r="DB45" i="9"/>
  <c r="EA45" i="9"/>
  <c r="GA59" i="9"/>
  <c r="GH59" i="9"/>
  <c r="GI59" i="9"/>
  <c r="GF59" i="9"/>
  <c r="FZ59" i="9"/>
  <c r="FU59" i="9"/>
  <c r="GI49" i="9"/>
  <c r="GX49" i="9"/>
  <c r="FQ49" i="9"/>
  <c r="FY49" i="9"/>
  <c r="GU49" i="9"/>
  <c r="GS61" i="9"/>
  <c r="GT61" i="9"/>
  <c r="GP61" i="9"/>
  <c r="FP61" i="9"/>
  <c r="GO61" i="9"/>
  <c r="GV40" i="9"/>
  <c r="FY40" i="9"/>
  <c r="GM40" i="9"/>
  <c r="FU40" i="9"/>
  <c r="GC40" i="9"/>
  <c r="GP48" i="9"/>
  <c r="GW48" i="9"/>
  <c r="GV48" i="9"/>
  <c r="GL48" i="9"/>
  <c r="FV48" i="9"/>
  <c r="GZ48" i="9"/>
  <c r="GM60" i="9"/>
  <c r="GJ60" i="9"/>
  <c r="FV60" i="9"/>
  <c r="DX41" i="9"/>
  <c r="DP41" i="9"/>
  <c r="EZ41" i="9"/>
  <c r="CS41" i="9"/>
  <c r="DH41" i="9"/>
  <c r="DK41" i="9"/>
  <c r="DJ41" i="9"/>
  <c r="DZ41" i="9"/>
  <c r="CZ41" i="9"/>
  <c r="FG41" i="9"/>
  <c r="DB41" i="9"/>
  <c r="FH41" i="9"/>
  <c r="EF41" i="9"/>
  <c r="CU41" i="9"/>
  <c r="EO41" i="9"/>
  <c r="CW41" i="9"/>
  <c r="DR41" i="9"/>
  <c r="DC41" i="9"/>
  <c r="DY41" i="9"/>
  <c r="CR41" i="9"/>
  <c r="CT41" i="9"/>
  <c r="EC41" i="9"/>
  <c r="FN41" i="9"/>
  <c r="DA41" i="9"/>
  <c r="DS41" i="9"/>
  <c r="DQ41" i="9"/>
  <c r="CP41" i="9"/>
  <c r="FB41" i="9"/>
  <c r="DN41" i="9"/>
  <c r="DI41" i="9"/>
  <c r="DF41" i="9"/>
  <c r="CX41" i="9"/>
  <c r="EJ41" i="9"/>
  <c r="CN41" i="9"/>
  <c r="DD41" i="9"/>
  <c r="EN41" i="9"/>
  <c r="CV41" i="9"/>
  <c r="EA41" i="9"/>
  <c r="DE41" i="9"/>
  <c r="DT41" i="9"/>
  <c r="EB41" i="9"/>
  <c r="EL41" i="9"/>
  <c r="FC41" i="9"/>
  <c r="FD41" i="9"/>
  <c r="CO41" i="9"/>
  <c r="DL41" i="9"/>
  <c r="EG41" i="9"/>
  <c r="EY41" i="9"/>
  <c r="CQ41" i="9"/>
  <c r="FL41" i="9"/>
  <c r="EE41" i="9"/>
  <c r="DG41" i="9"/>
  <c r="FM41" i="9"/>
  <c r="ES41" i="9"/>
  <c r="FJ41" i="9"/>
  <c r="DM41" i="9"/>
  <c r="EM41" i="9"/>
  <c r="EK41" i="9"/>
  <c r="CY41" i="9"/>
  <c r="DV41" i="9"/>
  <c r="EV41" i="9"/>
  <c r="EH41" i="9"/>
  <c r="FA41" i="9"/>
  <c r="FF41" i="9"/>
  <c r="ER41" i="9"/>
  <c r="EU41" i="9"/>
  <c r="DU41" i="9"/>
  <c r="ET41" i="9"/>
  <c r="FO41" i="9"/>
  <c r="DW41" i="9"/>
  <c r="EP41" i="9"/>
  <c r="FI41" i="9"/>
  <c r="EX41" i="9"/>
  <c r="ED41" i="9"/>
  <c r="DO41" i="9"/>
  <c r="FK41" i="9"/>
  <c r="EI41" i="9"/>
  <c r="EQ41" i="9"/>
  <c r="FE41" i="9"/>
  <c r="EW41" i="9"/>
  <c r="CP58" i="9"/>
  <c r="CP67" i="9" s="1"/>
  <c r="DI58" i="9"/>
  <c r="DI67" i="9" s="1"/>
  <c r="FL58" i="9"/>
  <c r="FL67" i="9" s="1"/>
  <c r="EJ58" i="9"/>
  <c r="EJ67" i="9" s="1"/>
  <c r="EO58" i="9"/>
  <c r="EO67" i="9" s="1"/>
  <c r="EM58" i="9"/>
  <c r="EM67" i="9" s="1"/>
  <c r="CV58" i="9"/>
  <c r="CV67" i="9" s="1"/>
  <c r="DX58" i="9"/>
  <c r="DX67" i="9" s="1"/>
  <c r="FM58" i="9"/>
  <c r="FM67" i="9" s="1"/>
  <c r="EY58" i="9"/>
  <c r="EY67" i="9" s="1"/>
  <c r="CQ58" i="9"/>
  <c r="CQ67" i="9" s="1"/>
  <c r="EA58" i="9"/>
  <c r="EA67" i="9" s="1"/>
  <c r="DL58" i="9"/>
  <c r="DL67" i="9" s="1"/>
  <c r="FJ58" i="9"/>
  <c r="FJ67" i="9" s="1"/>
  <c r="EN58" i="9"/>
  <c r="EN67" i="9" s="1"/>
  <c r="FG58" i="9"/>
  <c r="FG67" i="9" s="1"/>
  <c r="DF58" i="9"/>
  <c r="DF67" i="9" s="1"/>
  <c r="DY58" i="9"/>
  <c r="DY67" i="9" s="1"/>
  <c r="EK58" i="9"/>
  <c r="EK67" i="9" s="1"/>
  <c r="EU58" i="9"/>
  <c r="EU67" i="9" s="1"/>
  <c r="EG58" i="9"/>
  <c r="EG67" i="9" s="1"/>
  <c r="FE58" i="9"/>
  <c r="FE67" i="9" s="1"/>
  <c r="DS58" i="9"/>
  <c r="DS67" i="9" s="1"/>
  <c r="DK58" i="9"/>
  <c r="DK67" i="9" s="1"/>
  <c r="ET58" i="9"/>
  <c r="ET67" i="9" s="1"/>
  <c r="ED58" i="9"/>
  <c r="ED67" i="9" s="1"/>
  <c r="DP58" i="9"/>
  <c r="DP67" i="9" s="1"/>
  <c r="FN58" i="9"/>
  <c r="FN67" i="9" s="1"/>
  <c r="EE58" i="9"/>
  <c r="EE67" i="9" s="1"/>
  <c r="DT58" i="9"/>
  <c r="DT67" i="9" s="1"/>
  <c r="EX58" i="9"/>
  <c r="EX67" i="9" s="1"/>
  <c r="FI58" i="9"/>
  <c r="FI67" i="9" s="1"/>
  <c r="EQ58" i="9"/>
  <c r="EQ67" i="9" s="1"/>
  <c r="DO58" i="9"/>
  <c r="DO67" i="9" s="1"/>
  <c r="DG58" i="9"/>
  <c r="DG67" i="9" s="1"/>
  <c r="EC58" i="9"/>
  <c r="EC67" i="9" s="1"/>
  <c r="FC58" i="9"/>
  <c r="FC67" i="9" s="1"/>
  <c r="FH58" i="9"/>
  <c r="FH67" i="9" s="1"/>
  <c r="EH58" i="9"/>
  <c r="EH67" i="9" s="1"/>
  <c r="DW58" i="9"/>
  <c r="DW67" i="9" s="1"/>
  <c r="CW58" i="9"/>
  <c r="CW67" i="9" s="1"/>
  <c r="DZ58" i="9"/>
  <c r="DZ67" i="9" s="1"/>
  <c r="CX58" i="9"/>
  <c r="CX67" i="9" s="1"/>
  <c r="ER58" i="9"/>
  <c r="ER67" i="9" s="1"/>
  <c r="EV58" i="9"/>
  <c r="EV67" i="9" s="1"/>
  <c r="FK58" i="9"/>
  <c r="FK67" i="9" s="1"/>
  <c r="DN58" i="9"/>
  <c r="DN67" i="9" s="1"/>
  <c r="EB58" i="9"/>
  <c r="EB67" i="9" s="1"/>
  <c r="CO58" i="9"/>
  <c r="CO67" i="9" s="1"/>
  <c r="DQ58" i="9"/>
  <c r="DQ67" i="9" s="1"/>
  <c r="DJ58" i="9"/>
  <c r="DJ67" i="9" s="1"/>
  <c r="FD58" i="9"/>
  <c r="FD67" i="9" s="1"/>
  <c r="CN58" i="9"/>
  <c r="CN67" i="9" s="1"/>
  <c r="EP58" i="9"/>
  <c r="EP67" i="9" s="1"/>
  <c r="DR58" i="9"/>
  <c r="DR67" i="9" s="1"/>
  <c r="DE58" i="9"/>
  <c r="DE67" i="9" s="1"/>
  <c r="CU58" i="9"/>
  <c r="CU67" i="9" s="1"/>
  <c r="FO58" i="9"/>
  <c r="FO67" i="9" s="1"/>
  <c r="DH58" i="9"/>
  <c r="DH67" i="9" s="1"/>
  <c r="CZ58" i="9"/>
  <c r="CZ67" i="9" s="1"/>
  <c r="CT58" i="9"/>
  <c r="CT67" i="9" s="1"/>
  <c r="CS58" i="9"/>
  <c r="CS67" i="9" s="1"/>
  <c r="DV58" i="9"/>
  <c r="DV67" i="9" s="1"/>
  <c r="DC58" i="9"/>
  <c r="DC67" i="9" s="1"/>
  <c r="EW58" i="9"/>
  <c r="EW67" i="9" s="1"/>
  <c r="DB58" i="9"/>
  <c r="DB67" i="9" s="1"/>
  <c r="EL58" i="9"/>
  <c r="EL67" i="9" s="1"/>
  <c r="CY58" i="9"/>
  <c r="CY67" i="9" s="1"/>
  <c r="FB58" i="9"/>
  <c r="FB67" i="9" s="1"/>
  <c r="DA58" i="9"/>
  <c r="DA67" i="9" s="1"/>
  <c r="FF58" i="9"/>
  <c r="FF67" i="9" s="1"/>
  <c r="DM58" i="9"/>
  <c r="DM67" i="9" s="1"/>
  <c r="FA58" i="9"/>
  <c r="FA67" i="9" s="1"/>
  <c r="ES58" i="9"/>
  <c r="ES67" i="9" s="1"/>
  <c r="EZ58" i="9"/>
  <c r="EZ67" i="9" s="1"/>
  <c r="EI58" i="9"/>
  <c r="EI67" i="9" s="1"/>
  <c r="CR58" i="9"/>
  <c r="CR67" i="9" s="1"/>
  <c r="DU58" i="9"/>
  <c r="DU67" i="9" s="1"/>
  <c r="DD58" i="9"/>
  <c r="DD67" i="9" s="1"/>
  <c r="EF58" i="9"/>
  <c r="EF67" i="9" s="1"/>
  <c r="G18" i="9"/>
  <c r="FS47" i="9"/>
  <c r="GI53" i="9"/>
  <c r="GI66" i="9" s="1"/>
  <c r="FQ53" i="9"/>
  <c r="GH53" i="9"/>
  <c r="GC53" i="9"/>
  <c r="GC66" i="9" s="1"/>
  <c r="DM46" i="9"/>
  <c r="EC46" i="9"/>
  <c r="DE46" i="9"/>
  <c r="DV46" i="9"/>
  <c r="CO46" i="9"/>
  <c r="FM46" i="9"/>
  <c r="CW46" i="9"/>
  <c r="CR46" i="9"/>
  <c r="DU46" i="9"/>
  <c r="DO46" i="9"/>
  <c r="CZ46" i="9"/>
  <c r="EG46" i="9"/>
  <c r="DG46" i="9"/>
  <c r="CP46" i="9"/>
  <c r="EV46" i="9"/>
  <c r="EK46" i="9"/>
  <c r="DW46" i="9"/>
  <c r="ES46" i="9"/>
  <c r="DZ46" i="9"/>
  <c r="EM46" i="9"/>
  <c r="DA46" i="9"/>
  <c r="CY46" i="9"/>
  <c r="DC46" i="9"/>
  <c r="FN46" i="9"/>
  <c r="EE46" i="9"/>
  <c r="CQ46" i="9"/>
  <c r="CT46" i="9"/>
  <c r="DQ46" i="9"/>
  <c r="EF46" i="9"/>
  <c r="FK46" i="9"/>
  <c r="FL46" i="9"/>
  <c r="FI46" i="9"/>
  <c r="DI46" i="9"/>
  <c r="CX46" i="9"/>
  <c r="ET46" i="9"/>
  <c r="EL46" i="9"/>
  <c r="EU46" i="9"/>
  <c r="EO46" i="9"/>
  <c r="ER46" i="9"/>
  <c r="DF46" i="9"/>
  <c r="DP46" i="9"/>
  <c r="DN46" i="9"/>
  <c r="FG46" i="9"/>
  <c r="EY46" i="9"/>
  <c r="FC46" i="9"/>
  <c r="FH46" i="9"/>
  <c r="EZ46" i="9"/>
  <c r="DK46" i="9"/>
  <c r="FF46" i="9"/>
  <c r="EH46" i="9"/>
  <c r="ED46" i="9"/>
  <c r="EI46" i="9"/>
  <c r="EB46" i="9"/>
  <c r="FD46" i="9"/>
  <c r="EJ46" i="9"/>
  <c r="EP46" i="9"/>
  <c r="DH46" i="9"/>
  <c r="EQ46" i="9"/>
  <c r="CU46" i="9"/>
  <c r="DS46" i="9"/>
  <c r="EX46" i="9"/>
  <c r="DR46" i="9"/>
  <c r="DY46" i="9"/>
  <c r="DX46" i="9"/>
  <c r="CS46" i="9"/>
  <c r="DB46" i="9"/>
  <c r="DT46" i="9"/>
  <c r="EW46" i="9"/>
  <c r="EN46" i="9"/>
  <c r="EA46" i="9"/>
  <c r="FJ46" i="9"/>
  <c r="DJ46" i="9"/>
  <c r="FA46" i="9"/>
  <c r="DL46" i="9"/>
  <c r="DD46" i="9"/>
  <c r="FB46" i="9"/>
  <c r="FO46" i="9"/>
  <c r="FE46" i="9"/>
  <c r="CN46" i="9"/>
  <c r="CV46" i="9"/>
  <c r="GO59" i="9"/>
  <c r="GJ59" i="9"/>
  <c r="GT59" i="9"/>
  <c r="GK59" i="9"/>
  <c r="GB59" i="9"/>
  <c r="FP49" i="9"/>
  <c r="GG49" i="9"/>
  <c r="FW49" i="9"/>
  <c r="GB49" i="9"/>
  <c r="FW61" i="9"/>
  <c r="FT61" i="9"/>
  <c r="GH40" i="9"/>
  <c r="GS40" i="9"/>
  <c r="GZ40" i="9"/>
  <c r="GO48" i="9"/>
  <c r="GI48" i="9"/>
  <c r="GR48" i="9"/>
  <c r="HA60" i="9"/>
  <c r="HA47" i="9"/>
  <c r="GZ47" i="9"/>
  <c r="FZ53" i="9"/>
  <c r="FZ66" i="9" s="1"/>
  <c r="HC53" i="9"/>
  <c r="HC66" i="9" s="1"/>
  <c r="GP59" i="9"/>
  <c r="FZ49" i="9"/>
  <c r="GA49" i="9"/>
  <c r="FT49" i="9"/>
  <c r="GG61" i="9"/>
  <c r="FS61" i="9"/>
  <c r="GI61" i="9"/>
  <c r="GG40" i="9"/>
  <c r="FW40" i="9"/>
  <c r="GE40" i="9"/>
  <c r="GR40" i="9"/>
  <c r="HB40" i="9"/>
  <c r="FZ48" i="9"/>
  <c r="FQ48" i="9"/>
  <c r="GD48" i="9"/>
  <c r="FS48" i="9"/>
  <c r="FU60" i="9"/>
  <c r="GG60" i="9"/>
  <c r="GY60" i="9"/>
  <c r="DG39" i="9"/>
  <c r="DX39" i="9"/>
  <c r="DV39" i="9"/>
  <c r="CW39" i="9"/>
  <c r="CX39" i="9"/>
  <c r="CQ39" i="9"/>
  <c r="DN39" i="9"/>
  <c r="EB39" i="9"/>
  <c r="DP39" i="9"/>
  <c r="DI39" i="9"/>
  <c r="DQ39" i="9"/>
  <c r="DW39" i="9"/>
  <c r="DJ39" i="9"/>
  <c r="DR39" i="9"/>
  <c r="DK39" i="9"/>
  <c r="DF39" i="9"/>
  <c r="CP39" i="9"/>
  <c r="CZ39" i="9"/>
  <c r="DY39" i="9"/>
  <c r="FE39" i="9"/>
  <c r="DO39" i="9"/>
  <c r="EP39" i="9"/>
  <c r="DD39" i="9"/>
  <c r="CO39" i="9"/>
  <c r="DT39" i="9"/>
  <c r="CY39" i="9"/>
  <c r="DL39" i="9"/>
  <c r="EF39" i="9"/>
  <c r="DB39" i="9"/>
  <c r="DH39" i="9"/>
  <c r="ET39" i="9"/>
  <c r="CT39" i="9"/>
  <c r="DZ39" i="9"/>
  <c r="EX39" i="9"/>
  <c r="DA39" i="9"/>
  <c r="FA39" i="9"/>
  <c r="FD39" i="9"/>
  <c r="FB39" i="9"/>
  <c r="FH39" i="9"/>
  <c r="DC39" i="9"/>
  <c r="EI39" i="9"/>
  <c r="FC39" i="9"/>
  <c r="EG39" i="9"/>
  <c r="ES39" i="9"/>
  <c r="EQ39" i="9"/>
  <c r="DS39" i="9"/>
  <c r="FK39" i="9"/>
  <c r="CV39" i="9"/>
  <c r="EU39" i="9"/>
  <c r="EM39" i="9"/>
  <c r="FF39" i="9"/>
  <c r="EL39" i="9"/>
  <c r="EO39" i="9"/>
  <c r="DU39" i="9"/>
  <c r="FI39" i="9"/>
  <c r="FO39" i="9"/>
  <c r="CU39" i="9"/>
  <c r="DM39" i="9"/>
  <c r="EZ39" i="9"/>
  <c r="ED39" i="9"/>
  <c r="EJ39" i="9"/>
  <c r="FN39" i="9"/>
  <c r="CN39" i="9"/>
  <c r="EA39" i="9"/>
  <c r="ER39" i="9"/>
  <c r="EV39" i="9"/>
  <c r="FM39" i="9"/>
  <c r="CR39" i="9"/>
  <c r="FJ39" i="9"/>
  <c r="EN39" i="9"/>
  <c r="DE39" i="9"/>
  <c r="EE39" i="9"/>
  <c r="EK39" i="9"/>
  <c r="EC39" i="9"/>
  <c r="EH39" i="9"/>
  <c r="FG39" i="9"/>
  <c r="EY39" i="9"/>
  <c r="EW39" i="9"/>
  <c r="CS39" i="9"/>
  <c r="FL39" i="9"/>
  <c r="FR49" i="9"/>
  <c r="I13" i="9"/>
  <c r="H19" i="9"/>
  <c r="F13" i="9"/>
  <c r="H9" i="9"/>
  <c r="F23" i="9"/>
  <c r="FQ47" i="9"/>
  <c r="FY53" i="9"/>
  <c r="FY66" i="9" s="1"/>
  <c r="GU53" i="9"/>
  <c r="GU66" i="9" s="1"/>
  <c r="GS59" i="9"/>
  <c r="GW59" i="9"/>
  <c r="GR59" i="9"/>
  <c r="GQ49" i="9"/>
  <c r="GO49" i="9"/>
  <c r="FQ40" i="9"/>
  <c r="GT40" i="9"/>
  <c r="FP60" i="9"/>
  <c r="FR60" i="9"/>
  <c r="F12" i="9"/>
  <c r="FY47" i="9"/>
  <c r="GS47" i="9"/>
  <c r="FX53" i="9"/>
  <c r="FX66" i="9" s="1"/>
  <c r="FV49" i="9"/>
  <c r="FU49" i="9"/>
  <c r="GZ49" i="9"/>
  <c r="GW61" i="9"/>
  <c r="GA61" i="9"/>
  <c r="FR40" i="9"/>
  <c r="GI40" i="9"/>
  <c r="GY40" i="9"/>
  <c r="FR48" i="9"/>
  <c r="GH48" i="9"/>
  <c r="HB48" i="9"/>
  <c r="GF60" i="9"/>
  <c r="FX60" i="9"/>
  <c r="GC60" i="9"/>
  <c r="GT53" i="9"/>
  <c r="H10" i="9"/>
  <c r="F18" i="9"/>
  <c r="F11" i="9"/>
  <c r="F24" i="9"/>
  <c r="GJ47" i="9"/>
  <c r="GR47" i="9"/>
  <c r="FZ47" i="9"/>
  <c r="GX47" i="9"/>
  <c r="GY53" i="9"/>
  <c r="GY66" i="9" s="1"/>
  <c r="FW53" i="9"/>
  <c r="FW66" i="9" s="1"/>
  <c r="HA53" i="9"/>
  <c r="HA66" i="9" s="1"/>
  <c r="FV53" i="9"/>
  <c r="FV66" i="9" s="1"/>
  <c r="FP59" i="9"/>
  <c r="FW59" i="9"/>
  <c r="GE61" i="9"/>
  <c r="FV61" i="9"/>
  <c r="GU61" i="9"/>
  <c r="FZ61" i="9"/>
  <c r="FU61" i="9"/>
  <c r="GJ61" i="9"/>
  <c r="GX61" i="9"/>
  <c r="GA40" i="9"/>
  <c r="FY48" i="9"/>
  <c r="FX48" i="9"/>
  <c r="GK48" i="9"/>
  <c r="GV60" i="9"/>
  <c r="FY60" i="9"/>
  <c r="GW60" i="9"/>
  <c r="J96" i="5"/>
  <c r="I106" i="5"/>
  <c r="L101" i="5"/>
  <c r="I98" i="5"/>
  <c r="I99" i="5"/>
  <c r="I12" i="9" s="1"/>
  <c r="I113" i="5"/>
  <c r="L113" i="5" s="1"/>
  <c r="L114" i="5"/>
  <c r="K114" i="5"/>
  <c r="I112" i="5"/>
  <c r="I23" i="9" s="1"/>
  <c r="K101" i="5"/>
  <c r="J99" i="5"/>
  <c r="J98" i="5"/>
  <c r="K100" i="5"/>
  <c r="L100" i="5"/>
  <c r="GD45" i="9" l="1"/>
  <c r="GR9" i="9"/>
  <c r="GX9" i="9"/>
  <c r="GX66" i="9"/>
  <c r="FQ66" i="9"/>
  <c r="GZ9" i="9"/>
  <c r="GD66" i="9"/>
  <c r="GM9" i="9"/>
  <c r="GK9" i="9"/>
  <c r="FT9" i="9"/>
  <c r="GV66" i="9"/>
  <c r="HC9" i="9"/>
  <c r="GS9" i="9"/>
  <c r="FY9" i="9"/>
  <c r="GJ9" i="9"/>
  <c r="HB9" i="9"/>
  <c r="GH9" i="9"/>
  <c r="GO9" i="9"/>
  <c r="GV9" i="9"/>
  <c r="FX9" i="9"/>
  <c r="GC9" i="9"/>
  <c r="FW9" i="9"/>
  <c r="HA9" i="9"/>
  <c r="GP9" i="9"/>
  <c r="GY9" i="9"/>
  <c r="GU9" i="9"/>
  <c r="FP9" i="9"/>
  <c r="GI9" i="9"/>
  <c r="FV9" i="9"/>
  <c r="GT66" i="9"/>
  <c r="T41" i="15" a="1"/>
  <c r="T56" i="15" s="1"/>
  <c r="GO66" i="9"/>
  <c r="GH66" i="9"/>
  <c r="V41" i="15" a="1"/>
  <c r="GT58" i="9"/>
  <c r="GT67" i="9" s="1"/>
  <c r="GK45" i="9"/>
  <c r="FT45" i="9"/>
  <c r="FT39" i="9"/>
  <c r="HC39" i="9"/>
  <c r="FW39" i="9"/>
  <c r="GO39" i="9"/>
  <c r="GX58" i="9"/>
  <c r="GX67" i="9" s="1"/>
  <c r="FU39" i="9"/>
  <c r="GZ46" i="9"/>
  <c r="GM46" i="9"/>
  <c r="GP41" i="9"/>
  <c r="GA46" i="9"/>
  <c r="GG45" i="9"/>
  <c r="FW46" i="9"/>
  <c r="HB46" i="9"/>
  <c r="GD58" i="9"/>
  <c r="GD67" i="9" s="1"/>
  <c r="GS58" i="9"/>
  <c r="GS67" i="9" s="1"/>
  <c r="GL58" i="9"/>
  <c r="GL67" i="9" s="1"/>
  <c r="FZ45" i="9"/>
  <c r="FV58" i="9"/>
  <c r="FV67" i="9" s="1"/>
  <c r="GD39" i="9"/>
  <c r="FQ41" i="9"/>
  <c r="GA58" i="9"/>
  <c r="GA67" i="9" s="1"/>
  <c r="GB58" i="9"/>
  <c r="GB67" i="9" s="1"/>
  <c r="FT41" i="9"/>
  <c r="GC45" i="9"/>
  <c r="GO58" i="9"/>
  <c r="GO67" i="9" s="1"/>
  <c r="GE58" i="9"/>
  <c r="GE67" i="9" s="1"/>
  <c r="GF39" i="9"/>
  <c r="GM39" i="9"/>
  <c r="GP39" i="9"/>
  <c r="GL46" i="9"/>
  <c r="GH46" i="9"/>
  <c r="GU58" i="9"/>
  <c r="GU67" i="9" s="1"/>
  <c r="GG41" i="9"/>
  <c r="GL41" i="9"/>
  <c r="GL45" i="9"/>
  <c r="GP45" i="9"/>
  <c r="FS45" i="9"/>
  <c r="FS39" i="9"/>
  <c r="GN46" i="9"/>
  <c r="GE46" i="9"/>
  <c r="GW58" i="9"/>
  <c r="GW67" i="9" s="1"/>
  <c r="GK41" i="9"/>
  <c r="GM41" i="9"/>
  <c r="FP45" i="9"/>
  <c r="HC46" i="9"/>
  <c r="GT46" i="9"/>
  <c r="FT58" i="9"/>
  <c r="FT67" i="9" s="1"/>
  <c r="GN58" i="9"/>
  <c r="GN67" i="9" s="1"/>
  <c r="FX41" i="9"/>
  <c r="FV41" i="9"/>
  <c r="GZ45" i="9"/>
  <c r="GO45" i="9"/>
  <c r="HA45" i="9"/>
  <c r="GF45" i="9"/>
  <c r="FX45" i="9"/>
  <c r="FY39" i="9"/>
  <c r="FP46" i="9"/>
  <c r="FQ46" i="9"/>
  <c r="GY41" i="9"/>
  <c r="GX41" i="9"/>
  <c r="FU41" i="9"/>
  <c r="GX45" i="9"/>
  <c r="GU45" i="9"/>
  <c r="GX46" i="9"/>
  <c r="GW41" i="9"/>
  <c r="GF41" i="9"/>
  <c r="FY45" i="9"/>
  <c r="GB39" i="9"/>
  <c r="GK39" i="9"/>
  <c r="GZ39" i="9"/>
  <c r="FV46" i="9"/>
  <c r="GB46" i="9"/>
  <c r="GG46" i="9"/>
  <c r="GQ58" i="9"/>
  <c r="GQ67" i="9" s="1"/>
  <c r="HA58" i="9"/>
  <c r="HA67" i="9" s="1"/>
  <c r="GK58" i="9"/>
  <c r="GK67" i="9" s="1"/>
  <c r="FP41" i="9"/>
  <c r="GS41" i="9"/>
  <c r="GE41" i="9"/>
  <c r="GR41" i="9"/>
  <c r="HB45" i="9"/>
  <c r="GB45" i="9"/>
  <c r="GV45" i="9"/>
  <c r="GA39" i="9"/>
  <c r="EX23" i="9"/>
  <c r="CN23" i="9"/>
  <c r="DQ23" i="9"/>
  <c r="DH23" i="9"/>
  <c r="ED23" i="9"/>
  <c r="DR23" i="9"/>
  <c r="EA23" i="9"/>
  <c r="DB23" i="9"/>
  <c r="EE23" i="9"/>
  <c r="EW23" i="9"/>
  <c r="DW23" i="9"/>
  <c r="DV23" i="9"/>
  <c r="DI23" i="9"/>
  <c r="FK23" i="9"/>
  <c r="EP23" i="9"/>
  <c r="CT23" i="9"/>
  <c r="DP23" i="9"/>
  <c r="EQ23" i="9"/>
  <c r="FO23" i="9"/>
  <c r="CW23" i="9"/>
  <c r="DN23" i="9"/>
  <c r="CR23" i="9"/>
  <c r="FH23" i="9"/>
  <c r="DL23" i="9"/>
  <c r="EM23" i="9"/>
  <c r="DX23" i="9"/>
  <c r="CY23" i="9"/>
  <c r="EK23" i="9"/>
  <c r="CU23" i="9"/>
  <c r="CS23" i="9"/>
  <c r="EU23" i="9"/>
  <c r="DU23" i="9"/>
  <c r="CO23" i="9"/>
  <c r="FN23" i="9"/>
  <c r="EV23" i="9"/>
  <c r="EF23" i="9"/>
  <c r="DG23" i="9"/>
  <c r="FB23" i="9"/>
  <c r="EL23" i="9"/>
  <c r="FE23" i="9"/>
  <c r="FF23" i="9"/>
  <c r="DJ23" i="9"/>
  <c r="EN23" i="9"/>
  <c r="DY23" i="9"/>
  <c r="EB23" i="9"/>
  <c r="DM23" i="9"/>
  <c r="FJ23" i="9"/>
  <c r="EI23" i="9"/>
  <c r="EG23" i="9"/>
  <c r="FD23" i="9"/>
  <c r="ET23" i="9"/>
  <c r="FA23" i="9"/>
  <c r="DD23" i="9"/>
  <c r="EC23" i="9"/>
  <c r="DO23" i="9"/>
  <c r="CQ23" i="9"/>
  <c r="DT23" i="9"/>
  <c r="EH23" i="9"/>
  <c r="DE23" i="9"/>
  <c r="EY23" i="9"/>
  <c r="EZ23" i="9"/>
  <c r="CV23" i="9"/>
  <c r="CP23" i="9"/>
  <c r="DC23" i="9"/>
  <c r="FM23" i="9"/>
  <c r="ES23" i="9"/>
  <c r="FL23" i="9"/>
  <c r="ER23" i="9"/>
  <c r="CZ23" i="9"/>
  <c r="DA23" i="9"/>
  <c r="DK23" i="9"/>
  <c r="FG23" i="9"/>
  <c r="DF23" i="9"/>
  <c r="CX23" i="9"/>
  <c r="EJ23" i="9"/>
  <c r="FI23" i="9"/>
  <c r="EO23" i="9"/>
  <c r="DZ23" i="9"/>
  <c r="FC23" i="9"/>
  <c r="DS23" i="9"/>
  <c r="HB39" i="9"/>
  <c r="GV39" i="9"/>
  <c r="FR39" i="9"/>
  <c r="GR39" i="9"/>
  <c r="GI39" i="9"/>
  <c r="GD46" i="9"/>
  <c r="GP46" i="9"/>
  <c r="FZ46" i="9"/>
  <c r="FS46" i="9"/>
  <c r="GQ46" i="9"/>
  <c r="FW58" i="9"/>
  <c r="FW67" i="9" s="1"/>
  <c r="FQ58" i="9"/>
  <c r="FQ67" i="9" s="1"/>
  <c r="FY58" i="9"/>
  <c r="FY67" i="9" s="1"/>
  <c r="GH58" i="9"/>
  <c r="GH67" i="9" s="1"/>
  <c r="FR58" i="9"/>
  <c r="FR67" i="9" s="1"/>
  <c r="GA41" i="9"/>
  <c r="FS41" i="9"/>
  <c r="GU41" i="9"/>
  <c r="GT41" i="9"/>
  <c r="GB41" i="9"/>
  <c r="GZ41" i="9"/>
  <c r="GT45" i="9"/>
  <c r="HC45" i="9"/>
  <c r="GA45" i="9"/>
  <c r="GR45" i="9"/>
  <c r="FW45" i="9"/>
  <c r="DP12" i="9"/>
  <c r="DF12" i="9"/>
  <c r="FA12" i="9"/>
  <c r="EE12" i="9"/>
  <c r="DK12" i="9"/>
  <c r="ER12" i="9"/>
  <c r="DW12" i="9"/>
  <c r="EH12" i="9"/>
  <c r="DR12" i="9"/>
  <c r="EC12" i="9"/>
  <c r="FN12" i="9"/>
  <c r="EP12" i="9"/>
  <c r="EK12" i="9"/>
  <c r="EG12" i="9"/>
  <c r="CZ12" i="9"/>
  <c r="DD12" i="9"/>
  <c r="CY12" i="9"/>
  <c r="EN12" i="9"/>
  <c r="FI12" i="9"/>
  <c r="CP12" i="9"/>
  <c r="EO12" i="9"/>
  <c r="DI12" i="9"/>
  <c r="DY12" i="9"/>
  <c r="EU12" i="9"/>
  <c r="DT12" i="9"/>
  <c r="DZ12" i="9"/>
  <c r="CS12" i="9"/>
  <c r="FC12" i="9"/>
  <c r="CU12" i="9"/>
  <c r="DH12" i="9"/>
  <c r="DC12" i="9"/>
  <c r="ED12" i="9"/>
  <c r="DU12" i="9"/>
  <c r="EB12" i="9"/>
  <c r="CR12" i="9"/>
  <c r="FO12" i="9"/>
  <c r="FG12" i="9"/>
  <c r="CV12" i="9"/>
  <c r="EF12" i="9"/>
  <c r="DX12" i="9"/>
  <c r="CW12" i="9"/>
  <c r="FD12" i="9"/>
  <c r="EV12" i="9"/>
  <c r="EZ12" i="9"/>
  <c r="DE12" i="9"/>
  <c r="CT12" i="9"/>
  <c r="CX12" i="9"/>
  <c r="EY12" i="9"/>
  <c r="EL12" i="9"/>
  <c r="EA12" i="9"/>
  <c r="ES12" i="9"/>
  <c r="DQ12" i="9"/>
  <c r="FM12" i="9"/>
  <c r="DG12" i="9"/>
  <c r="DB12" i="9"/>
  <c r="CO12" i="9"/>
  <c r="EJ12" i="9"/>
  <c r="DM12" i="9"/>
  <c r="ET12" i="9"/>
  <c r="DS12" i="9"/>
  <c r="FB12" i="9"/>
  <c r="EX12" i="9"/>
  <c r="DN12" i="9"/>
  <c r="DJ12" i="9"/>
  <c r="EI12" i="9"/>
  <c r="DO12" i="9"/>
  <c r="FJ12" i="9"/>
  <c r="FL12" i="9"/>
  <c r="DA12" i="9"/>
  <c r="EQ12" i="9"/>
  <c r="DV12" i="9"/>
  <c r="EW12" i="9"/>
  <c r="DL12" i="9"/>
  <c r="FF12" i="9"/>
  <c r="EM12" i="9"/>
  <c r="FH12" i="9"/>
  <c r="CQ12" i="9"/>
  <c r="FE12" i="9"/>
  <c r="CN12" i="9"/>
  <c r="FK12" i="9"/>
  <c r="K99" i="5"/>
  <c r="K98" i="5"/>
  <c r="I11" i="9"/>
  <c r="K106" i="5"/>
  <c r="I18" i="9"/>
  <c r="FX39" i="9"/>
  <c r="GE39" i="9"/>
  <c r="FV39" i="9"/>
  <c r="FQ39" i="9"/>
  <c r="GH39" i="9"/>
  <c r="FP39" i="9"/>
  <c r="FU46" i="9"/>
  <c r="GJ46" i="9"/>
  <c r="GR46" i="9"/>
  <c r="GK46" i="9"/>
  <c r="GY46" i="9"/>
  <c r="GW46" i="9"/>
  <c r="GO46" i="9"/>
  <c r="GG58" i="9"/>
  <c r="GG67" i="9" s="1"/>
  <c r="FP58" i="9"/>
  <c r="FP67" i="9" s="1"/>
  <c r="GY58" i="9"/>
  <c r="GY67" i="9" s="1"/>
  <c r="GM58" i="9"/>
  <c r="GM67" i="9" s="1"/>
  <c r="GZ58" i="9"/>
  <c r="GZ67" i="9" s="1"/>
  <c r="GO41" i="9"/>
  <c r="GV41" i="9"/>
  <c r="FZ41" i="9"/>
  <c r="GC41" i="9"/>
  <c r="FY41" i="9"/>
  <c r="HB41" i="9"/>
  <c r="GS45" i="9"/>
  <c r="GJ45" i="9"/>
  <c r="FR45" i="9"/>
  <c r="FT46" i="9"/>
  <c r="GF58" i="9"/>
  <c r="GF67" i="9" s="1"/>
  <c r="GP58" i="9"/>
  <c r="GP67" i="9" s="1"/>
  <c r="FX58" i="9"/>
  <c r="FX67" i="9" s="1"/>
  <c r="GH41" i="9"/>
  <c r="FU45" i="9"/>
  <c r="GW45" i="9"/>
  <c r="ED25" i="9"/>
  <c r="DA25" i="9"/>
  <c r="EK25" i="9"/>
  <c r="DB25" i="9"/>
  <c r="FG25" i="9"/>
  <c r="FI25" i="9"/>
  <c r="DV25" i="9"/>
  <c r="FN25" i="9"/>
  <c r="EQ25" i="9"/>
  <c r="CX25" i="9"/>
  <c r="ES25" i="9"/>
  <c r="EV25" i="9"/>
  <c r="FL25" i="9"/>
  <c r="EM25" i="9"/>
  <c r="EN25" i="9"/>
  <c r="DM25" i="9"/>
  <c r="FC25" i="9"/>
  <c r="FM25" i="9"/>
  <c r="EI25" i="9"/>
  <c r="CR25" i="9"/>
  <c r="FE25" i="9"/>
  <c r="DH25" i="9"/>
  <c r="CP25" i="9"/>
  <c r="EU25" i="9"/>
  <c r="EA25" i="9"/>
  <c r="DO25" i="9"/>
  <c r="FF25" i="9"/>
  <c r="CV25" i="9"/>
  <c r="CZ25" i="9"/>
  <c r="DJ25" i="9"/>
  <c r="DG25" i="9"/>
  <c r="EE25" i="9"/>
  <c r="EB25" i="9"/>
  <c r="DW25" i="9"/>
  <c r="EP25" i="9"/>
  <c r="EW25" i="9"/>
  <c r="DP25" i="9"/>
  <c r="DZ25" i="9"/>
  <c r="FB25" i="9"/>
  <c r="CS25" i="9"/>
  <c r="EG25" i="9"/>
  <c r="DI25" i="9"/>
  <c r="DR25" i="9"/>
  <c r="EY25" i="9"/>
  <c r="DS25" i="9"/>
  <c r="CN25" i="9"/>
  <c r="ET25" i="9"/>
  <c r="DT25" i="9"/>
  <c r="DN25" i="9"/>
  <c r="EH25" i="9"/>
  <c r="FA25" i="9"/>
  <c r="DK25" i="9"/>
  <c r="FO25" i="9"/>
  <c r="DD25" i="9"/>
  <c r="CT25" i="9"/>
  <c r="DE25" i="9"/>
  <c r="DQ25" i="9"/>
  <c r="EC25" i="9"/>
  <c r="DF25" i="9"/>
  <c r="CY25" i="9"/>
  <c r="EO25" i="9"/>
  <c r="EX25" i="9"/>
  <c r="DC25" i="9"/>
  <c r="DX25" i="9"/>
  <c r="EL25" i="9"/>
  <c r="ER25" i="9"/>
  <c r="DL25" i="9"/>
  <c r="FD25" i="9"/>
  <c r="CW25" i="9"/>
  <c r="FJ25" i="9"/>
  <c r="CU25" i="9"/>
  <c r="FK25" i="9"/>
  <c r="CO25" i="9"/>
  <c r="FH25" i="9"/>
  <c r="DY25" i="9"/>
  <c r="DU25" i="9"/>
  <c r="EF25" i="9"/>
  <c r="EJ25" i="9"/>
  <c r="EZ25" i="9"/>
  <c r="CQ25" i="9"/>
  <c r="FS25" i="9" s="1"/>
  <c r="GW39" i="9"/>
  <c r="GU39" i="9"/>
  <c r="GJ39" i="9"/>
  <c r="GT39" i="9"/>
  <c r="HA46" i="9"/>
  <c r="FX46" i="9"/>
  <c r="GF46" i="9"/>
  <c r="FY46" i="9"/>
  <c r="GC58" i="9"/>
  <c r="GC67" i="9" s="1"/>
  <c r="FU58" i="9"/>
  <c r="FU67" i="9" s="1"/>
  <c r="GV58" i="9"/>
  <c r="GV67" i="9" s="1"/>
  <c r="GN41" i="9"/>
  <c r="HC41" i="9"/>
  <c r="FW41" i="9"/>
  <c r="FV45" i="9"/>
  <c r="FQ45" i="9"/>
  <c r="GN45" i="9"/>
  <c r="GI45" i="9"/>
  <c r="GQ39" i="9"/>
  <c r="GL39" i="9"/>
  <c r="FZ39" i="9"/>
  <c r="GV46" i="9"/>
  <c r="FR46" i="9"/>
  <c r="GJ41" i="9"/>
  <c r="FE14" i="9"/>
  <c r="DB14" i="9"/>
  <c r="CO14" i="9"/>
  <c r="DO14" i="9"/>
  <c r="DU14" i="9"/>
  <c r="EN14" i="9"/>
  <c r="EB14" i="9"/>
  <c r="DA14" i="9"/>
  <c r="DC14" i="9"/>
  <c r="DQ14" i="9"/>
  <c r="FG14" i="9"/>
  <c r="EE14" i="9"/>
  <c r="FH14" i="9"/>
  <c r="DS14" i="9"/>
  <c r="DW14" i="9"/>
  <c r="DI14" i="9"/>
  <c r="CR14" i="9"/>
  <c r="EC14" i="9"/>
  <c r="ET14" i="9"/>
  <c r="CT14" i="9"/>
  <c r="CX14" i="9"/>
  <c r="DY14" i="9"/>
  <c r="DZ14" i="9"/>
  <c r="EA14" i="9"/>
  <c r="DN14" i="9"/>
  <c r="DH14" i="9"/>
  <c r="EZ14" i="9"/>
  <c r="DT14" i="9"/>
  <c r="EX14" i="9"/>
  <c r="DJ14" i="9"/>
  <c r="DV14" i="9"/>
  <c r="EM14" i="9"/>
  <c r="CS14" i="9"/>
  <c r="DX14" i="9"/>
  <c r="FN14" i="9"/>
  <c r="FD14" i="9"/>
  <c r="CN14" i="9"/>
  <c r="CQ14" i="9"/>
  <c r="CW14" i="9"/>
  <c r="EV14" i="9"/>
  <c r="DP14" i="9"/>
  <c r="DG14" i="9"/>
  <c r="DR14" i="9"/>
  <c r="EO14" i="9"/>
  <c r="ED14" i="9"/>
  <c r="DK14" i="9"/>
  <c r="DE14" i="9"/>
  <c r="FJ14" i="9"/>
  <c r="FL14" i="9"/>
  <c r="CZ14" i="9"/>
  <c r="CV14" i="9"/>
  <c r="EI14" i="9"/>
  <c r="ER14" i="9"/>
  <c r="EU14" i="9"/>
  <c r="EQ14" i="9"/>
  <c r="CU14" i="9"/>
  <c r="EF14" i="9"/>
  <c r="EW14" i="9"/>
  <c r="FF14" i="9"/>
  <c r="DL14" i="9"/>
  <c r="CP14" i="9"/>
  <c r="ES14" i="9"/>
  <c r="EG14" i="9"/>
  <c r="EL14" i="9"/>
  <c r="EP14" i="9"/>
  <c r="DD14" i="9"/>
  <c r="EH14" i="9"/>
  <c r="FC14" i="9"/>
  <c r="DF14" i="9"/>
  <c r="EJ14" i="9"/>
  <c r="DM14" i="9"/>
  <c r="FA14" i="9"/>
  <c r="FO14" i="9"/>
  <c r="FI14" i="9"/>
  <c r="CY14" i="9"/>
  <c r="FK14" i="9"/>
  <c r="FB14" i="9"/>
  <c r="EK14" i="9"/>
  <c r="EY14" i="9"/>
  <c r="FM14" i="9"/>
  <c r="K113" i="5"/>
  <c r="I24" i="9"/>
  <c r="GG39" i="9"/>
  <c r="GY39" i="9"/>
  <c r="GC46" i="9"/>
  <c r="GI46" i="9"/>
  <c r="HB58" i="9"/>
  <c r="HB67" i="9" s="1"/>
  <c r="HC58" i="9"/>
  <c r="HC67" i="9" s="1"/>
  <c r="GI41" i="9"/>
  <c r="GY45" i="9"/>
  <c r="GM45" i="9"/>
  <c r="DD13" i="9"/>
  <c r="DW13" i="9"/>
  <c r="CV13" i="9"/>
  <c r="EC13" i="9"/>
  <c r="EI13" i="9"/>
  <c r="DK13" i="9"/>
  <c r="EE13" i="9"/>
  <c r="EJ13" i="9"/>
  <c r="FO13" i="9"/>
  <c r="CS13" i="9"/>
  <c r="EF13" i="9"/>
  <c r="EH13" i="9"/>
  <c r="DN13" i="9"/>
  <c r="DG13" i="9"/>
  <c r="CO13" i="9"/>
  <c r="CR13" i="9"/>
  <c r="EO13" i="9"/>
  <c r="DI13" i="9"/>
  <c r="FK13" i="9"/>
  <c r="EP13" i="9"/>
  <c r="CY13" i="9"/>
  <c r="DJ13" i="9"/>
  <c r="EV13" i="9"/>
  <c r="DE13" i="9"/>
  <c r="DS13" i="9"/>
  <c r="DQ13" i="9"/>
  <c r="EB13" i="9"/>
  <c r="EA13" i="9"/>
  <c r="DV13" i="9"/>
  <c r="ES13" i="9"/>
  <c r="EK13" i="9"/>
  <c r="CP13" i="9"/>
  <c r="DT13" i="9"/>
  <c r="CU13" i="9"/>
  <c r="EQ13" i="9"/>
  <c r="DM13" i="9"/>
  <c r="EL13" i="9"/>
  <c r="DC13" i="9"/>
  <c r="FL13" i="9"/>
  <c r="FC13" i="9"/>
  <c r="CT13" i="9"/>
  <c r="FI13" i="9"/>
  <c r="EY13" i="9"/>
  <c r="ER13" i="9"/>
  <c r="DR13" i="9"/>
  <c r="DF13" i="9"/>
  <c r="FE13" i="9"/>
  <c r="EU13" i="9"/>
  <c r="FM13" i="9"/>
  <c r="DY13" i="9"/>
  <c r="FF13" i="9"/>
  <c r="FD13" i="9"/>
  <c r="ET13" i="9"/>
  <c r="ED13" i="9"/>
  <c r="DX13" i="9"/>
  <c r="CQ13" i="9"/>
  <c r="FG13" i="9"/>
  <c r="EN13" i="9"/>
  <c r="CX13" i="9"/>
  <c r="EG13" i="9"/>
  <c r="DZ13" i="9"/>
  <c r="CN13" i="9"/>
  <c r="DO13" i="9"/>
  <c r="FH13" i="9"/>
  <c r="FJ13" i="9"/>
  <c r="DA13" i="9"/>
  <c r="DH13" i="9"/>
  <c r="CW13" i="9"/>
  <c r="EW13" i="9"/>
  <c r="FB13" i="9"/>
  <c r="DL13" i="9"/>
  <c r="CZ13" i="9"/>
  <c r="EZ13" i="9"/>
  <c r="FA13" i="9"/>
  <c r="EM13" i="9"/>
  <c r="DU13" i="9"/>
  <c r="DB13" i="9"/>
  <c r="FN13" i="9"/>
  <c r="DP13" i="9"/>
  <c r="EX13" i="9"/>
  <c r="GC39" i="9"/>
  <c r="GN39" i="9"/>
  <c r="HA39" i="9"/>
  <c r="GS39" i="9"/>
  <c r="GX39" i="9"/>
  <c r="GU46" i="9"/>
  <c r="GS46" i="9"/>
  <c r="GJ58" i="9"/>
  <c r="GJ67" i="9" s="1"/>
  <c r="FZ58" i="9"/>
  <c r="FZ67" i="9" s="1"/>
  <c r="GI58" i="9"/>
  <c r="GI67" i="9" s="1"/>
  <c r="GR58" i="9"/>
  <c r="GR67" i="9" s="1"/>
  <c r="FS58" i="9"/>
  <c r="FS67" i="9" s="1"/>
  <c r="GQ41" i="9"/>
  <c r="FR41" i="9"/>
  <c r="HA41" i="9"/>
  <c r="GD41" i="9"/>
  <c r="GE45" i="9"/>
  <c r="GH45" i="9"/>
  <c r="GQ45" i="9"/>
  <c r="L106" i="5"/>
  <c r="L98" i="5"/>
  <c r="L99" i="5"/>
  <c r="K112" i="5"/>
  <c r="L112" i="5"/>
  <c r="T41" i="15" l="1"/>
  <c r="T55" i="15"/>
  <c r="T60" i="15"/>
  <c r="T69" i="15"/>
  <c r="T65" i="15"/>
  <c r="T66" i="15"/>
  <c r="T52" i="15"/>
  <c r="T64" i="15"/>
  <c r="U41" i="15" a="1"/>
  <c r="U67" i="15" s="1"/>
  <c r="T54" i="15"/>
  <c r="T77" i="15"/>
  <c r="T63" i="15"/>
  <c r="T48" i="15"/>
  <c r="T45" i="15"/>
  <c r="T61" i="15"/>
  <c r="T50" i="15"/>
  <c r="T57" i="15"/>
  <c r="T58" i="15"/>
  <c r="T71" i="15"/>
  <c r="T43" i="15"/>
  <c r="T68" i="15"/>
  <c r="T78" i="15"/>
  <c r="T73" i="15"/>
  <c r="T51" i="15"/>
  <c r="T46" i="15"/>
  <c r="T80" i="15"/>
  <c r="T70" i="15"/>
  <c r="T49" i="15"/>
  <c r="T44" i="15"/>
  <c r="T47" i="15"/>
  <c r="T76" i="15"/>
  <c r="T53" i="15"/>
  <c r="T59" i="15"/>
  <c r="T74" i="15"/>
  <c r="T67" i="15"/>
  <c r="T62" i="15"/>
  <c r="T42" i="15"/>
  <c r="T79" i="15"/>
  <c r="T72" i="15"/>
  <c r="T75" i="15"/>
  <c r="W41" i="15" a="1"/>
  <c r="V41" i="15"/>
  <c r="V52" i="15"/>
  <c r="V74" i="15"/>
  <c r="V51" i="15"/>
  <c r="V64" i="15"/>
  <c r="V63" i="15"/>
  <c r="V49" i="15"/>
  <c r="V68" i="15"/>
  <c r="V58" i="15"/>
  <c r="V42" i="15"/>
  <c r="V73" i="15"/>
  <c r="V72" i="15"/>
  <c r="V44" i="15"/>
  <c r="V62" i="15"/>
  <c r="V43" i="15"/>
  <c r="V56" i="15"/>
  <c r="V71" i="15"/>
  <c r="V48" i="15"/>
  <c r="V80" i="15"/>
  <c r="V79" i="15"/>
  <c r="V65" i="15"/>
  <c r="V78" i="15"/>
  <c r="V57" i="15"/>
  <c r="V77" i="15"/>
  <c r="V55" i="15"/>
  <c r="V46" i="15"/>
  <c r="V53" i="15"/>
  <c r="V61" i="15"/>
  <c r="V69" i="15"/>
  <c r="V45" i="15"/>
  <c r="V66" i="15"/>
  <c r="V60" i="15"/>
  <c r="V76" i="15"/>
  <c r="V54" i="15"/>
  <c r="V50" i="15"/>
  <c r="V70" i="15"/>
  <c r="V75" i="15"/>
  <c r="V67" i="15"/>
  <c r="V47" i="15"/>
  <c r="V59" i="15"/>
  <c r="FR14" i="9"/>
  <c r="GZ13" i="9"/>
  <c r="GU25" i="9"/>
  <c r="GC12" i="9"/>
  <c r="GM25" i="9"/>
  <c r="FT12" i="9"/>
  <c r="GI25" i="9"/>
  <c r="FS23" i="9"/>
  <c r="GW25" i="9"/>
  <c r="GA25" i="9"/>
  <c r="FT13" i="9"/>
  <c r="GF14" i="9"/>
  <c r="GB14" i="9"/>
  <c r="GI14" i="9"/>
  <c r="GZ14" i="9"/>
  <c r="GS14" i="9"/>
  <c r="GD14" i="9"/>
  <c r="GQ25" i="9"/>
  <c r="GN12" i="9"/>
  <c r="FY12" i="9"/>
  <c r="GG23" i="9"/>
  <c r="GW13" i="9"/>
  <c r="GO13" i="9"/>
  <c r="GG14" i="9"/>
  <c r="FS12" i="9"/>
  <c r="GB13" i="9"/>
  <c r="FS13" i="9"/>
  <c r="FR13" i="9"/>
  <c r="GG13" i="9"/>
  <c r="FX14" i="9"/>
  <c r="FQ14" i="9"/>
  <c r="HA25" i="9"/>
  <c r="GQ12" i="9"/>
  <c r="HC12" i="9"/>
  <c r="GX23" i="9"/>
  <c r="GJ23" i="9"/>
  <c r="FZ25" i="9"/>
  <c r="GE25" i="9"/>
  <c r="FV12" i="9"/>
  <c r="FP25" i="9"/>
  <c r="GI12" i="9"/>
  <c r="FR25" i="9"/>
  <c r="GE23" i="9"/>
  <c r="GV14" i="9"/>
  <c r="FU12" i="9"/>
  <c r="FW23" i="9"/>
  <c r="GP23" i="9"/>
  <c r="GD13" i="9"/>
  <c r="HB13" i="9"/>
  <c r="GT13" i="9"/>
  <c r="GP13" i="9"/>
  <c r="HC14" i="9"/>
  <c r="GZ25" i="9"/>
  <c r="FU25" i="9"/>
  <c r="GP12" i="9"/>
  <c r="GD12" i="9"/>
  <c r="GV23" i="9"/>
  <c r="FQ23" i="9"/>
  <c r="FP13" i="9"/>
  <c r="GE13" i="9"/>
  <c r="GM13" i="9"/>
  <c r="FZ23" i="9"/>
  <c r="GA13" i="9"/>
  <c r="GK14" i="9"/>
  <c r="GG25" i="9"/>
  <c r="GV25" i="9"/>
  <c r="GO25" i="9"/>
  <c r="FP12" i="9"/>
  <c r="FZ12" i="9"/>
  <c r="HA12" i="9"/>
  <c r="GB12" i="9"/>
  <c r="GY12" i="9"/>
  <c r="GH23" i="9"/>
  <c r="GR23" i="9"/>
  <c r="FY13" i="9"/>
  <c r="FY14" i="9"/>
  <c r="HB14" i="9"/>
  <c r="FW25" i="9"/>
  <c r="FV25" i="9"/>
  <c r="GX25" i="9"/>
  <c r="FX12" i="9"/>
  <c r="GK12" i="9"/>
  <c r="GW23" i="9"/>
  <c r="FV23" i="9"/>
  <c r="GD23" i="9"/>
  <c r="GT25" i="9"/>
  <c r="GY13" i="9"/>
  <c r="GU12" i="9"/>
  <c r="FR12" i="9"/>
  <c r="HB23" i="9"/>
  <c r="FV13" i="9"/>
  <c r="GV13" i="9"/>
  <c r="GF13" i="9"/>
  <c r="GN14" i="9"/>
  <c r="FV14" i="9"/>
  <c r="FX25" i="9"/>
  <c r="FT25" i="9"/>
  <c r="GD25" i="9"/>
  <c r="GB23" i="9"/>
  <c r="GF23" i="9"/>
  <c r="GI23" i="9"/>
  <c r="GK23" i="9"/>
  <c r="HC13" i="9"/>
  <c r="GJ13" i="9"/>
  <c r="FZ13" i="9"/>
  <c r="FX13" i="9"/>
  <c r="GM14" i="9"/>
  <c r="FS14" i="9"/>
  <c r="GL14" i="9"/>
  <c r="HA14" i="9"/>
  <c r="GU14" i="9"/>
  <c r="GF25" i="9"/>
  <c r="HB25" i="9"/>
  <c r="GL25" i="9"/>
  <c r="GJ25" i="9"/>
  <c r="ED18" i="9"/>
  <c r="DK18" i="9"/>
  <c r="DG18" i="9"/>
  <c r="EW18" i="9"/>
  <c r="EU18" i="9"/>
  <c r="DA18" i="9"/>
  <c r="FD18" i="9"/>
  <c r="DW18" i="9"/>
  <c r="CY18" i="9"/>
  <c r="EO18" i="9"/>
  <c r="DH18" i="9"/>
  <c r="FJ18" i="9"/>
  <c r="ER18" i="9"/>
  <c r="CX18" i="9"/>
  <c r="DU18" i="9"/>
  <c r="FC18" i="9"/>
  <c r="DV18" i="9"/>
  <c r="FF18" i="9"/>
  <c r="FL18" i="9"/>
  <c r="FA18" i="9"/>
  <c r="DE18" i="9"/>
  <c r="EG18" i="9"/>
  <c r="CT18" i="9"/>
  <c r="FO18" i="9"/>
  <c r="FK18" i="9"/>
  <c r="FI18" i="9"/>
  <c r="CV18" i="9"/>
  <c r="EP18" i="9"/>
  <c r="EF18" i="9"/>
  <c r="CZ18" i="9"/>
  <c r="CN18" i="9"/>
  <c r="DZ18" i="9"/>
  <c r="EJ18" i="9"/>
  <c r="DP18" i="9"/>
  <c r="ES18" i="9"/>
  <c r="DN18" i="9"/>
  <c r="FB18" i="9"/>
  <c r="EV18" i="9"/>
  <c r="DJ18" i="9"/>
  <c r="EZ18" i="9"/>
  <c r="DL18" i="9"/>
  <c r="DD18" i="9"/>
  <c r="EX18" i="9"/>
  <c r="CQ18" i="9"/>
  <c r="DY18" i="9"/>
  <c r="FG18" i="9"/>
  <c r="CU18" i="9"/>
  <c r="DQ18" i="9"/>
  <c r="DX18" i="9"/>
  <c r="DM18" i="9"/>
  <c r="EE18" i="9"/>
  <c r="EH18" i="9"/>
  <c r="EN18" i="9"/>
  <c r="DR18" i="9"/>
  <c r="EQ18" i="9"/>
  <c r="ET18" i="9"/>
  <c r="DC18" i="9"/>
  <c r="EY18" i="9"/>
  <c r="EC18" i="9"/>
  <c r="EM18" i="9"/>
  <c r="DT18" i="9"/>
  <c r="FH18" i="9"/>
  <c r="DO18" i="9"/>
  <c r="DI18" i="9"/>
  <c r="EI18" i="9"/>
  <c r="CP18" i="9"/>
  <c r="DB18" i="9"/>
  <c r="DS18" i="9"/>
  <c r="FM18" i="9"/>
  <c r="CS18" i="9"/>
  <c r="CR18" i="9"/>
  <c r="EB18" i="9"/>
  <c r="EA18" i="9"/>
  <c r="DF18" i="9"/>
  <c r="EL18" i="9"/>
  <c r="CW18" i="9"/>
  <c r="CO18" i="9"/>
  <c r="FN18" i="9"/>
  <c r="EK18" i="9"/>
  <c r="FE18" i="9"/>
  <c r="GG12" i="9"/>
  <c r="FW12" i="9"/>
  <c r="GM12" i="9"/>
  <c r="GM23" i="9"/>
  <c r="FR23" i="9"/>
  <c r="GQ23" i="9"/>
  <c r="HC23" i="9"/>
  <c r="GU13" i="9"/>
  <c r="GQ14" i="9"/>
  <c r="GC13" i="9"/>
  <c r="HA13" i="9"/>
  <c r="FW13" i="9"/>
  <c r="GS13" i="9"/>
  <c r="GK13" i="9"/>
  <c r="FU13" i="9"/>
  <c r="GH14" i="9"/>
  <c r="FP14" i="9"/>
  <c r="FZ14" i="9"/>
  <c r="GW14" i="9"/>
  <c r="FY25" i="9"/>
  <c r="GR25" i="9"/>
  <c r="GB25" i="9"/>
  <c r="GS12" i="9"/>
  <c r="GC23" i="9"/>
  <c r="FX23" i="9"/>
  <c r="GO23" i="9"/>
  <c r="FU23" i="9"/>
  <c r="FT23" i="9"/>
  <c r="GT23" i="9"/>
  <c r="GA14" i="9"/>
  <c r="GT14" i="9"/>
  <c r="GN25" i="9"/>
  <c r="GH25" i="9"/>
  <c r="GO12" i="9"/>
  <c r="HB12" i="9"/>
  <c r="GH12" i="9"/>
  <c r="HA23" i="9"/>
  <c r="FY23" i="9"/>
  <c r="GR13" i="9"/>
  <c r="GN13" i="9"/>
  <c r="GQ13" i="9"/>
  <c r="FQ13" i="9"/>
  <c r="DL24" i="9"/>
  <c r="CV24" i="9"/>
  <c r="DF24" i="9"/>
  <c r="EP24" i="9"/>
  <c r="EH24" i="9"/>
  <c r="DO24" i="9"/>
  <c r="EL24" i="9"/>
  <c r="FD24" i="9"/>
  <c r="FB24" i="9"/>
  <c r="FH24" i="9"/>
  <c r="EE24" i="9"/>
  <c r="CP24" i="9"/>
  <c r="FA24" i="9"/>
  <c r="DW24" i="9"/>
  <c r="ET24" i="9"/>
  <c r="DR24" i="9"/>
  <c r="DE24" i="9"/>
  <c r="FE24" i="9"/>
  <c r="EY24" i="9"/>
  <c r="CX24" i="9"/>
  <c r="DA24" i="9"/>
  <c r="DG24" i="9"/>
  <c r="ED24" i="9"/>
  <c r="DQ24" i="9"/>
  <c r="DZ24" i="9"/>
  <c r="EM24" i="9"/>
  <c r="EA24" i="9"/>
  <c r="CZ24" i="9"/>
  <c r="DI24" i="9"/>
  <c r="FO24" i="9"/>
  <c r="DJ24" i="9"/>
  <c r="CO24" i="9"/>
  <c r="EQ24" i="9"/>
  <c r="DK24" i="9"/>
  <c r="CW24" i="9"/>
  <c r="EG24" i="9"/>
  <c r="DY24" i="9"/>
  <c r="EU24" i="9"/>
  <c r="CR24" i="9"/>
  <c r="FL24" i="9"/>
  <c r="CS24" i="9"/>
  <c r="ER24" i="9"/>
  <c r="EJ24" i="9"/>
  <c r="DT24" i="9"/>
  <c r="FM24" i="9"/>
  <c r="FG24" i="9"/>
  <c r="CY24" i="9"/>
  <c r="DX24" i="9"/>
  <c r="DC24" i="9"/>
  <c r="FF24" i="9"/>
  <c r="DB24" i="9"/>
  <c r="EO24" i="9"/>
  <c r="FN24" i="9"/>
  <c r="DN24" i="9"/>
  <c r="EN24" i="9"/>
  <c r="DM24" i="9"/>
  <c r="FK24" i="9"/>
  <c r="CU24" i="9"/>
  <c r="EV24" i="9"/>
  <c r="DU24" i="9"/>
  <c r="DH24" i="9"/>
  <c r="ES24" i="9"/>
  <c r="CQ24" i="9"/>
  <c r="FI24" i="9"/>
  <c r="FC24" i="9"/>
  <c r="EW24" i="9"/>
  <c r="CT24" i="9"/>
  <c r="EC24" i="9"/>
  <c r="EZ24" i="9"/>
  <c r="EK24" i="9"/>
  <c r="EX24" i="9"/>
  <c r="FJ24" i="9"/>
  <c r="DD24" i="9"/>
  <c r="EI24" i="9"/>
  <c r="DP24" i="9"/>
  <c r="CN24" i="9"/>
  <c r="DS24" i="9"/>
  <c r="EF24" i="9"/>
  <c r="EB24" i="9"/>
  <c r="DV24" i="9"/>
  <c r="GJ14" i="9"/>
  <c r="GK25" i="9"/>
  <c r="GY25" i="9"/>
  <c r="GC25" i="9"/>
  <c r="GW12" i="9"/>
  <c r="GV12" i="9"/>
  <c r="GA12" i="9"/>
  <c r="GT12" i="9"/>
  <c r="GR12" i="9"/>
  <c r="GA23" i="9"/>
  <c r="GY23" i="9"/>
  <c r="GS23" i="9"/>
  <c r="GH13" i="9"/>
  <c r="GL13" i="9"/>
  <c r="GI13" i="9"/>
  <c r="GR14" i="9"/>
  <c r="FU14" i="9"/>
  <c r="GP14" i="9"/>
  <c r="FT14" i="9"/>
  <c r="GE14" i="9"/>
  <c r="FQ25" i="9"/>
  <c r="GS25" i="9"/>
  <c r="GP25" i="9"/>
  <c r="HC25" i="9"/>
  <c r="GL12" i="9"/>
  <c r="FQ12" i="9"/>
  <c r="GZ12" i="9"/>
  <c r="GF12" i="9"/>
  <c r="GL23" i="9"/>
  <c r="GZ23" i="9"/>
  <c r="FP23" i="9"/>
  <c r="GX13" i="9"/>
  <c r="FW14" i="9"/>
  <c r="GC14" i="9"/>
  <c r="GX12" i="9"/>
  <c r="GE12" i="9"/>
  <c r="DQ11" i="9"/>
  <c r="FH11" i="9"/>
  <c r="DU11" i="9"/>
  <c r="FK11" i="9"/>
  <c r="DW11" i="9"/>
  <c r="EX11" i="9"/>
  <c r="DE11" i="9"/>
  <c r="FD11" i="9"/>
  <c r="DX11" i="9"/>
  <c r="FJ11" i="9"/>
  <c r="EQ11" i="9"/>
  <c r="DP11" i="9"/>
  <c r="FA11" i="9"/>
  <c r="FC11" i="9"/>
  <c r="DT11" i="9"/>
  <c r="DY11" i="9"/>
  <c r="ES11" i="9"/>
  <c r="FG11" i="9"/>
  <c r="DJ11" i="9"/>
  <c r="EI11" i="9"/>
  <c r="CT11" i="9"/>
  <c r="CQ11" i="9"/>
  <c r="FN11" i="9"/>
  <c r="DC11" i="9"/>
  <c r="EC11" i="9"/>
  <c r="FF11" i="9"/>
  <c r="DR11" i="9"/>
  <c r="CS11" i="9"/>
  <c r="FM11" i="9"/>
  <c r="EB11" i="9"/>
  <c r="ED11" i="9"/>
  <c r="EJ11" i="9"/>
  <c r="EK11" i="9"/>
  <c r="DF11" i="9"/>
  <c r="EG11" i="9"/>
  <c r="DA11" i="9"/>
  <c r="ER11" i="9"/>
  <c r="FB11" i="9"/>
  <c r="EZ11" i="9"/>
  <c r="EW11" i="9"/>
  <c r="CN11" i="9"/>
  <c r="EP11" i="9"/>
  <c r="CY11" i="9"/>
  <c r="FE11" i="9"/>
  <c r="EL11" i="9"/>
  <c r="CV11" i="9"/>
  <c r="CX11" i="9"/>
  <c r="EE11" i="9"/>
  <c r="DS11" i="9"/>
  <c r="EF11" i="9"/>
  <c r="DZ11" i="9"/>
  <c r="DN11" i="9"/>
  <c r="DB11" i="9"/>
  <c r="ET11" i="9"/>
  <c r="DI11" i="9"/>
  <c r="DO11" i="9"/>
  <c r="FI11" i="9"/>
  <c r="EN11" i="9"/>
  <c r="CR11" i="9"/>
  <c r="EU11" i="9"/>
  <c r="FO11" i="9"/>
  <c r="EH11" i="9"/>
  <c r="EO11" i="9"/>
  <c r="CZ11" i="9"/>
  <c r="FL11" i="9"/>
  <c r="DM11" i="9"/>
  <c r="EV11" i="9"/>
  <c r="DV11" i="9"/>
  <c r="DD11" i="9"/>
  <c r="CP11" i="9"/>
  <c r="DL11" i="9"/>
  <c r="EM11" i="9"/>
  <c r="DG11" i="9"/>
  <c r="DK11" i="9"/>
  <c r="CO11" i="9"/>
  <c r="EY11" i="9"/>
  <c r="DH11" i="9"/>
  <c r="CU11" i="9"/>
  <c r="EA11" i="9"/>
  <c r="CW11" i="9"/>
  <c r="GO14" i="9"/>
  <c r="GX14" i="9"/>
  <c r="GY14" i="9"/>
  <c r="GJ12" i="9"/>
  <c r="GU23" i="9"/>
  <c r="GN23" i="9"/>
  <c r="U51" i="15" l="1"/>
  <c r="Z51" i="15" s="1"/>
  <c r="U49" i="15"/>
  <c r="Z49" i="15" s="1"/>
  <c r="U59" i="15"/>
  <c r="U75" i="15"/>
  <c r="U60" i="15"/>
  <c r="Z60" i="15" s="1"/>
  <c r="U64" i="15"/>
  <c r="Z64" i="15" s="1"/>
  <c r="U70" i="15"/>
  <c r="Z70" i="15" s="1"/>
  <c r="U52" i="15"/>
  <c r="Z52" i="15" s="1"/>
  <c r="U78" i="15"/>
  <c r="Z78" i="15" s="1"/>
  <c r="U68" i="15"/>
  <c r="Z68" i="15" s="1"/>
  <c r="U76" i="15"/>
  <c r="U47" i="15"/>
  <c r="Z47" i="15" s="1"/>
  <c r="U65" i="15"/>
  <c r="Z65" i="15" s="1"/>
  <c r="U77" i="15"/>
  <c r="Z77" i="15" s="1"/>
  <c r="U58" i="15"/>
  <c r="Z58" i="15" s="1"/>
  <c r="U41" i="15"/>
  <c r="Z41" i="15" s="1"/>
  <c r="U79" i="15"/>
  <c r="Z79" i="15" s="1"/>
  <c r="U56" i="15"/>
  <c r="Z56" i="15" s="1"/>
  <c r="U71" i="15"/>
  <c r="Z71" i="15" s="1"/>
  <c r="U45" i="15"/>
  <c r="Z45" i="15" s="1"/>
  <c r="U61" i="15"/>
  <c r="Z61" i="15" s="1"/>
  <c r="U63" i="15"/>
  <c r="U46" i="15"/>
  <c r="U44" i="15"/>
  <c r="Z44" i="15" s="1"/>
  <c r="U43" i="15"/>
  <c r="Z43" i="15" s="1"/>
  <c r="U72" i="15"/>
  <c r="Z72" i="15" s="1"/>
  <c r="U53" i="15"/>
  <c r="Z53" i="15" s="1"/>
  <c r="U42" i="15"/>
  <c r="Z42" i="15" s="1"/>
  <c r="Z63" i="15"/>
  <c r="U55" i="15"/>
  <c r="Z55" i="15" s="1"/>
  <c r="U62" i="15"/>
  <c r="Z62" i="15" s="1"/>
  <c r="U66" i="15"/>
  <c r="Z66" i="15" s="1"/>
  <c r="U50" i="15"/>
  <c r="Z50" i="15" s="1"/>
  <c r="U74" i="15"/>
  <c r="Z74" i="15" s="1"/>
  <c r="U54" i="15"/>
  <c r="Z54" i="15" s="1"/>
  <c r="U57" i="15"/>
  <c r="Z57" i="15" s="1"/>
  <c r="U48" i="15"/>
  <c r="Z48" i="15" s="1"/>
  <c r="U80" i="15"/>
  <c r="Z80" i="15" s="1"/>
  <c r="U69" i="15"/>
  <c r="Z69" i="15" s="1"/>
  <c r="U73" i="15"/>
  <c r="Z73" i="15" s="1"/>
  <c r="Z46" i="15"/>
  <c r="Z67" i="15"/>
  <c r="Z59" i="15"/>
  <c r="Z76" i="15"/>
  <c r="Z75" i="15"/>
  <c r="W41" i="15"/>
  <c r="AA41" i="15" s="1"/>
  <c r="W54" i="15"/>
  <c r="AA54" i="15" s="1"/>
  <c r="W46" i="15"/>
  <c r="AA46" i="15" s="1"/>
  <c r="W65" i="15"/>
  <c r="AA65" i="15" s="1"/>
  <c r="W53" i="15"/>
  <c r="AA53" i="15" s="1"/>
  <c r="W57" i="15"/>
  <c r="AA57" i="15" s="1"/>
  <c r="W77" i="15"/>
  <c r="AA77" i="15" s="1"/>
  <c r="W66" i="15"/>
  <c r="AA66" i="15" s="1"/>
  <c r="W62" i="15"/>
  <c r="AA62" i="15" s="1"/>
  <c r="W69" i="15"/>
  <c r="AA69" i="15" s="1"/>
  <c r="W70" i="15"/>
  <c r="AA70" i="15" s="1"/>
  <c r="W73" i="15"/>
  <c r="AA73" i="15" s="1"/>
  <c r="W72" i="15"/>
  <c r="AA72" i="15" s="1"/>
  <c r="W49" i="15"/>
  <c r="AA49" i="15" s="1"/>
  <c r="W67" i="15"/>
  <c r="AA67" i="15" s="1"/>
  <c r="W45" i="15"/>
  <c r="AA45" i="15" s="1"/>
  <c r="W76" i="15"/>
  <c r="AA76" i="15" s="1"/>
  <c r="W80" i="15"/>
  <c r="AA80" i="15" s="1"/>
  <c r="W43" i="15"/>
  <c r="AA43" i="15" s="1"/>
  <c r="W51" i="15"/>
  <c r="AA51" i="15" s="1"/>
  <c r="W61" i="15"/>
  <c r="AA61" i="15" s="1"/>
  <c r="W63" i="15"/>
  <c r="AA63" i="15" s="1"/>
  <c r="W50" i="15"/>
  <c r="AA50" i="15" s="1"/>
  <c r="W68" i="15"/>
  <c r="AA68" i="15" s="1"/>
  <c r="W64" i="15"/>
  <c r="AA64" i="15" s="1"/>
  <c r="W60" i="15"/>
  <c r="AA60" i="15" s="1"/>
  <c r="W44" i="15"/>
  <c r="AA44" i="15" s="1"/>
  <c r="W52" i="15"/>
  <c r="AA52" i="15" s="1"/>
  <c r="W42" i="15"/>
  <c r="AA42" i="15" s="1"/>
  <c r="W48" i="15"/>
  <c r="AA48" i="15" s="1"/>
  <c r="W59" i="15"/>
  <c r="AA59" i="15" s="1"/>
  <c r="W55" i="15"/>
  <c r="AA55" i="15" s="1"/>
  <c r="W75" i="15"/>
  <c r="AA75" i="15" s="1"/>
  <c r="W79" i="15"/>
  <c r="AA79" i="15" s="1"/>
  <c r="W56" i="15"/>
  <c r="AA56" i="15" s="1"/>
  <c r="W47" i="15"/>
  <c r="AA47" i="15" s="1"/>
  <c r="W74" i="15"/>
  <c r="AA74" i="15" s="1"/>
  <c r="W71" i="15"/>
  <c r="AA71" i="15" s="1"/>
  <c r="W78" i="15"/>
  <c r="AA78" i="15" s="1"/>
  <c r="W58" i="15"/>
  <c r="AA58" i="15" s="1"/>
  <c r="FU18" i="9"/>
  <c r="GF11" i="9"/>
  <c r="GN11" i="9"/>
  <c r="GE24" i="9"/>
  <c r="FT11" i="9"/>
  <c r="HC18" i="9"/>
  <c r="GX24" i="9"/>
  <c r="GN18" i="9"/>
  <c r="GZ24" i="9"/>
  <c r="HC11" i="9"/>
  <c r="FZ11" i="9"/>
  <c r="GR24" i="9"/>
  <c r="FQ18" i="9"/>
  <c r="GG18" i="9"/>
  <c r="FY11" i="9"/>
  <c r="GQ11" i="9"/>
  <c r="GV24" i="9"/>
  <c r="GG11" i="9"/>
  <c r="FV24" i="9"/>
  <c r="GY11" i="9"/>
  <c r="GD18" i="9"/>
  <c r="GA24" i="9"/>
  <c r="GK18" i="9"/>
  <c r="GO24" i="9"/>
  <c r="GH18" i="9"/>
  <c r="FQ11" i="9"/>
  <c r="GZ18" i="9"/>
  <c r="GO11" i="9"/>
  <c r="GP24" i="9"/>
  <c r="FP11" i="9"/>
  <c r="FV18" i="9"/>
  <c r="GK11" i="9"/>
  <c r="GD24" i="9"/>
  <c r="GV18" i="9"/>
  <c r="FV11" i="9"/>
  <c r="GF24" i="9"/>
  <c r="FU24" i="9"/>
  <c r="HB24" i="9"/>
  <c r="GN24" i="9"/>
  <c r="GJ18" i="9"/>
  <c r="GP11" i="9"/>
  <c r="GR11" i="9"/>
  <c r="FQ24" i="9"/>
  <c r="GS24" i="9"/>
  <c r="GT24" i="9"/>
  <c r="GO18" i="9"/>
  <c r="GR18" i="9"/>
  <c r="HB11" i="9"/>
  <c r="GA11" i="9"/>
  <c r="GL11" i="9"/>
  <c r="GW11" i="9"/>
  <c r="FS24" i="9"/>
  <c r="GE18" i="9"/>
  <c r="GX18" i="9"/>
  <c r="GA18" i="9"/>
  <c r="GM11" i="9"/>
  <c r="GH11" i="9"/>
  <c r="GY24" i="9"/>
  <c r="GQ24" i="9"/>
  <c r="HB18" i="9"/>
  <c r="GJ11" i="9"/>
  <c r="GD11" i="9"/>
  <c r="GG24" i="9"/>
  <c r="FX18" i="9"/>
  <c r="GI18" i="9"/>
  <c r="GX11" i="9"/>
  <c r="GC11" i="9"/>
  <c r="FU11" i="9"/>
  <c r="FR18" i="9"/>
  <c r="GF18" i="9"/>
  <c r="GM18" i="9"/>
  <c r="GT11" i="9"/>
  <c r="FT24" i="9"/>
  <c r="GL24" i="9"/>
  <c r="GS18" i="9"/>
  <c r="GY18" i="9"/>
  <c r="GI24" i="9"/>
  <c r="GI11" i="9"/>
  <c r="GU11" i="9"/>
  <c r="GZ11" i="9"/>
  <c r="GS11" i="9"/>
  <c r="GU24" i="9"/>
  <c r="GJ24" i="9"/>
  <c r="HA24" i="9"/>
  <c r="GK24" i="9"/>
  <c r="GC24" i="9"/>
  <c r="FT18" i="9"/>
  <c r="GQ18" i="9"/>
  <c r="FW18" i="9"/>
  <c r="GL18" i="9"/>
  <c r="FP18" i="9"/>
  <c r="GW18" i="9"/>
  <c r="GB11" i="9"/>
  <c r="GE11" i="9"/>
  <c r="HA11" i="9"/>
  <c r="FP24" i="9"/>
  <c r="GW24" i="9"/>
  <c r="GB24" i="9"/>
  <c r="FZ24" i="9"/>
  <c r="FR24" i="9"/>
  <c r="GT18" i="9"/>
  <c r="GB18" i="9"/>
  <c r="FZ18" i="9"/>
  <c r="GC18" i="9"/>
  <c r="GV11" i="9"/>
  <c r="FY24" i="9"/>
  <c r="HC24" i="9"/>
  <c r="GH24" i="9"/>
  <c r="HA18" i="9"/>
  <c r="FW11" i="9"/>
  <c r="FR11" i="9"/>
  <c r="FX11" i="9"/>
  <c r="FS11" i="9"/>
  <c r="FW24" i="9"/>
  <c r="GM24" i="9"/>
  <c r="FX24" i="9"/>
  <c r="FY18" i="9"/>
  <c r="GU18" i="9"/>
  <c r="FS18" i="9"/>
  <c r="GP18" i="9"/>
  <c r="J160" i="5" l="1"/>
  <c r="I160" i="5"/>
  <c r="I64" i="9" s="1"/>
  <c r="F160" i="5"/>
  <c r="J159" i="5"/>
  <c r="I159" i="5"/>
  <c r="I63" i="9" s="1"/>
  <c r="F159" i="5"/>
  <c r="I62" i="9"/>
  <c r="F158" i="5"/>
  <c r="J137" i="5"/>
  <c r="I137" i="5"/>
  <c r="I43" i="9" s="1"/>
  <c r="F137" i="5"/>
  <c r="I136" i="5"/>
  <c r="I42" i="9" s="1"/>
  <c r="F136" i="5"/>
  <c r="J131" i="5"/>
  <c r="I131" i="5"/>
  <c r="I37" i="9" s="1"/>
  <c r="F131" i="5"/>
  <c r="F42" i="9" l="1"/>
  <c r="F63" i="9"/>
  <c r="FA42" i="9"/>
  <c r="DY42" i="9"/>
  <c r="DR42" i="9"/>
  <c r="CV42" i="9"/>
  <c r="FM42" i="9"/>
  <c r="DQ42" i="9"/>
  <c r="CW42" i="9"/>
  <c r="EB42" i="9"/>
  <c r="DK42" i="9"/>
  <c r="DI42" i="9"/>
  <c r="DD42" i="9"/>
  <c r="DL42" i="9"/>
  <c r="FI42" i="9"/>
  <c r="DJ42" i="9"/>
  <c r="DE42" i="9"/>
  <c r="EG42" i="9"/>
  <c r="CU42" i="9"/>
  <c r="DA42" i="9"/>
  <c r="EC42" i="9"/>
  <c r="DZ42" i="9"/>
  <c r="EA42" i="9"/>
  <c r="DB42" i="9"/>
  <c r="DC42" i="9"/>
  <c r="CO42" i="9"/>
  <c r="FH42" i="9"/>
  <c r="EK42" i="9"/>
  <c r="FO42" i="9"/>
  <c r="CN42" i="9"/>
  <c r="EE42" i="9"/>
  <c r="CT42" i="9"/>
  <c r="DT42" i="9"/>
  <c r="EZ42" i="9"/>
  <c r="EF42" i="9"/>
  <c r="FK42" i="9"/>
  <c r="FC42" i="9"/>
  <c r="EH42" i="9"/>
  <c r="ET42" i="9"/>
  <c r="EL42" i="9"/>
  <c r="DF42" i="9"/>
  <c r="EU42" i="9"/>
  <c r="FL42" i="9"/>
  <c r="FD42" i="9"/>
  <c r="EV42" i="9"/>
  <c r="FB42" i="9"/>
  <c r="CS42" i="9"/>
  <c r="EP42" i="9"/>
  <c r="EM42" i="9"/>
  <c r="DO42" i="9"/>
  <c r="ED42" i="9"/>
  <c r="DW42" i="9"/>
  <c r="GY42" i="9" s="1"/>
  <c r="DM42" i="9"/>
  <c r="DU42" i="9"/>
  <c r="ES42" i="9"/>
  <c r="EO42" i="9"/>
  <c r="EJ42" i="9"/>
  <c r="DG42" i="9"/>
  <c r="FE42" i="9"/>
  <c r="DS42" i="9"/>
  <c r="CP42" i="9"/>
  <c r="CX42" i="9"/>
  <c r="FF42" i="9"/>
  <c r="EX42" i="9"/>
  <c r="FG42" i="9"/>
  <c r="DN42" i="9"/>
  <c r="EY42" i="9"/>
  <c r="DV42" i="9"/>
  <c r="EQ42" i="9"/>
  <c r="EI42" i="9"/>
  <c r="EN42" i="9"/>
  <c r="CQ42" i="9"/>
  <c r="ER42" i="9"/>
  <c r="CR42" i="9"/>
  <c r="FN42" i="9"/>
  <c r="DP42" i="9"/>
  <c r="CY42" i="9"/>
  <c r="DH42" i="9"/>
  <c r="DX42" i="9"/>
  <c r="EW42" i="9"/>
  <c r="CZ42" i="9"/>
  <c r="FJ42" i="9"/>
  <c r="EV63" i="9"/>
  <c r="EH63" i="9"/>
  <c r="FK63" i="9"/>
  <c r="EU63" i="9"/>
  <c r="FO63" i="9"/>
  <c r="DS63" i="9"/>
  <c r="EF63" i="9"/>
  <c r="DX63" i="9"/>
  <c r="EZ63" i="9"/>
  <c r="DI63" i="9"/>
  <c r="CT63" i="9"/>
  <c r="DQ63" i="9"/>
  <c r="FL63" i="9"/>
  <c r="DB63" i="9"/>
  <c r="EW63" i="9"/>
  <c r="CS63" i="9"/>
  <c r="EG63" i="9"/>
  <c r="EX63" i="9"/>
  <c r="DY63" i="9"/>
  <c r="EL63" i="9"/>
  <c r="DA63" i="9"/>
  <c r="FA63" i="9"/>
  <c r="DJ63" i="9"/>
  <c r="CV63" i="9"/>
  <c r="DD63" i="9"/>
  <c r="CN63" i="9"/>
  <c r="EP63" i="9"/>
  <c r="DP63" i="9"/>
  <c r="EA63" i="9"/>
  <c r="FN63" i="9"/>
  <c r="EO63" i="9"/>
  <c r="DH63" i="9"/>
  <c r="EJ63" i="9"/>
  <c r="ES63" i="9"/>
  <c r="CU63" i="9"/>
  <c r="EB63" i="9"/>
  <c r="EM63" i="9"/>
  <c r="FB63" i="9"/>
  <c r="DR63" i="9"/>
  <c r="EY63" i="9"/>
  <c r="CZ63" i="9"/>
  <c r="FD63" i="9"/>
  <c r="FC63" i="9"/>
  <c r="DK63" i="9"/>
  <c r="EK63" i="9"/>
  <c r="FG63" i="9"/>
  <c r="EQ63" i="9"/>
  <c r="FE63" i="9"/>
  <c r="DT63" i="9"/>
  <c r="DL63" i="9"/>
  <c r="FH63" i="9"/>
  <c r="DZ63" i="9"/>
  <c r="FI63" i="9"/>
  <c r="CW63" i="9"/>
  <c r="DE63" i="9"/>
  <c r="CR63" i="9"/>
  <c r="FM63" i="9"/>
  <c r="DU63" i="9"/>
  <c r="DN63" i="9"/>
  <c r="DC63" i="9"/>
  <c r="EC63" i="9"/>
  <c r="EI63" i="9"/>
  <c r="DM63" i="9"/>
  <c r="ED63" i="9"/>
  <c r="ER63" i="9"/>
  <c r="CX63" i="9"/>
  <c r="EN63" i="9"/>
  <c r="CO63" i="9"/>
  <c r="DW63" i="9"/>
  <c r="DO63" i="9"/>
  <c r="DV63" i="9"/>
  <c r="CY63" i="9"/>
  <c r="DF63" i="9"/>
  <c r="CQ63" i="9"/>
  <c r="EE63" i="9"/>
  <c r="DG63" i="9"/>
  <c r="FF63" i="9"/>
  <c r="CP63" i="9"/>
  <c r="FJ63" i="9"/>
  <c r="ET63" i="9"/>
  <c r="DB37" i="9"/>
  <c r="DU37" i="9"/>
  <c r="CO37" i="9"/>
  <c r="FL37" i="9"/>
  <c r="DY37" i="9"/>
  <c r="DK37" i="9"/>
  <c r="DM37" i="9"/>
  <c r="DD37" i="9"/>
  <c r="DP37" i="9"/>
  <c r="DX37" i="9"/>
  <c r="DA37" i="9"/>
  <c r="CS37" i="9"/>
  <c r="DC37" i="9"/>
  <c r="EG37" i="9"/>
  <c r="FI37" i="9"/>
  <c r="EM37" i="9"/>
  <c r="CT37" i="9"/>
  <c r="CR37" i="9"/>
  <c r="CY37" i="9"/>
  <c r="CQ37" i="9"/>
  <c r="EV37" i="9"/>
  <c r="EX37" i="9"/>
  <c r="FO37" i="9"/>
  <c r="DQ37" i="9"/>
  <c r="EN37" i="9"/>
  <c r="EB37" i="9"/>
  <c r="DV37" i="9"/>
  <c r="DS37" i="9"/>
  <c r="DS65" i="9" s="1"/>
  <c r="DF37" i="9"/>
  <c r="DF65" i="9" s="1"/>
  <c r="DO37" i="9"/>
  <c r="DR37" i="9"/>
  <c r="CP37" i="9"/>
  <c r="FB37" i="9"/>
  <c r="ET37" i="9"/>
  <c r="DI37" i="9"/>
  <c r="FC37" i="9"/>
  <c r="DN37" i="9"/>
  <c r="FA37" i="9"/>
  <c r="DZ37" i="9"/>
  <c r="EC37" i="9"/>
  <c r="FH37" i="9"/>
  <c r="FK37" i="9"/>
  <c r="ED37" i="9"/>
  <c r="EU37" i="9"/>
  <c r="EU65" i="9" s="1"/>
  <c r="JK65" i="9" s="1"/>
  <c r="EQ37" i="9"/>
  <c r="EQ65" i="9" s="1"/>
  <c r="JG65" i="9" s="1"/>
  <c r="EI37" i="9"/>
  <c r="EL37" i="9"/>
  <c r="ER37" i="9"/>
  <c r="EJ37" i="9"/>
  <c r="DE37" i="9"/>
  <c r="FE37" i="9"/>
  <c r="EW37" i="9"/>
  <c r="EZ37" i="9"/>
  <c r="FF37" i="9"/>
  <c r="CV37" i="9"/>
  <c r="EA37" i="9"/>
  <c r="FG37" i="9"/>
  <c r="FM37" i="9"/>
  <c r="FN37" i="9"/>
  <c r="FN65" i="9" s="1"/>
  <c r="KD65" i="9" s="1"/>
  <c r="EH37" i="9"/>
  <c r="EF37" i="9"/>
  <c r="EF65" i="9" s="1"/>
  <c r="IV65" i="9" s="1"/>
  <c r="FD37" i="9"/>
  <c r="EO37" i="9"/>
  <c r="DL37" i="9"/>
  <c r="CU37" i="9"/>
  <c r="CW37" i="9"/>
  <c r="DW37" i="9"/>
  <c r="DG37" i="9"/>
  <c r="DJ37" i="9"/>
  <c r="EP37" i="9"/>
  <c r="EE37" i="9"/>
  <c r="ES37" i="9"/>
  <c r="FJ37" i="9"/>
  <c r="CZ37" i="9"/>
  <c r="EK37" i="9"/>
  <c r="EY37" i="9"/>
  <c r="EY65" i="9" s="1"/>
  <c r="JO65" i="9" s="1"/>
  <c r="DH37" i="9"/>
  <c r="CX37" i="9"/>
  <c r="CN37" i="9"/>
  <c r="DT37" i="9"/>
  <c r="F64" i="9"/>
  <c r="DH64" i="9"/>
  <c r="EZ64" i="9"/>
  <c r="DA64" i="9"/>
  <c r="ER64" i="9"/>
  <c r="DR64" i="9"/>
  <c r="DC64" i="9"/>
  <c r="FE64" i="9"/>
  <c r="EC64" i="9"/>
  <c r="FH64" i="9"/>
  <c r="EO64" i="9"/>
  <c r="FJ64" i="9"/>
  <c r="FN64" i="9"/>
  <c r="CU64" i="9"/>
  <c r="EI64" i="9"/>
  <c r="DS64" i="9"/>
  <c r="EE64" i="9"/>
  <c r="EF64" i="9"/>
  <c r="EA64" i="9"/>
  <c r="DQ64" i="9"/>
  <c r="EK64" i="9"/>
  <c r="EV64" i="9"/>
  <c r="FO64" i="9"/>
  <c r="DJ64" i="9"/>
  <c r="FG64" i="9"/>
  <c r="DZ64" i="9"/>
  <c r="FC64" i="9"/>
  <c r="FB64" i="9"/>
  <c r="EM64" i="9"/>
  <c r="DK64" i="9"/>
  <c r="CS64" i="9"/>
  <c r="EP64" i="9"/>
  <c r="ET64" i="9"/>
  <c r="EB64" i="9"/>
  <c r="FF64" i="9"/>
  <c r="CT64" i="9"/>
  <c r="DB64" i="9"/>
  <c r="EU64" i="9"/>
  <c r="CX64" i="9"/>
  <c r="ES64" i="9"/>
  <c r="EH64" i="9"/>
  <c r="EY64" i="9"/>
  <c r="EW64" i="9"/>
  <c r="DY64" i="9"/>
  <c r="CQ64" i="9"/>
  <c r="DI64" i="9"/>
  <c r="FK64" i="9"/>
  <c r="DU64" i="9"/>
  <c r="CO64" i="9"/>
  <c r="CW64" i="9"/>
  <c r="ED64" i="9"/>
  <c r="FI64" i="9"/>
  <c r="DF64" i="9"/>
  <c r="DV64" i="9"/>
  <c r="EG64" i="9"/>
  <c r="CP64" i="9"/>
  <c r="CN64" i="9"/>
  <c r="EJ64" i="9"/>
  <c r="DP64" i="9"/>
  <c r="EN64" i="9"/>
  <c r="FL64" i="9"/>
  <c r="FD64" i="9"/>
  <c r="EL64" i="9"/>
  <c r="FA64" i="9"/>
  <c r="DE64" i="9"/>
  <c r="CV64" i="9"/>
  <c r="EQ64" i="9"/>
  <c r="CR64" i="9"/>
  <c r="CZ64" i="9"/>
  <c r="DN64" i="9"/>
  <c r="DM64" i="9"/>
  <c r="DL64" i="9"/>
  <c r="FM64" i="9"/>
  <c r="DW64" i="9"/>
  <c r="DX64" i="9"/>
  <c r="CY64" i="9"/>
  <c r="DD64" i="9"/>
  <c r="DO64" i="9"/>
  <c r="DG64" i="9"/>
  <c r="DT64" i="9"/>
  <c r="EX64" i="9"/>
  <c r="ED62" i="9"/>
  <c r="DO62" i="9"/>
  <c r="CT62" i="9"/>
  <c r="EE62" i="9"/>
  <c r="FI62" i="9"/>
  <c r="FA62" i="9"/>
  <c r="DQ62" i="9"/>
  <c r="DW62" i="9"/>
  <c r="CY62" i="9"/>
  <c r="EG62" i="9"/>
  <c r="FK62" i="9"/>
  <c r="CR62" i="9"/>
  <c r="DI62" i="9"/>
  <c r="EH62" i="9"/>
  <c r="EV62" i="9"/>
  <c r="FH62" i="9"/>
  <c r="ER62" i="9"/>
  <c r="FB62" i="9"/>
  <c r="EP62" i="9"/>
  <c r="DR62" i="9"/>
  <c r="FO62" i="9"/>
  <c r="FL62" i="9"/>
  <c r="DX62" i="9"/>
  <c r="FJ62" i="9"/>
  <c r="CQ62" i="9"/>
  <c r="DB62" i="9"/>
  <c r="DZ62" i="9"/>
  <c r="EJ62" i="9"/>
  <c r="ES62" i="9"/>
  <c r="CU62" i="9"/>
  <c r="DD62" i="9"/>
  <c r="EC62" i="9"/>
  <c r="DY62" i="9"/>
  <c r="DG62" i="9"/>
  <c r="CN62" i="9"/>
  <c r="FE62" i="9"/>
  <c r="DJ62" i="9"/>
  <c r="ET62" i="9"/>
  <c r="CS62" i="9"/>
  <c r="DA62" i="9"/>
  <c r="EQ62" i="9"/>
  <c r="EM62" i="9"/>
  <c r="FG62" i="9"/>
  <c r="EF62" i="9"/>
  <c r="DE62" i="9"/>
  <c r="FF62" i="9"/>
  <c r="EI62" i="9"/>
  <c r="EZ62" i="9"/>
  <c r="DC62" i="9"/>
  <c r="DK62" i="9"/>
  <c r="EL62" i="9"/>
  <c r="EW62" i="9"/>
  <c r="EU62" i="9"/>
  <c r="DL62" i="9"/>
  <c r="CV62" i="9"/>
  <c r="CZ62" i="9"/>
  <c r="EA62" i="9"/>
  <c r="DM62" i="9"/>
  <c r="CX62" i="9"/>
  <c r="DH62" i="9"/>
  <c r="EB62" i="9"/>
  <c r="FC62" i="9"/>
  <c r="DS62" i="9"/>
  <c r="DP62" i="9"/>
  <c r="EN62" i="9"/>
  <c r="EY62" i="9"/>
  <c r="EO62" i="9"/>
  <c r="EK62" i="9"/>
  <c r="CW62" i="9"/>
  <c r="CO62" i="9"/>
  <c r="CP62" i="9"/>
  <c r="FN62" i="9"/>
  <c r="DN62" i="9"/>
  <c r="FD62" i="9"/>
  <c r="FM62" i="9"/>
  <c r="DV62" i="9"/>
  <c r="EX62" i="9"/>
  <c r="DT62" i="9"/>
  <c r="DF62" i="9"/>
  <c r="DU62" i="9"/>
  <c r="F43" i="9"/>
  <c r="CT43" i="9"/>
  <c r="DB43" i="9"/>
  <c r="DS43" i="9"/>
  <c r="CV43" i="9"/>
  <c r="DK43" i="9"/>
  <c r="ES43" i="9"/>
  <c r="EB43" i="9"/>
  <c r="DV43" i="9"/>
  <c r="DU43" i="9"/>
  <c r="DL43" i="9"/>
  <c r="DT43" i="9"/>
  <c r="DR43" i="9"/>
  <c r="DZ43" i="9"/>
  <c r="ET43" i="9"/>
  <c r="EK43" i="9"/>
  <c r="CR43" i="9"/>
  <c r="EA43" i="9"/>
  <c r="DJ43" i="9"/>
  <c r="DD43" i="9"/>
  <c r="FF43" i="9"/>
  <c r="CO43" i="9"/>
  <c r="CU43" i="9"/>
  <c r="DC43" i="9"/>
  <c r="FI43" i="9"/>
  <c r="CZ43" i="9"/>
  <c r="CQ43" i="9"/>
  <c r="DE43" i="9"/>
  <c r="EH43" i="9"/>
  <c r="FN43" i="9"/>
  <c r="EZ43" i="9"/>
  <c r="CW43" i="9"/>
  <c r="FM43" i="9"/>
  <c r="EN43" i="9"/>
  <c r="CY43" i="9"/>
  <c r="DN43" i="9"/>
  <c r="CP43" i="9"/>
  <c r="EG43" i="9"/>
  <c r="FJ43" i="9"/>
  <c r="DQ43" i="9"/>
  <c r="EI43" i="9"/>
  <c r="DM43" i="9"/>
  <c r="FB43" i="9"/>
  <c r="DO43" i="9"/>
  <c r="DW43" i="9"/>
  <c r="CX43" i="9"/>
  <c r="EJ43" i="9"/>
  <c r="EX43" i="9"/>
  <c r="FL43" i="9"/>
  <c r="EF43" i="9"/>
  <c r="EW43" i="9"/>
  <c r="FC43" i="9"/>
  <c r="EL43" i="9"/>
  <c r="DA43" i="9"/>
  <c r="FK43" i="9"/>
  <c r="EP43" i="9"/>
  <c r="EQ43" i="9"/>
  <c r="CN43" i="9"/>
  <c r="FH43" i="9"/>
  <c r="DH43" i="9"/>
  <c r="DI43" i="9"/>
  <c r="EY43" i="9"/>
  <c r="FD43" i="9"/>
  <c r="EV43" i="9"/>
  <c r="DX43" i="9"/>
  <c r="EM43" i="9"/>
  <c r="EE43" i="9"/>
  <c r="DY43" i="9"/>
  <c r="DG43" i="9"/>
  <c r="FA43" i="9"/>
  <c r="EC43" i="9"/>
  <c r="DF43" i="9"/>
  <c r="ER43" i="9"/>
  <c r="FO43" i="9"/>
  <c r="DP43" i="9"/>
  <c r="FG43" i="9"/>
  <c r="CS43" i="9"/>
  <c r="FE43" i="9"/>
  <c r="ED43" i="9"/>
  <c r="EO43" i="9"/>
  <c r="EU43" i="9"/>
  <c r="F37" i="9"/>
  <c r="F62" i="9"/>
  <c r="L137" i="5"/>
  <c r="L160" i="5"/>
  <c r="K160" i="5"/>
  <c r="L136" i="5"/>
  <c r="K136" i="5"/>
  <c r="J136" i="5"/>
  <c r="K131" i="5"/>
  <c r="L131" i="5"/>
  <c r="K159" i="5"/>
  <c r="L159" i="5"/>
  <c r="K137" i="5"/>
  <c r="FM65" i="9" l="1"/>
  <c r="KC65" i="9" s="1"/>
  <c r="EH65" i="9"/>
  <c r="IX65" i="9" s="1"/>
  <c r="GI42" i="9"/>
  <c r="DH65" i="9"/>
  <c r="CS65" i="9"/>
  <c r="FK65" i="9"/>
  <c r="KA65" i="9" s="1"/>
  <c r="DC65" i="9"/>
  <c r="HS65" i="9" s="1"/>
  <c r="EB65" i="9"/>
  <c r="IR65" i="9" s="1"/>
  <c r="EK65" i="9"/>
  <c r="JA65" i="9" s="1"/>
  <c r="ED65" i="9"/>
  <c r="IT65" i="9" s="1"/>
  <c r="DV65" i="9"/>
  <c r="IL65" i="9" s="1"/>
  <c r="DA65" i="9"/>
  <c r="HQ65" i="9" s="1"/>
  <c r="FJ65" i="9"/>
  <c r="JZ65" i="9" s="1"/>
  <c r="FG65" i="9"/>
  <c r="JW65" i="9" s="1"/>
  <c r="FH65" i="9"/>
  <c r="JX65" i="9" s="1"/>
  <c r="EN65" i="9"/>
  <c r="JD65" i="9" s="1"/>
  <c r="DP65" i="9"/>
  <c r="ES65" i="9"/>
  <c r="JI65" i="9" s="1"/>
  <c r="EA65" i="9"/>
  <c r="IQ65" i="9" s="1"/>
  <c r="EC65" i="9"/>
  <c r="IS65" i="9" s="1"/>
  <c r="DQ65" i="9"/>
  <c r="IG65" i="9" s="1"/>
  <c r="DD65" i="9"/>
  <c r="HT65" i="9" s="1"/>
  <c r="EE65" i="9"/>
  <c r="IU65" i="9" s="1"/>
  <c r="CV65" i="9"/>
  <c r="HL65" i="9" s="1"/>
  <c r="DZ65" i="9"/>
  <c r="FO65" i="9"/>
  <c r="KE65" i="9" s="1"/>
  <c r="DM65" i="9"/>
  <c r="EP65" i="9"/>
  <c r="JF65" i="9" s="1"/>
  <c r="FF65" i="9"/>
  <c r="JV65" i="9" s="1"/>
  <c r="FA65" i="9"/>
  <c r="JQ65" i="9" s="1"/>
  <c r="EX65" i="9"/>
  <c r="JN65" i="9" s="1"/>
  <c r="DK65" i="9"/>
  <c r="IA65" i="9" s="1"/>
  <c r="DJ65" i="9"/>
  <c r="HZ65" i="9" s="1"/>
  <c r="EZ65" i="9"/>
  <c r="JP65" i="9" s="1"/>
  <c r="DN65" i="9"/>
  <c r="ID65" i="9" s="1"/>
  <c r="EV65" i="9"/>
  <c r="JL65" i="9" s="1"/>
  <c r="DY65" i="9"/>
  <c r="IO65" i="9" s="1"/>
  <c r="DG65" i="9"/>
  <c r="HW65" i="9" s="1"/>
  <c r="EW65" i="9"/>
  <c r="JM65" i="9" s="1"/>
  <c r="FC65" i="9"/>
  <c r="JS65" i="9" s="1"/>
  <c r="CQ65" i="9"/>
  <c r="HG65" i="9" s="1"/>
  <c r="FL65" i="9"/>
  <c r="KB65" i="9" s="1"/>
  <c r="DW65" i="9"/>
  <c r="IM65" i="9" s="1"/>
  <c r="FE65" i="9"/>
  <c r="JU65" i="9" s="1"/>
  <c r="DI65" i="9"/>
  <c r="HY65" i="9" s="1"/>
  <c r="CY65" i="9"/>
  <c r="HO65" i="9" s="1"/>
  <c r="CO65" i="9"/>
  <c r="HE65" i="9" s="1"/>
  <c r="CW65" i="9"/>
  <c r="HM65" i="9" s="1"/>
  <c r="DE65" i="9"/>
  <c r="HU65" i="9" s="1"/>
  <c r="ET65" i="9"/>
  <c r="JJ65" i="9" s="1"/>
  <c r="CR65" i="9"/>
  <c r="HH65" i="9" s="1"/>
  <c r="DU65" i="9"/>
  <c r="IK65" i="9" s="1"/>
  <c r="DX65" i="9"/>
  <c r="IN65" i="9" s="1"/>
  <c r="CU65" i="9"/>
  <c r="HK65" i="9" s="1"/>
  <c r="EJ65" i="9"/>
  <c r="IZ65" i="9" s="1"/>
  <c r="FB65" i="9"/>
  <c r="JR65" i="9" s="1"/>
  <c r="CT65" i="9"/>
  <c r="HJ65" i="9" s="1"/>
  <c r="DB65" i="9"/>
  <c r="HR65" i="9" s="1"/>
  <c r="DT65" i="9"/>
  <c r="IJ65" i="9" s="1"/>
  <c r="DL65" i="9"/>
  <c r="IB65" i="9" s="1"/>
  <c r="ER65" i="9"/>
  <c r="JH65" i="9" s="1"/>
  <c r="CP65" i="9"/>
  <c r="HF65" i="9" s="1"/>
  <c r="EM65" i="9"/>
  <c r="JC65" i="9" s="1"/>
  <c r="CN65" i="9"/>
  <c r="HD65" i="9" s="1"/>
  <c r="EO65" i="9"/>
  <c r="JE65" i="9" s="1"/>
  <c r="EL65" i="9"/>
  <c r="JB65" i="9" s="1"/>
  <c r="DR65" i="9"/>
  <c r="IH65" i="9" s="1"/>
  <c r="FI65" i="9"/>
  <c r="JY65" i="9" s="1"/>
  <c r="CZ65" i="9"/>
  <c r="HP65" i="9" s="1"/>
  <c r="CX65" i="9"/>
  <c r="HN65" i="9" s="1"/>
  <c r="FD65" i="9"/>
  <c r="JT65" i="9" s="1"/>
  <c r="EI65" i="9"/>
  <c r="IY65" i="9" s="1"/>
  <c r="DO65" i="9"/>
  <c r="IE65" i="9" s="1"/>
  <c r="EG65" i="9"/>
  <c r="IW65" i="9" s="1"/>
  <c r="GE62" i="9"/>
  <c r="FX64" i="9"/>
  <c r="GF64" i="9"/>
  <c r="GI63" i="9"/>
  <c r="GG62" i="9"/>
  <c r="FQ64" i="9"/>
  <c r="FY43" i="9"/>
  <c r="GW62" i="9"/>
  <c r="HC63" i="9"/>
  <c r="GV64" i="9"/>
  <c r="GZ43" i="9"/>
  <c r="FU42" i="9"/>
  <c r="GM63" i="9"/>
  <c r="FP42" i="9"/>
  <c r="FU43" i="9"/>
  <c r="GG43" i="9"/>
  <c r="FQ63" i="9"/>
  <c r="GW42" i="9"/>
  <c r="FP64" i="9"/>
  <c r="FV63" i="9"/>
  <c r="FU62" i="9"/>
  <c r="GF62" i="9"/>
  <c r="FR64" i="9"/>
  <c r="GK43" i="9"/>
  <c r="GQ64" i="9"/>
  <c r="GS64" i="9"/>
  <c r="GC64" i="9"/>
  <c r="FP43" i="9"/>
  <c r="GE63" i="9"/>
  <c r="GR63" i="9"/>
  <c r="GS63" i="9"/>
  <c r="HB42" i="9"/>
  <c r="GN42" i="9"/>
  <c r="GA42" i="9"/>
  <c r="GK63" i="9"/>
  <c r="GS43" i="9"/>
  <c r="GH62" i="9"/>
  <c r="FW62" i="9"/>
  <c r="GO64" i="9"/>
  <c r="GE64" i="9"/>
  <c r="GI43" i="9"/>
  <c r="FY62" i="9"/>
  <c r="GM64" i="9"/>
  <c r="GJ64" i="9"/>
  <c r="FT63" i="9"/>
  <c r="GJ43" i="9"/>
  <c r="FZ62" i="9"/>
  <c r="GY43" i="9"/>
  <c r="FR43" i="9"/>
  <c r="GT43" i="9"/>
  <c r="FX43" i="9"/>
  <c r="GV62" i="9"/>
  <c r="FQ62" i="9"/>
  <c r="GN62" i="9"/>
  <c r="GI64" i="9"/>
  <c r="HB63" i="9"/>
  <c r="FZ42" i="9"/>
  <c r="FX42" i="9"/>
  <c r="GP63" i="9"/>
  <c r="GR43" i="9"/>
  <c r="GL43" i="9"/>
  <c r="GN43" i="9"/>
  <c r="GH64" i="9"/>
  <c r="FS64" i="9"/>
  <c r="FS63" i="9"/>
  <c r="GO43" i="9"/>
  <c r="GW43" i="9"/>
  <c r="FP62" i="9"/>
  <c r="HB62" i="9"/>
  <c r="GA64" i="9"/>
  <c r="GB64" i="9"/>
  <c r="HA64" i="9"/>
  <c r="FV64" i="9"/>
  <c r="GH63" i="9"/>
  <c r="GV63" i="9"/>
  <c r="GB63" i="9"/>
  <c r="FT42" i="9"/>
  <c r="HA43" i="9"/>
  <c r="GX43" i="9"/>
  <c r="GI62" i="9"/>
  <c r="GP62" i="9"/>
  <c r="GQ42" i="9"/>
  <c r="FQ42" i="9"/>
  <c r="GH43" i="9"/>
  <c r="HC62" i="9"/>
  <c r="FS62" i="9"/>
  <c r="GO63" i="9"/>
  <c r="GG63" i="9"/>
  <c r="GC43" i="9"/>
  <c r="FQ43" i="9"/>
  <c r="FX62" i="9"/>
  <c r="GS62" i="9"/>
  <c r="GL64" i="9"/>
  <c r="GU64" i="9"/>
  <c r="GA63" i="9"/>
  <c r="GC63" i="9"/>
  <c r="HC42" i="9"/>
  <c r="FZ64" i="9"/>
  <c r="GB37" i="9"/>
  <c r="FY37" i="9"/>
  <c r="FT37" i="9"/>
  <c r="GW37" i="9"/>
  <c r="GQ43" i="9"/>
  <c r="GP43" i="9"/>
  <c r="GF43" i="9"/>
  <c r="GV43" i="9"/>
  <c r="GU43" i="9"/>
  <c r="GL62" i="9"/>
  <c r="GK62" i="9"/>
  <c r="GP64" i="9"/>
  <c r="GR64" i="9"/>
  <c r="GX64" i="9"/>
  <c r="GK64" i="9"/>
  <c r="FW64" i="9"/>
  <c r="GT64" i="9"/>
  <c r="FW37" i="9"/>
  <c r="FV37" i="9"/>
  <c r="GR37" i="9"/>
  <c r="IF65" i="9"/>
  <c r="GD37" i="9"/>
  <c r="GQ63" i="9"/>
  <c r="FW63" i="9"/>
  <c r="HA63" i="9"/>
  <c r="GY63" i="9"/>
  <c r="FR42" i="9"/>
  <c r="GO42" i="9"/>
  <c r="GJ42" i="9"/>
  <c r="GF42" i="9"/>
  <c r="GT42" i="9"/>
  <c r="FU64" i="9"/>
  <c r="GG37" i="9"/>
  <c r="GZ37" i="9"/>
  <c r="GA43" i="9"/>
  <c r="FS43" i="9"/>
  <c r="GD43" i="9"/>
  <c r="GJ62" i="9"/>
  <c r="GT62" i="9"/>
  <c r="FT62" i="9"/>
  <c r="GZ64" i="9"/>
  <c r="GD64" i="9"/>
  <c r="GV37" i="9"/>
  <c r="GN37" i="9"/>
  <c r="HC37" i="9"/>
  <c r="FR37" i="9"/>
  <c r="GS37" i="9"/>
  <c r="GF37" i="9"/>
  <c r="FZ63" i="9"/>
  <c r="GW63" i="9"/>
  <c r="GN63" i="9"/>
  <c r="FP63" i="9"/>
  <c r="GX42" i="9"/>
  <c r="GU42" i="9"/>
  <c r="GR42" i="9"/>
  <c r="GC42" i="9"/>
  <c r="GK42" i="9"/>
  <c r="HA42" i="9"/>
  <c r="HC43" i="9"/>
  <c r="FX37" i="9"/>
  <c r="HB37" i="9"/>
  <c r="IP65" i="9"/>
  <c r="GO37" i="9"/>
  <c r="IC65" i="9"/>
  <c r="FW42" i="9"/>
  <c r="FT43" i="9"/>
  <c r="GO62" i="9"/>
  <c r="GM62" i="9"/>
  <c r="GD62" i="9"/>
  <c r="GQ62" i="9"/>
  <c r="HC64" i="9"/>
  <c r="GN64" i="9"/>
  <c r="FZ37" i="9"/>
  <c r="GQ37" i="9"/>
  <c r="GM37" i="9"/>
  <c r="GJ63" i="9"/>
  <c r="FX63" i="9"/>
  <c r="FU63" i="9"/>
  <c r="GZ63" i="9"/>
  <c r="GP42" i="9"/>
  <c r="GB43" i="9"/>
  <c r="FV43" i="9"/>
  <c r="FV62" i="9"/>
  <c r="FP37" i="9"/>
  <c r="GT37" i="9"/>
  <c r="GE43" i="9"/>
  <c r="HA62" i="9"/>
  <c r="GA62" i="9"/>
  <c r="FR62" i="9"/>
  <c r="GY64" i="9"/>
  <c r="FY64" i="9"/>
  <c r="HB64" i="9"/>
  <c r="FT64" i="9"/>
  <c r="GJ37" i="9"/>
  <c r="HX65" i="9"/>
  <c r="GL37" i="9"/>
  <c r="GP37" i="9"/>
  <c r="GH37" i="9"/>
  <c r="HV65" i="9"/>
  <c r="GE37" i="9"/>
  <c r="HA37" i="9"/>
  <c r="GX63" i="9"/>
  <c r="GT63" i="9"/>
  <c r="GL63" i="9"/>
  <c r="GB42" i="9"/>
  <c r="GH42" i="9"/>
  <c r="GV42" i="9"/>
  <c r="GE42" i="9"/>
  <c r="GG42" i="9"/>
  <c r="FY42" i="9"/>
  <c r="GF63" i="9"/>
  <c r="GM42" i="9"/>
  <c r="FW43" i="9"/>
  <c r="GR62" i="9"/>
  <c r="GB62" i="9"/>
  <c r="GC62" i="9"/>
  <c r="GX62" i="9"/>
  <c r="GY62" i="9"/>
  <c r="GG64" i="9"/>
  <c r="GI37" i="9"/>
  <c r="II65" i="9"/>
  <c r="GU37" i="9"/>
  <c r="FS37" i="9"/>
  <c r="FU37" i="9"/>
  <c r="HI65" i="9"/>
  <c r="FR63" i="9"/>
  <c r="FY63" i="9"/>
  <c r="GD63" i="9"/>
  <c r="GU63" i="9"/>
  <c r="FS42" i="9"/>
  <c r="FV42" i="9"/>
  <c r="GD42" i="9"/>
  <c r="GL42" i="9"/>
  <c r="GS42" i="9"/>
  <c r="FZ43" i="9"/>
  <c r="HB43" i="9"/>
  <c r="GM43" i="9"/>
  <c r="GU62" i="9"/>
  <c r="GZ62" i="9"/>
  <c r="GW64" i="9"/>
  <c r="GY37" i="9"/>
  <c r="GK37" i="9"/>
  <c r="GX37" i="9"/>
  <c r="GA37" i="9"/>
  <c r="GC37" i="9"/>
  <c r="FQ37" i="9"/>
  <c r="GZ42" i="9"/>
  <c r="J115" i="5"/>
  <c r="I115" i="5"/>
  <c r="I26" i="9" s="1"/>
  <c r="F115" i="5"/>
  <c r="J107" i="5"/>
  <c r="I107" i="5"/>
  <c r="I19" i="9" s="1"/>
  <c r="F107" i="5"/>
  <c r="J97" i="5"/>
  <c r="I97" i="5"/>
  <c r="F97" i="5"/>
  <c r="F96" i="5"/>
  <c r="J94" i="5"/>
  <c r="I94" i="5"/>
  <c r="F94" i="5"/>
  <c r="J93" i="5"/>
  <c r="I93" i="5"/>
  <c r="F93" i="5"/>
  <c r="J92" i="5"/>
  <c r="I92" i="5"/>
  <c r="F92" i="5"/>
  <c r="J91" i="5"/>
  <c r="I91" i="5"/>
  <c r="F91" i="5"/>
  <c r="J89" i="5"/>
  <c r="GQ65" i="9" l="1"/>
  <c r="FQ65" i="9"/>
  <c r="GI65" i="9"/>
  <c r="FP65" i="9"/>
  <c r="GK65" i="9"/>
  <c r="GD65" i="9"/>
  <c r="FR65" i="9"/>
  <c r="GZ65" i="9"/>
  <c r="FU65" i="9"/>
  <c r="GX65" i="9"/>
  <c r="GY65" i="9"/>
  <c r="GA65" i="9"/>
  <c r="HC65" i="9"/>
  <c r="GT65" i="9"/>
  <c r="GL65" i="9"/>
  <c r="GJ65" i="9"/>
  <c r="R41" i="15" a="1"/>
  <c r="R79" i="15" s="1"/>
  <c r="AI79" i="15" s="1"/>
  <c r="FS65" i="9"/>
  <c r="GU65" i="9"/>
  <c r="GW65" i="9"/>
  <c r="GE65" i="9"/>
  <c r="GG65" i="9"/>
  <c r="GR65" i="9"/>
  <c r="GH65" i="9"/>
  <c r="GN65" i="9"/>
  <c r="FV65" i="9"/>
  <c r="GP65" i="9"/>
  <c r="GV65" i="9"/>
  <c r="FW65" i="9"/>
  <c r="GM65" i="9"/>
  <c r="GO65" i="9"/>
  <c r="HB65" i="9"/>
  <c r="FX65" i="9"/>
  <c r="FT65" i="9"/>
  <c r="HA65" i="9"/>
  <c r="GC65" i="9"/>
  <c r="FZ65" i="9"/>
  <c r="GF65" i="9"/>
  <c r="FY65" i="9"/>
  <c r="GS65" i="9"/>
  <c r="GB65" i="9"/>
  <c r="X41" i="15" a="1"/>
  <c r="X76" i="15" s="1"/>
  <c r="I4" i="9"/>
  <c r="I7" i="9"/>
  <c r="F7" i="9"/>
  <c r="F5" i="9"/>
  <c r="CX19" i="9"/>
  <c r="CX31" i="9" s="1"/>
  <c r="EX19" i="9"/>
  <c r="EX31" i="9" s="1"/>
  <c r="EJ19" i="9"/>
  <c r="EJ31" i="9" s="1"/>
  <c r="DL19" i="9"/>
  <c r="DL31" i="9" s="1"/>
  <c r="CS19" i="9"/>
  <c r="CS31" i="9" s="1"/>
  <c r="DU19" i="9"/>
  <c r="DU31" i="9" s="1"/>
  <c r="EY19" i="9"/>
  <c r="EY31" i="9" s="1"/>
  <c r="DX19" i="9"/>
  <c r="DX31" i="9" s="1"/>
  <c r="DS19" i="9"/>
  <c r="DS31" i="9" s="1"/>
  <c r="EK19" i="9"/>
  <c r="EK31" i="9" s="1"/>
  <c r="CQ19" i="9"/>
  <c r="CQ31" i="9" s="1"/>
  <c r="DD19" i="9"/>
  <c r="DD31" i="9" s="1"/>
  <c r="DG19" i="9"/>
  <c r="DG31" i="9" s="1"/>
  <c r="DE19" i="9"/>
  <c r="DE31" i="9" s="1"/>
  <c r="EI19" i="9"/>
  <c r="EI31" i="9" s="1"/>
  <c r="EG19" i="9"/>
  <c r="EG31" i="9" s="1"/>
  <c r="FJ19" i="9"/>
  <c r="FJ31" i="9" s="1"/>
  <c r="FL19" i="9"/>
  <c r="FL31" i="9" s="1"/>
  <c r="DZ19" i="9"/>
  <c r="DZ31" i="9" s="1"/>
  <c r="DO19" i="9"/>
  <c r="DO31" i="9" s="1"/>
  <c r="EO19" i="9"/>
  <c r="EO31" i="9" s="1"/>
  <c r="DP19" i="9"/>
  <c r="DP31" i="9" s="1"/>
  <c r="DW19" i="9"/>
  <c r="DW31" i="9" s="1"/>
  <c r="CP19" i="9"/>
  <c r="CP31" i="9" s="1"/>
  <c r="FC19" i="9"/>
  <c r="FC31" i="9" s="1"/>
  <c r="CY19" i="9"/>
  <c r="CY31" i="9" s="1"/>
  <c r="DR19" i="9"/>
  <c r="DR31" i="9" s="1"/>
  <c r="EC19" i="9"/>
  <c r="EC31" i="9" s="1"/>
  <c r="EB19" i="9"/>
  <c r="EB31" i="9" s="1"/>
  <c r="FF19" i="9"/>
  <c r="FF31" i="9" s="1"/>
  <c r="DB19" i="9"/>
  <c r="DB31" i="9" s="1"/>
  <c r="ES19" i="9"/>
  <c r="ES31" i="9" s="1"/>
  <c r="EW19" i="9"/>
  <c r="EW31" i="9" s="1"/>
  <c r="CW19" i="9"/>
  <c r="CW31" i="9" s="1"/>
  <c r="DV19" i="9"/>
  <c r="DV31" i="9" s="1"/>
  <c r="DI19" i="9"/>
  <c r="DI31" i="9" s="1"/>
  <c r="EP19" i="9"/>
  <c r="EP31" i="9" s="1"/>
  <c r="EH19" i="9"/>
  <c r="EH31" i="9" s="1"/>
  <c r="FK19" i="9"/>
  <c r="FK31" i="9" s="1"/>
  <c r="DM19" i="9"/>
  <c r="DM31" i="9" s="1"/>
  <c r="EQ19" i="9"/>
  <c r="EQ31" i="9" s="1"/>
  <c r="FO19" i="9"/>
  <c r="FO31" i="9" s="1"/>
  <c r="EL19" i="9"/>
  <c r="EL31" i="9" s="1"/>
  <c r="CT19" i="9"/>
  <c r="CT31" i="9" s="1"/>
  <c r="ED19" i="9"/>
  <c r="ED31" i="9" s="1"/>
  <c r="CV19" i="9"/>
  <c r="CV31" i="9" s="1"/>
  <c r="EU19" i="9"/>
  <c r="EU31" i="9" s="1"/>
  <c r="DH19" i="9"/>
  <c r="DH31" i="9" s="1"/>
  <c r="EN19" i="9"/>
  <c r="EN31" i="9" s="1"/>
  <c r="DN19" i="9"/>
  <c r="DN31" i="9" s="1"/>
  <c r="CN19" i="9"/>
  <c r="CN31" i="9" s="1"/>
  <c r="ET19" i="9"/>
  <c r="ET31" i="9" s="1"/>
  <c r="FH19" i="9"/>
  <c r="FH31" i="9" s="1"/>
  <c r="FN19" i="9"/>
  <c r="FN31" i="9" s="1"/>
  <c r="DT19" i="9"/>
  <c r="DT31" i="9" s="1"/>
  <c r="DC19" i="9"/>
  <c r="DC31" i="9" s="1"/>
  <c r="EA19" i="9"/>
  <c r="EA31" i="9" s="1"/>
  <c r="FB19" i="9"/>
  <c r="FB31" i="9" s="1"/>
  <c r="DA19" i="9"/>
  <c r="DA31" i="9" s="1"/>
  <c r="DY19" i="9"/>
  <c r="DY31" i="9" s="1"/>
  <c r="DK19" i="9"/>
  <c r="DK31" i="9" s="1"/>
  <c r="EZ19" i="9"/>
  <c r="EZ31" i="9" s="1"/>
  <c r="EF19" i="9"/>
  <c r="EF31" i="9" s="1"/>
  <c r="FI19" i="9"/>
  <c r="FI31" i="9" s="1"/>
  <c r="CO19" i="9"/>
  <c r="CO31" i="9" s="1"/>
  <c r="CU19" i="9"/>
  <c r="CU31" i="9" s="1"/>
  <c r="DF19" i="9"/>
  <c r="DF31" i="9" s="1"/>
  <c r="FE19" i="9"/>
  <c r="FE31" i="9" s="1"/>
  <c r="DQ19" i="9"/>
  <c r="DQ31" i="9" s="1"/>
  <c r="FA19" i="9"/>
  <c r="FA31" i="9" s="1"/>
  <c r="FD19" i="9"/>
  <c r="FD31" i="9" s="1"/>
  <c r="EM19" i="9"/>
  <c r="EM31" i="9" s="1"/>
  <c r="CZ19" i="9"/>
  <c r="CZ31" i="9" s="1"/>
  <c r="FM19" i="9"/>
  <c r="FM31" i="9" s="1"/>
  <c r="ER19" i="9"/>
  <c r="ER31" i="9" s="1"/>
  <c r="EV19" i="9"/>
  <c r="EV31" i="9" s="1"/>
  <c r="CR19" i="9"/>
  <c r="CR31" i="9" s="1"/>
  <c r="EE19" i="9"/>
  <c r="EE31" i="9" s="1"/>
  <c r="FG19" i="9"/>
  <c r="FG31" i="9" s="1"/>
  <c r="DJ19" i="9"/>
  <c r="DJ31" i="9" s="1"/>
  <c r="F26" i="9"/>
  <c r="I5" i="9"/>
  <c r="DS26" i="9"/>
  <c r="DS32" i="9" s="1"/>
  <c r="FF26" i="9"/>
  <c r="FF32" i="9" s="1"/>
  <c r="ET26" i="9"/>
  <c r="ET32" i="9" s="1"/>
  <c r="EJ26" i="9"/>
  <c r="EJ32" i="9" s="1"/>
  <c r="DB26" i="9"/>
  <c r="DB32" i="9" s="1"/>
  <c r="DK26" i="9"/>
  <c r="DK32" i="9" s="1"/>
  <c r="EG26" i="9"/>
  <c r="EG32" i="9" s="1"/>
  <c r="DL26" i="9"/>
  <c r="DL32" i="9" s="1"/>
  <c r="FB26" i="9"/>
  <c r="FB32" i="9" s="1"/>
  <c r="CT26" i="9"/>
  <c r="CT32" i="9" s="1"/>
  <c r="ED26" i="9"/>
  <c r="ED32" i="9" s="1"/>
  <c r="CU26" i="9"/>
  <c r="CU32" i="9" s="1"/>
  <c r="EZ26" i="9"/>
  <c r="EZ32" i="9" s="1"/>
  <c r="ER26" i="9"/>
  <c r="ER32" i="9" s="1"/>
  <c r="DA26" i="9"/>
  <c r="DA32" i="9" s="1"/>
  <c r="FO26" i="9"/>
  <c r="FO32" i="9" s="1"/>
  <c r="FN26" i="9"/>
  <c r="FN32" i="9" s="1"/>
  <c r="DO26" i="9"/>
  <c r="DO32" i="9" s="1"/>
  <c r="EW26" i="9"/>
  <c r="EW32" i="9" s="1"/>
  <c r="EO26" i="9"/>
  <c r="EO32" i="9" s="1"/>
  <c r="DH26" i="9"/>
  <c r="DH32" i="9" s="1"/>
  <c r="EN26" i="9"/>
  <c r="EN32" i="9" s="1"/>
  <c r="FK26" i="9"/>
  <c r="FK32" i="9" s="1"/>
  <c r="DV26" i="9"/>
  <c r="DV32" i="9" s="1"/>
  <c r="FD26" i="9"/>
  <c r="FD32" i="9" s="1"/>
  <c r="CY26" i="9"/>
  <c r="CY32" i="9" s="1"/>
  <c r="EL26" i="9"/>
  <c r="EL32" i="9" s="1"/>
  <c r="EK26" i="9"/>
  <c r="EK32" i="9" s="1"/>
  <c r="FI26" i="9"/>
  <c r="FI32" i="9" s="1"/>
  <c r="DD26" i="9"/>
  <c r="EP26" i="9"/>
  <c r="EP32" i="9" s="1"/>
  <c r="DR26" i="9"/>
  <c r="DR32" i="9" s="1"/>
  <c r="DQ26" i="9"/>
  <c r="DQ32" i="9" s="1"/>
  <c r="FH26" i="9"/>
  <c r="FH32" i="9" s="1"/>
  <c r="EB26" i="9"/>
  <c r="EB32" i="9" s="1"/>
  <c r="DX26" i="9"/>
  <c r="DX32" i="9" s="1"/>
  <c r="EV26" i="9"/>
  <c r="EV32" i="9" s="1"/>
  <c r="DT26" i="9"/>
  <c r="DT32" i="9" s="1"/>
  <c r="DN26" i="9"/>
  <c r="DN32" i="9" s="1"/>
  <c r="FG26" i="9"/>
  <c r="FG32" i="9" s="1"/>
  <c r="CO26" i="9"/>
  <c r="CO32" i="9" s="1"/>
  <c r="CS26" i="9"/>
  <c r="CS32" i="9" s="1"/>
  <c r="DC26" i="9"/>
  <c r="DC32" i="9" s="1"/>
  <c r="CQ26" i="9"/>
  <c r="CQ32" i="9" s="1"/>
  <c r="EF26" i="9"/>
  <c r="EF32" i="9" s="1"/>
  <c r="FC26" i="9"/>
  <c r="FC32" i="9" s="1"/>
  <c r="DY26" i="9"/>
  <c r="DY32" i="9" s="1"/>
  <c r="EQ26" i="9"/>
  <c r="EQ32" i="9" s="1"/>
  <c r="EE26" i="9"/>
  <c r="EE32" i="9" s="1"/>
  <c r="CP26" i="9"/>
  <c r="CP32" i="9" s="1"/>
  <c r="EU26" i="9"/>
  <c r="EU32" i="9" s="1"/>
  <c r="CZ26" i="9"/>
  <c r="CZ32" i="9" s="1"/>
  <c r="EI26" i="9"/>
  <c r="EI32" i="9" s="1"/>
  <c r="EA26" i="9"/>
  <c r="EA32" i="9" s="1"/>
  <c r="FA26" i="9"/>
  <c r="FA32" i="9" s="1"/>
  <c r="DW26" i="9"/>
  <c r="DW32" i="9" s="1"/>
  <c r="DF26" i="9"/>
  <c r="DF32" i="9" s="1"/>
  <c r="DJ26" i="9"/>
  <c r="DJ32" i="9" s="1"/>
  <c r="EX26" i="9"/>
  <c r="EX32" i="9" s="1"/>
  <c r="DM26" i="9"/>
  <c r="DM32" i="9" s="1"/>
  <c r="DI26" i="9"/>
  <c r="DI32" i="9" s="1"/>
  <c r="FM26" i="9"/>
  <c r="FM32" i="9" s="1"/>
  <c r="EY26" i="9"/>
  <c r="EY32" i="9" s="1"/>
  <c r="CV26" i="9"/>
  <c r="CV32" i="9" s="1"/>
  <c r="DG26" i="9"/>
  <c r="DG32" i="9" s="1"/>
  <c r="FJ26" i="9"/>
  <c r="FJ32" i="9" s="1"/>
  <c r="DP26" i="9"/>
  <c r="DP32" i="9" s="1"/>
  <c r="DZ26" i="9"/>
  <c r="DZ32" i="9" s="1"/>
  <c r="DE26" i="9"/>
  <c r="DE32" i="9" s="1"/>
  <c r="FL26" i="9"/>
  <c r="FL32" i="9" s="1"/>
  <c r="CX26" i="9"/>
  <c r="CX32" i="9" s="1"/>
  <c r="ES26" i="9"/>
  <c r="ES32" i="9" s="1"/>
  <c r="FE26" i="9"/>
  <c r="FE32" i="9" s="1"/>
  <c r="CN26" i="9"/>
  <c r="CN32" i="9" s="1"/>
  <c r="EM26" i="9"/>
  <c r="EM32" i="9" s="1"/>
  <c r="EH26" i="9"/>
  <c r="EH32" i="9" s="1"/>
  <c r="CR26" i="9"/>
  <c r="DU26" i="9"/>
  <c r="DU32" i="9" s="1"/>
  <c r="EC26" i="9"/>
  <c r="EC32" i="9" s="1"/>
  <c r="CW26" i="9"/>
  <c r="CW32" i="9" s="1"/>
  <c r="F10" i="9"/>
  <c r="F6" i="9"/>
  <c r="I10" i="9"/>
  <c r="I6" i="9"/>
  <c r="F9" i="9"/>
  <c r="F4" i="9"/>
  <c r="F19" i="9"/>
  <c r="L97" i="5"/>
  <c r="K107" i="5"/>
  <c r="L107" i="5"/>
  <c r="K115" i="5"/>
  <c r="K96" i="5"/>
  <c r="L115" i="5"/>
  <c r="K93" i="5"/>
  <c r="L96" i="5"/>
  <c r="K97" i="5"/>
  <c r="K94" i="5"/>
  <c r="L94" i="5"/>
  <c r="L93" i="5"/>
  <c r="K91" i="5"/>
  <c r="L92" i="5"/>
  <c r="K92" i="5"/>
  <c r="L91" i="5"/>
  <c r="R68" i="15" l="1"/>
  <c r="AI68" i="15" s="1"/>
  <c r="R65" i="15"/>
  <c r="AI65" i="15" s="1"/>
  <c r="R66" i="15"/>
  <c r="AI66" i="15" s="1"/>
  <c r="R56" i="15"/>
  <c r="AI56" i="15" s="1"/>
  <c r="R64" i="15"/>
  <c r="AI64" i="15" s="1"/>
  <c r="R49" i="15"/>
  <c r="R52" i="15"/>
  <c r="AI52" i="15" s="1"/>
  <c r="R63" i="15"/>
  <c r="AI63" i="15" s="1"/>
  <c r="R46" i="15"/>
  <c r="R51" i="15"/>
  <c r="AI51" i="15" s="1"/>
  <c r="R74" i="15"/>
  <c r="AI74" i="15" s="1"/>
  <c r="R73" i="15"/>
  <c r="AI73" i="15" s="1"/>
  <c r="R43" i="15"/>
  <c r="R55" i="15"/>
  <c r="AI55" i="15" s="1"/>
  <c r="R69" i="15"/>
  <c r="AI69" i="15" s="1"/>
  <c r="R67" i="15"/>
  <c r="AI67" i="15" s="1"/>
  <c r="R54" i="15"/>
  <c r="AI54" i="15" s="1"/>
  <c r="R72" i="15"/>
  <c r="AI72" i="15" s="1"/>
  <c r="R58" i="15"/>
  <c r="AI58" i="15" s="1"/>
  <c r="R62" i="15"/>
  <c r="AI62" i="15" s="1"/>
  <c r="R71" i="15"/>
  <c r="AI71" i="15" s="1"/>
  <c r="R78" i="15"/>
  <c r="AI78" i="15" s="1"/>
  <c r="R44" i="15"/>
  <c r="R45" i="15"/>
  <c r="R60" i="15"/>
  <c r="AI60" i="15" s="1"/>
  <c r="R53" i="15"/>
  <c r="AI53" i="15" s="1"/>
  <c r="R76" i="15"/>
  <c r="AI76" i="15" s="1"/>
  <c r="R77" i="15"/>
  <c r="AI77" i="15" s="1"/>
  <c r="R75" i="15"/>
  <c r="AI75" i="15" s="1"/>
  <c r="R48" i="15"/>
  <c r="R42" i="15"/>
  <c r="R57" i="15"/>
  <c r="AI57" i="15" s="1"/>
  <c r="R50" i="15"/>
  <c r="AI50" i="15" s="1"/>
  <c r="R61" i="15"/>
  <c r="AI61" i="15" s="1"/>
  <c r="R47" i="15"/>
  <c r="R70" i="15"/>
  <c r="AI70" i="15" s="1"/>
  <c r="R80" i="15"/>
  <c r="AI80" i="15" s="1"/>
  <c r="R41" i="15"/>
  <c r="R59" i="15"/>
  <c r="AI59" i="15" s="1"/>
  <c r="S41" i="15" a="1"/>
  <c r="S42" i="15" s="1"/>
  <c r="H41" i="15" a="1"/>
  <c r="F41" i="15" a="1"/>
  <c r="FT26" i="9"/>
  <c r="FT32" i="9" s="1"/>
  <c r="CR32" i="9"/>
  <c r="GF26" i="9"/>
  <c r="GF32" i="9" s="1"/>
  <c r="DD32" i="9"/>
  <c r="X66" i="15"/>
  <c r="X71" i="15"/>
  <c r="X49" i="15"/>
  <c r="X54" i="15"/>
  <c r="X45" i="15"/>
  <c r="X56" i="15"/>
  <c r="X58" i="15"/>
  <c r="X60" i="15"/>
  <c r="X47" i="15"/>
  <c r="X55" i="15"/>
  <c r="X68" i="15"/>
  <c r="X65" i="15"/>
  <c r="X67" i="15"/>
  <c r="X64" i="15"/>
  <c r="X43" i="15"/>
  <c r="X73" i="15"/>
  <c r="X42" i="15"/>
  <c r="X51" i="15"/>
  <c r="X46" i="15"/>
  <c r="X74" i="15"/>
  <c r="X57" i="15"/>
  <c r="X44" i="15"/>
  <c r="X63" i="15"/>
  <c r="X72" i="15"/>
  <c r="X77" i="15"/>
  <c r="X59" i="15"/>
  <c r="X61" i="15"/>
  <c r="X50" i="15"/>
  <c r="X48" i="15"/>
  <c r="X80" i="15"/>
  <c r="X41" i="15"/>
  <c r="X69" i="15"/>
  <c r="X52" i="15"/>
  <c r="X79" i="15"/>
  <c r="X70" i="15"/>
  <c r="X75" i="15"/>
  <c r="GB19" i="9"/>
  <c r="GB31" i="9" s="1"/>
  <c r="X78" i="15"/>
  <c r="X53" i="15"/>
  <c r="X62" i="15"/>
  <c r="FY19" i="9"/>
  <c r="FY31" i="9" s="1"/>
  <c r="FX26" i="9"/>
  <c r="FX32" i="9" s="1"/>
  <c r="FY26" i="9"/>
  <c r="FY32" i="9" s="1"/>
  <c r="GC26" i="9"/>
  <c r="GC32" i="9" s="1"/>
  <c r="FU26" i="9"/>
  <c r="FU32" i="9" s="1"/>
  <c r="GQ26" i="9"/>
  <c r="GQ32" i="9" s="1"/>
  <c r="FV26" i="9"/>
  <c r="FV32" i="9" s="1"/>
  <c r="FW19" i="9"/>
  <c r="FW31" i="9" s="1"/>
  <c r="FT19" i="9"/>
  <c r="FT31" i="9" s="1"/>
  <c r="GM19" i="9"/>
  <c r="GM31" i="9" s="1"/>
  <c r="GI19" i="9"/>
  <c r="GI31" i="9" s="1"/>
  <c r="GN26" i="9"/>
  <c r="GN32" i="9" s="1"/>
  <c r="GH19" i="9"/>
  <c r="GH31" i="9" s="1"/>
  <c r="HA26" i="9"/>
  <c r="HA32" i="9" s="1"/>
  <c r="GP26" i="9"/>
  <c r="GP32" i="9" s="1"/>
  <c r="GA19" i="9"/>
  <c r="GA31" i="9" s="1"/>
  <c r="GW26" i="9"/>
  <c r="GW32" i="9" s="1"/>
  <c r="GR26" i="9"/>
  <c r="GR32" i="9" s="1"/>
  <c r="FX19" i="9"/>
  <c r="FX31" i="9" s="1"/>
  <c r="GR19" i="9"/>
  <c r="GR31" i="9" s="1"/>
  <c r="GG19" i="9"/>
  <c r="GG31" i="9" s="1"/>
  <c r="GW19" i="9"/>
  <c r="GW31" i="9" s="1"/>
  <c r="GS19" i="9"/>
  <c r="GS31" i="9" s="1"/>
  <c r="FU19" i="9"/>
  <c r="FU31" i="9" s="1"/>
  <c r="FZ26" i="9"/>
  <c r="FZ32" i="9" s="1"/>
  <c r="HC26" i="9"/>
  <c r="HC32" i="9" s="1"/>
  <c r="FQ19" i="9"/>
  <c r="FQ31" i="9" s="1"/>
  <c r="GU19" i="9"/>
  <c r="GU31" i="9" s="1"/>
  <c r="GE26" i="9"/>
  <c r="GE32" i="9" s="1"/>
  <c r="FP26" i="9"/>
  <c r="FP32" i="9" s="1"/>
  <c r="GL26" i="9"/>
  <c r="GL32" i="9" s="1"/>
  <c r="FR26" i="9"/>
  <c r="FR32" i="9" s="1"/>
  <c r="GA26" i="9"/>
  <c r="GA32" i="9" s="1"/>
  <c r="GI26" i="9"/>
  <c r="GI32" i="9" s="1"/>
  <c r="GH26" i="9"/>
  <c r="GH32" i="9" s="1"/>
  <c r="FQ26" i="9"/>
  <c r="FQ32" i="9" s="1"/>
  <c r="GS26" i="9"/>
  <c r="GS32" i="9" s="1"/>
  <c r="GU26" i="9"/>
  <c r="GU32" i="9" s="1"/>
  <c r="HA19" i="9"/>
  <c r="HA31" i="9" s="1"/>
  <c r="FV19" i="9"/>
  <c r="FV31" i="9" s="1"/>
  <c r="GK19" i="9"/>
  <c r="GK31" i="9" s="1"/>
  <c r="GQ19" i="9"/>
  <c r="GQ31" i="9" s="1"/>
  <c r="GF19" i="9"/>
  <c r="GF31" i="9" s="1"/>
  <c r="GN19" i="9"/>
  <c r="GN31" i="9" s="1"/>
  <c r="GY26" i="9"/>
  <c r="GY32" i="9" s="1"/>
  <c r="GT26" i="9"/>
  <c r="GT32" i="9" s="1"/>
  <c r="GX26" i="9"/>
  <c r="GX32" i="9" s="1"/>
  <c r="ED5" i="9"/>
  <c r="DY5" i="9"/>
  <c r="DL5" i="9"/>
  <c r="FG5" i="9"/>
  <c r="DB5" i="9"/>
  <c r="FE5" i="9"/>
  <c r="FC5" i="9"/>
  <c r="EM5" i="9"/>
  <c r="EZ5" i="9"/>
  <c r="EE5" i="9"/>
  <c r="EG5" i="9"/>
  <c r="FB5" i="9"/>
  <c r="EY5" i="9"/>
  <c r="CT5" i="9"/>
  <c r="FD5" i="9"/>
  <c r="EC5" i="9"/>
  <c r="CW5" i="9"/>
  <c r="DX5" i="9"/>
  <c r="DG5" i="9"/>
  <c r="ES5" i="9"/>
  <c r="DV5" i="9"/>
  <c r="CQ5" i="9"/>
  <c r="EN5" i="9"/>
  <c r="CR5" i="9"/>
  <c r="DM5" i="9"/>
  <c r="FJ5" i="9"/>
  <c r="DO5" i="9"/>
  <c r="CX5" i="9"/>
  <c r="FI5" i="9"/>
  <c r="FL5" i="9"/>
  <c r="EU5" i="9"/>
  <c r="DD5" i="9"/>
  <c r="EL5" i="9"/>
  <c r="DF5" i="9"/>
  <c r="FK5" i="9"/>
  <c r="ER5" i="9"/>
  <c r="FM5" i="9"/>
  <c r="DI5" i="9"/>
  <c r="EQ5" i="9"/>
  <c r="CO5" i="9"/>
  <c r="DS5" i="9"/>
  <c r="DE5" i="9"/>
  <c r="DZ5" i="9"/>
  <c r="DR5" i="9"/>
  <c r="EF5" i="9"/>
  <c r="FH5" i="9"/>
  <c r="FF5" i="9"/>
  <c r="ET5" i="9"/>
  <c r="EJ5" i="9"/>
  <c r="EB5" i="9"/>
  <c r="EI5" i="9"/>
  <c r="DA5" i="9"/>
  <c r="EX5" i="9"/>
  <c r="FA5" i="9"/>
  <c r="EW5" i="9"/>
  <c r="DP5" i="9"/>
  <c r="DT5" i="9"/>
  <c r="DU5" i="9"/>
  <c r="CU5" i="9"/>
  <c r="EA5" i="9"/>
  <c r="DC5" i="9"/>
  <c r="EH5" i="9"/>
  <c r="CS5" i="9"/>
  <c r="FN5" i="9"/>
  <c r="DH5" i="9"/>
  <c r="DK5" i="9"/>
  <c r="DQ5" i="9"/>
  <c r="CZ5" i="9"/>
  <c r="FO5" i="9"/>
  <c r="EV5" i="9"/>
  <c r="DW5" i="9"/>
  <c r="EO5" i="9"/>
  <c r="CY5" i="9"/>
  <c r="CN5" i="9"/>
  <c r="CV5" i="9"/>
  <c r="EP5" i="9"/>
  <c r="DN5" i="9"/>
  <c r="EK5" i="9"/>
  <c r="CP5" i="9"/>
  <c r="DJ5" i="9"/>
  <c r="GC19" i="9"/>
  <c r="GC31" i="9" s="1"/>
  <c r="FP19" i="9"/>
  <c r="FP31" i="9" s="1"/>
  <c r="GX19" i="9"/>
  <c r="GX31" i="9" s="1"/>
  <c r="GT19" i="9"/>
  <c r="GT31" i="9" s="1"/>
  <c r="HB19" i="9"/>
  <c r="HB31" i="9" s="1"/>
  <c r="FS19" i="9"/>
  <c r="FS31" i="9" s="1"/>
  <c r="GP19" i="9"/>
  <c r="GP31" i="9" s="1"/>
  <c r="CO7" i="9"/>
  <c r="FI7" i="9"/>
  <c r="FL7" i="9"/>
  <c r="CZ7" i="9"/>
  <c r="EX7" i="9"/>
  <c r="DE7" i="9"/>
  <c r="CX7" i="9"/>
  <c r="DF7" i="9"/>
  <c r="DD7" i="9"/>
  <c r="FO7" i="9"/>
  <c r="CS7" i="9"/>
  <c r="ET7" i="9"/>
  <c r="EA7" i="9"/>
  <c r="ES7" i="9"/>
  <c r="DT7" i="9"/>
  <c r="DY7" i="9"/>
  <c r="DJ7" i="9"/>
  <c r="FE7" i="9"/>
  <c r="DA7" i="9"/>
  <c r="DL7" i="9"/>
  <c r="FF7" i="9"/>
  <c r="CY7" i="9"/>
  <c r="FB7" i="9"/>
  <c r="FD7" i="9"/>
  <c r="DC7" i="9"/>
  <c r="FG7" i="9"/>
  <c r="EW7" i="9"/>
  <c r="FJ7" i="9"/>
  <c r="EG7" i="9"/>
  <c r="EV7" i="9"/>
  <c r="EM7" i="9"/>
  <c r="CP7" i="9"/>
  <c r="EC7" i="9"/>
  <c r="EF7" i="9"/>
  <c r="DR7" i="9"/>
  <c r="FK7" i="9"/>
  <c r="EK7" i="9"/>
  <c r="DW7" i="9"/>
  <c r="DX7" i="9"/>
  <c r="FM7" i="9"/>
  <c r="EH7" i="9"/>
  <c r="EO7" i="9"/>
  <c r="EQ7" i="9"/>
  <c r="DV7" i="9"/>
  <c r="DI7" i="9"/>
  <c r="DG7" i="9"/>
  <c r="DN7" i="9"/>
  <c r="DM7" i="9"/>
  <c r="CQ7" i="9"/>
  <c r="CV7" i="9"/>
  <c r="EL7" i="9"/>
  <c r="DZ7" i="9"/>
  <c r="FH7" i="9"/>
  <c r="EB7" i="9"/>
  <c r="CN7" i="9"/>
  <c r="EZ7" i="9"/>
  <c r="DQ7" i="9"/>
  <c r="EI7" i="9"/>
  <c r="EU7" i="9"/>
  <c r="EJ7" i="9"/>
  <c r="FN7" i="9"/>
  <c r="DH7" i="9"/>
  <c r="DK7" i="9"/>
  <c r="DO7" i="9"/>
  <c r="FA7" i="9"/>
  <c r="DB7" i="9"/>
  <c r="DP7" i="9"/>
  <c r="CW7" i="9"/>
  <c r="EP7" i="9"/>
  <c r="FC7" i="9"/>
  <c r="CU7" i="9"/>
  <c r="CR7" i="9"/>
  <c r="ED7" i="9"/>
  <c r="EE7" i="9"/>
  <c r="DS7" i="9"/>
  <c r="EY7" i="9"/>
  <c r="EN7" i="9"/>
  <c r="ER7" i="9"/>
  <c r="DU7" i="9"/>
  <c r="CT7" i="9"/>
  <c r="CS10" i="9"/>
  <c r="EZ10" i="9"/>
  <c r="FM10" i="9"/>
  <c r="CW10" i="9"/>
  <c r="EE10" i="9"/>
  <c r="EA10" i="9"/>
  <c r="DY10" i="9"/>
  <c r="DT10" i="9"/>
  <c r="EL10" i="9"/>
  <c r="DF10" i="9"/>
  <c r="DZ10" i="9"/>
  <c r="FA10" i="9"/>
  <c r="DS10" i="9"/>
  <c r="DX10" i="9"/>
  <c r="EI10" i="9"/>
  <c r="DM10" i="9"/>
  <c r="EF10" i="9"/>
  <c r="CR10" i="9"/>
  <c r="EP10" i="9"/>
  <c r="EG10" i="9"/>
  <c r="FN10" i="9"/>
  <c r="FO10" i="9"/>
  <c r="EV10" i="9"/>
  <c r="DU10" i="9"/>
  <c r="ET10" i="9"/>
  <c r="FH10" i="9"/>
  <c r="EO10" i="9"/>
  <c r="CV10" i="9"/>
  <c r="FB10" i="9"/>
  <c r="FF10" i="9"/>
  <c r="EH10" i="9"/>
  <c r="FJ10" i="9"/>
  <c r="DV10" i="9"/>
  <c r="EW10" i="9"/>
  <c r="DE10" i="9"/>
  <c r="FC10" i="9"/>
  <c r="CQ10" i="9"/>
  <c r="FK10" i="9"/>
  <c r="DW10" i="9"/>
  <c r="DO10" i="9"/>
  <c r="DL10" i="9"/>
  <c r="CY10" i="9"/>
  <c r="DB10" i="9"/>
  <c r="CU10" i="9"/>
  <c r="CX10" i="9"/>
  <c r="DR10" i="9"/>
  <c r="EY10" i="9"/>
  <c r="DP10" i="9"/>
  <c r="DI10" i="9"/>
  <c r="DA10" i="9"/>
  <c r="EJ10" i="9"/>
  <c r="DJ10" i="9"/>
  <c r="ER10" i="9"/>
  <c r="CO10" i="9"/>
  <c r="EX10" i="9"/>
  <c r="DG10" i="9"/>
  <c r="CT10" i="9"/>
  <c r="FD10" i="9"/>
  <c r="EK10" i="9"/>
  <c r="DK10" i="9"/>
  <c r="CN10" i="9"/>
  <c r="ED10" i="9"/>
  <c r="FG10" i="9"/>
  <c r="FL10" i="9"/>
  <c r="CP10" i="9"/>
  <c r="DH10" i="9"/>
  <c r="EC10" i="9"/>
  <c r="ES10" i="9"/>
  <c r="CZ10" i="9"/>
  <c r="DN10" i="9"/>
  <c r="EU10" i="9"/>
  <c r="EB10" i="9"/>
  <c r="EN10" i="9"/>
  <c r="EQ10" i="9"/>
  <c r="DC10" i="9"/>
  <c r="FI10" i="9"/>
  <c r="EM10" i="9"/>
  <c r="FE10" i="9"/>
  <c r="DQ10" i="9"/>
  <c r="DD10" i="9"/>
  <c r="GV26" i="9"/>
  <c r="GV32" i="9" s="1"/>
  <c r="GM26" i="9"/>
  <c r="GM32" i="9" s="1"/>
  <c r="HC19" i="9"/>
  <c r="HC31" i="9" s="1"/>
  <c r="FZ19" i="9"/>
  <c r="FZ31" i="9" s="1"/>
  <c r="GG26" i="9"/>
  <c r="GG32" i="9" s="1"/>
  <c r="GK26" i="9"/>
  <c r="GK32" i="9" s="1"/>
  <c r="GJ26" i="9"/>
  <c r="GJ32" i="9" s="1"/>
  <c r="GD26" i="9"/>
  <c r="GD32" i="9" s="1"/>
  <c r="GL19" i="9"/>
  <c r="GL31" i="9" s="1"/>
  <c r="GE19" i="9"/>
  <c r="GE31" i="9" s="1"/>
  <c r="GJ19" i="9"/>
  <c r="GJ31" i="9" s="1"/>
  <c r="GO19" i="9"/>
  <c r="GO31" i="9" s="1"/>
  <c r="FR19" i="9"/>
  <c r="FR31" i="9" s="1"/>
  <c r="GZ19" i="9"/>
  <c r="GZ31" i="9" s="1"/>
  <c r="FE6" i="9"/>
  <c r="EC6" i="9"/>
  <c r="EA6" i="9"/>
  <c r="EF6" i="9"/>
  <c r="DF6" i="9"/>
  <c r="ET6" i="9"/>
  <c r="CZ6" i="9"/>
  <c r="EV6" i="9"/>
  <c r="DM6" i="9"/>
  <c r="EE6" i="9"/>
  <c r="CX6" i="9"/>
  <c r="EB6" i="9"/>
  <c r="EL6" i="9"/>
  <c r="FN6" i="9"/>
  <c r="DQ6" i="9"/>
  <c r="FA6" i="9"/>
  <c r="CN6" i="9"/>
  <c r="FG6" i="9"/>
  <c r="DS6" i="9"/>
  <c r="FM6" i="9"/>
  <c r="DE6" i="9"/>
  <c r="EM6" i="9"/>
  <c r="DP6" i="9"/>
  <c r="ER6" i="9"/>
  <c r="FH6" i="9"/>
  <c r="FD6" i="9"/>
  <c r="EO6" i="9"/>
  <c r="DH6" i="9"/>
  <c r="DB6" i="9"/>
  <c r="FO6" i="9"/>
  <c r="CT6" i="9"/>
  <c r="EH6" i="9"/>
  <c r="EQ6" i="9"/>
  <c r="FC6" i="9"/>
  <c r="FJ6" i="9"/>
  <c r="FL6" i="9"/>
  <c r="DJ6" i="9"/>
  <c r="EI6" i="9"/>
  <c r="DX6" i="9"/>
  <c r="CY6" i="9"/>
  <c r="DZ6" i="9"/>
  <c r="EP6" i="9"/>
  <c r="DA6" i="9"/>
  <c r="FB6" i="9"/>
  <c r="DV6" i="9"/>
  <c r="EW6" i="9"/>
  <c r="CP6" i="9"/>
  <c r="DI6" i="9"/>
  <c r="DG6" i="9"/>
  <c r="FI6" i="9"/>
  <c r="CQ6" i="9"/>
  <c r="DK6" i="9"/>
  <c r="EN6" i="9"/>
  <c r="EJ6" i="9"/>
  <c r="EU6" i="9"/>
  <c r="CS6" i="9"/>
  <c r="DY6" i="9"/>
  <c r="EG6" i="9"/>
  <c r="EX6" i="9"/>
  <c r="DT6" i="9"/>
  <c r="ED6" i="9"/>
  <c r="CV6" i="9"/>
  <c r="FF6" i="9"/>
  <c r="DR6" i="9"/>
  <c r="DO6" i="9"/>
  <c r="CR6" i="9"/>
  <c r="DD6" i="9"/>
  <c r="DW6" i="9"/>
  <c r="CO6" i="9"/>
  <c r="DU6" i="9"/>
  <c r="EK6" i="9"/>
  <c r="DN6" i="9"/>
  <c r="FK6" i="9"/>
  <c r="DC6" i="9"/>
  <c r="DL6" i="9"/>
  <c r="EY6" i="9"/>
  <c r="CW6" i="9"/>
  <c r="EZ6" i="9"/>
  <c r="CU6" i="9"/>
  <c r="ES6" i="9"/>
  <c r="HB26" i="9"/>
  <c r="HB32" i="9" s="1"/>
  <c r="GO26" i="9"/>
  <c r="GO32" i="9" s="1"/>
  <c r="GB26" i="9"/>
  <c r="GB32" i="9" s="1"/>
  <c r="FS26" i="9"/>
  <c r="FS32" i="9" s="1"/>
  <c r="GZ26" i="9"/>
  <c r="GZ32" i="9" s="1"/>
  <c r="FW26" i="9"/>
  <c r="FW32" i="9" s="1"/>
  <c r="GV19" i="9"/>
  <c r="GV31" i="9" s="1"/>
  <c r="GD19" i="9"/>
  <c r="GD31" i="9" s="1"/>
  <c r="GY19" i="9"/>
  <c r="GY31" i="9" s="1"/>
  <c r="DV4" i="9"/>
  <c r="EZ4" i="9"/>
  <c r="EE4" i="9"/>
  <c r="CO4" i="9"/>
  <c r="EC4" i="9"/>
  <c r="EN4" i="9"/>
  <c r="DE4" i="9"/>
  <c r="DN4" i="9"/>
  <c r="EL4" i="9"/>
  <c r="DO4" i="9"/>
  <c r="CV4" i="9"/>
  <c r="CW4" i="9"/>
  <c r="DZ4" i="9"/>
  <c r="FI4" i="9"/>
  <c r="FG4" i="9"/>
  <c r="EK4" i="9"/>
  <c r="EH4" i="9"/>
  <c r="EA4" i="9"/>
  <c r="FO4" i="9"/>
  <c r="CR4" i="9"/>
  <c r="EV4" i="9"/>
  <c r="DR4" i="9"/>
  <c r="DG4" i="9"/>
  <c r="DK4" i="9"/>
  <c r="DU4" i="9"/>
  <c r="FB4" i="9"/>
  <c r="EM4" i="9"/>
  <c r="ED4" i="9"/>
  <c r="EP4" i="9"/>
  <c r="DW4" i="9"/>
  <c r="CZ4" i="9"/>
  <c r="DX4" i="9"/>
  <c r="FD4" i="9"/>
  <c r="DF4" i="9"/>
  <c r="FM4" i="9"/>
  <c r="ER4" i="9"/>
  <c r="EI4" i="9"/>
  <c r="DC4" i="9"/>
  <c r="CS4" i="9"/>
  <c r="EG4" i="9"/>
  <c r="CX4" i="9"/>
  <c r="DJ4" i="9"/>
  <c r="DH4" i="9"/>
  <c r="FC4" i="9"/>
  <c r="DD4" i="9"/>
  <c r="FJ4" i="9"/>
  <c r="EQ4" i="9"/>
  <c r="CY4" i="9"/>
  <c r="DY4" i="9"/>
  <c r="CU4" i="9"/>
  <c r="EY4" i="9"/>
  <c r="FE4" i="9"/>
  <c r="ES4" i="9"/>
  <c r="DA4" i="9"/>
  <c r="FF4" i="9"/>
  <c r="FH4" i="9"/>
  <c r="EF4" i="9"/>
  <c r="DT4" i="9"/>
  <c r="CQ4" i="9"/>
  <c r="EU4" i="9"/>
  <c r="EJ4" i="9"/>
  <c r="DQ4" i="9"/>
  <c r="DB4" i="9"/>
  <c r="DL4" i="9"/>
  <c r="EX4" i="9"/>
  <c r="DI4" i="9"/>
  <c r="EW4" i="9"/>
  <c r="CT4" i="9"/>
  <c r="FA4" i="9"/>
  <c r="FL4" i="9"/>
  <c r="CP4" i="9"/>
  <c r="FK4" i="9"/>
  <c r="FN4" i="9"/>
  <c r="ET4" i="9"/>
  <c r="DS4" i="9"/>
  <c r="DP4" i="9"/>
  <c r="EO4" i="9"/>
  <c r="DM4" i="9"/>
  <c r="CN4" i="9"/>
  <c r="EB4" i="9"/>
  <c r="FD30" i="9" l="1"/>
  <c r="DT30" i="9"/>
  <c r="IJ30" i="9" s="1"/>
  <c r="Y42" i="15"/>
  <c r="FN30" i="9"/>
  <c r="FB30" i="9"/>
  <c r="FF30" i="9"/>
  <c r="DO30" i="9"/>
  <c r="IE30" i="9" s="1"/>
  <c r="ET30" i="9"/>
  <c r="S79" i="15"/>
  <c r="S57" i="15"/>
  <c r="S70" i="15"/>
  <c r="S45" i="15"/>
  <c r="Y45" i="15" s="1"/>
  <c r="S71" i="15"/>
  <c r="S65" i="15"/>
  <c r="EG30" i="9"/>
  <c r="DG30" i="9"/>
  <c r="HW30" i="9" s="1"/>
  <c r="CY30" i="9"/>
  <c r="HO30" i="9" s="1"/>
  <c r="S47" i="15"/>
  <c r="Y47" i="15" s="1"/>
  <c r="S73" i="15"/>
  <c r="S48" i="15"/>
  <c r="Y48" i="15" s="1"/>
  <c r="S49" i="15"/>
  <c r="Y49" i="15" s="1"/>
  <c r="S67" i="15"/>
  <c r="S74" i="15"/>
  <c r="S77" i="15"/>
  <c r="S56" i="15"/>
  <c r="EB30" i="9"/>
  <c r="S43" i="15"/>
  <c r="Y43" i="15" s="1"/>
  <c r="S41" i="15"/>
  <c r="Y41" i="15" s="1"/>
  <c r="S75" i="15"/>
  <c r="S68" i="15"/>
  <c r="DL30" i="9"/>
  <c r="IB30" i="9" s="1"/>
  <c r="DZ30" i="9"/>
  <c r="IP30" i="9" s="1"/>
  <c r="S44" i="15"/>
  <c r="Y44" i="15" s="1"/>
  <c r="S76" i="15"/>
  <c r="S72" i="15"/>
  <c r="S54" i="15"/>
  <c r="EU30" i="9"/>
  <c r="S52" i="15"/>
  <c r="S61" i="15"/>
  <c r="S50" i="15"/>
  <c r="S78" i="15"/>
  <c r="S64" i="15"/>
  <c r="S51" i="15"/>
  <c r="DN30" i="9"/>
  <c r="ID30" i="9" s="1"/>
  <c r="S60" i="15"/>
  <c r="S53" i="15"/>
  <c r="CX30" i="9"/>
  <c r="HN30" i="9" s="1"/>
  <c r="FK30" i="9"/>
  <c r="S66" i="15"/>
  <c r="S46" i="15"/>
  <c r="Y46" i="15" s="1"/>
  <c r="FH30" i="9"/>
  <c r="DC30" i="9"/>
  <c r="HS30" i="9" s="1"/>
  <c r="S80" i="15"/>
  <c r="S62" i="15"/>
  <c r="S58" i="15"/>
  <c r="S63" i="15"/>
  <c r="S55" i="15"/>
  <c r="DJ30" i="9"/>
  <c r="HZ30" i="9" s="1"/>
  <c r="EL30" i="9"/>
  <c r="DA30" i="9"/>
  <c r="HQ30" i="9" s="1"/>
  <c r="FL30" i="9"/>
  <c r="EX30" i="9"/>
  <c r="DY30" i="9"/>
  <c r="IO30" i="9" s="1"/>
  <c r="DU30" i="9"/>
  <c r="IK30" i="9" s="1"/>
  <c r="DM30" i="9"/>
  <c r="IC30" i="9" s="1"/>
  <c r="DQ30" i="9"/>
  <c r="IG30" i="9" s="1"/>
  <c r="DW30" i="9"/>
  <c r="IM30" i="9" s="1"/>
  <c r="S59" i="15"/>
  <c r="S69" i="15"/>
  <c r="EJ30" i="9"/>
  <c r="EP30" i="9"/>
  <c r="EF30" i="9"/>
  <c r="CP30" i="9"/>
  <c r="HF30" i="9" s="1"/>
  <c r="F42" i="15"/>
  <c r="F65" i="15"/>
  <c r="F67" i="15"/>
  <c r="F49" i="15"/>
  <c r="F60" i="15"/>
  <c r="F75" i="15"/>
  <c r="F80" i="15"/>
  <c r="F64" i="15"/>
  <c r="F50" i="15"/>
  <c r="F79" i="15"/>
  <c r="F63" i="15"/>
  <c r="F48" i="15"/>
  <c r="F62" i="15"/>
  <c r="F47" i="15"/>
  <c r="F78" i="15"/>
  <c r="F73" i="15"/>
  <c r="F46" i="15"/>
  <c r="F52" i="15"/>
  <c r="F56" i="15"/>
  <c r="F69" i="15"/>
  <c r="F61" i="15"/>
  <c r="F77" i="15"/>
  <c r="F45" i="15"/>
  <c r="F55" i="15"/>
  <c r="F57" i="15"/>
  <c r="F54" i="15"/>
  <c r="F76" i="15"/>
  <c r="F66" i="15"/>
  <c r="F70" i="15"/>
  <c r="F72" i="15"/>
  <c r="F68" i="15"/>
  <c r="F59" i="15"/>
  <c r="F44" i="15"/>
  <c r="F74" i="15"/>
  <c r="F71" i="15"/>
  <c r="F51" i="15"/>
  <c r="F41" i="15"/>
  <c r="F58" i="15"/>
  <c r="F43" i="15"/>
  <c r="F53" i="15"/>
  <c r="FE30" i="9"/>
  <c r="G41" i="15" a="1"/>
  <c r="H41" i="15"/>
  <c r="H80" i="15"/>
  <c r="H75" i="15"/>
  <c r="H78" i="15"/>
  <c r="H63" i="15"/>
  <c r="H50" i="15"/>
  <c r="H65" i="15"/>
  <c r="H64" i="15"/>
  <c r="H53" i="15"/>
  <c r="H61" i="15"/>
  <c r="H79" i="15"/>
  <c r="H59" i="15"/>
  <c r="H43" i="15"/>
  <c r="H76" i="15"/>
  <c r="H57" i="15"/>
  <c r="H60" i="15"/>
  <c r="H71" i="15"/>
  <c r="H67" i="15"/>
  <c r="H49" i="15"/>
  <c r="H48" i="15"/>
  <c r="H68" i="15"/>
  <c r="H44" i="15"/>
  <c r="H54" i="15"/>
  <c r="H69" i="15"/>
  <c r="H62" i="15"/>
  <c r="H56" i="15"/>
  <c r="H42" i="15"/>
  <c r="H46" i="15"/>
  <c r="H66" i="15"/>
  <c r="H45" i="15"/>
  <c r="H73" i="15"/>
  <c r="H51" i="15"/>
  <c r="H77" i="15"/>
  <c r="H58" i="15"/>
  <c r="H70" i="15"/>
  <c r="H74" i="15"/>
  <c r="H55" i="15"/>
  <c r="H47" i="15"/>
  <c r="H72" i="15"/>
  <c r="H52" i="15"/>
  <c r="EV30" i="9"/>
  <c r="EY30" i="9"/>
  <c r="CS30" i="9"/>
  <c r="HI30" i="9" s="1"/>
  <c r="DV30" i="9"/>
  <c r="IL30" i="9" s="1"/>
  <c r="I41" i="15" a="1"/>
  <c r="CN30" i="9"/>
  <c r="HD30" i="9" s="1"/>
  <c r="DB30" i="9"/>
  <c r="HR30" i="9" s="1"/>
  <c r="EQ30" i="9"/>
  <c r="FI30" i="9"/>
  <c r="EO30" i="9"/>
  <c r="DD30" i="9"/>
  <c r="HT30" i="9" s="1"/>
  <c r="DP30" i="9"/>
  <c r="IF30" i="9" s="1"/>
  <c r="FC30" i="9"/>
  <c r="ED30" i="9"/>
  <c r="CW30" i="9"/>
  <c r="HM30" i="9" s="1"/>
  <c r="FJ30" i="9"/>
  <c r="DS30" i="9"/>
  <c r="II30" i="9" s="1"/>
  <c r="CQ30" i="9"/>
  <c r="HG30" i="9" s="1"/>
  <c r="DH30" i="9"/>
  <c r="HX30" i="9" s="1"/>
  <c r="EM30" i="9"/>
  <c r="CV30" i="9"/>
  <c r="HL30" i="9" s="1"/>
  <c r="DK30" i="9"/>
  <c r="IA30" i="9" s="1"/>
  <c r="ES30" i="9"/>
  <c r="ER30" i="9"/>
  <c r="FA30" i="9"/>
  <c r="CT30" i="9"/>
  <c r="HJ30" i="9" s="1"/>
  <c r="DR30" i="9"/>
  <c r="IH30" i="9" s="1"/>
  <c r="EW30" i="9"/>
  <c r="CZ30" i="9"/>
  <c r="HP30" i="9" s="1"/>
  <c r="FG30" i="9"/>
  <c r="DE30" i="9"/>
  <c r="HU30" i="9" s="1"/>
  <c r="EN30" i="9"/>
  <c r="EC30" i="9"/>
  <c r="CR30" i="9"/>
  <c r="HH30" i="9" s="1"/>
  <c r="CO30" i="9"/>
  <c r="HE30" i="9" s="1"/>
  <c r="EI30" i="9"/>
  <c r="FM30" i="9"/>
  <c r="FO30" i="9"/>
  <c r="EE30" i="9"/>
  <c r="DI30" i="9"/>
  <c r="HY30" i="9" s="1"/>
  <c r="CU30" i="9"/>
  <c r="HK30" i="9" s="1"/>
  <c r="DF30" i="9"/>
  <c r="HV30" i="9" s="1"/>
  <c r="EA30" i="9"/>
  <c r="IQ30" i="9" s="1"/>
  <c r="EZ30" i="9"/>
  <c r="EH30" i="9"/>
  <c r="DX30" i="9"/>
  <c r="IN30" i="9" s="1"/>
  <c r="EK30" i="9"/>
  <c r="FP5" i="9"/>
  <c r="FX6" i="9"/>
  <c r="GD10" i="9"/>
  <c r="FQ5" i="9"/>
  <c r="FW5" i="9"/>
  <c r="GJ7" i="9"/>
  <c r="GP7" i="9"/>
  <c r="GX7" i="9"/>
  <c r="GC6" i="9"/>
  <c r="FS10" i="9"/>
  <c r="GP10" i="9"/>
  <c r="GP5" i="9"/>
  <c r="FU6" i="9"/>
  <c r="GR6" i="9"/>
  <c r="GW6" i="9"/>
  <c r="FY6" i="9"/>
  <c r="FQ6" i="9"/>
  <c r="GD6" i="9"/>
  <c r="GH6" i="9"/>
  <c r="HB10" i="9"/>
  <c r="GR7" i="9"/>
  <c r="GT7" i="9"/>
  <c r="FU7" i="9"/>
  <c r="GG5" i="9"/>
  <c r="GS5" i="9"/>
  <c r="GQ5" i="9"/>
  <c r="GV6" i="9"/>
  <c r="GJ10" i="9"/>
  <c r="GJ5" i="9"/>
  <c r="GV5" i="9"/>
  <c r="GN6" i="9"/>
  <c r="FS6" i="9"/>
  <c r="GU6" i="9"/>
  <c r="HC6" i="9"/>
  <c r="FV10" i="9"/>
  <c r="GX10" i="9"/>
  <c r="FU10" i="9"/>
  <c r="GL7" i="9"/>
  <c r="GR5" i="9"/>
  <c r="GF5" i="9"/>
  <c r="GQ6" i="9"/>
  <c r="GE5" i="9"/>
  <c r="GB5" i="9"/>
  <c r="FV6" i="9"/>
  <c r="FY7" i="9"/>
  <c r="HB7" i="9"/>
  <c r="GM5" i="9"/>
  <c r="GW5" i="9"/>
  <c r="GT10" i="9"/>
  <c r="GJ6" i="9"/>
  <c r="GC10" i="9"/>
  <c r="GA10" i="9"/>
  <c r="GD7" i="9"/>
  <c r="FX7" i="9"/>
  <c r="GA5" i="9"/>
  <c r="GU5" i="9"/>
  <c r="FZ6" i="9"/>
  <c r="GF7" i="9"/>
  <c r="GL5" i="9"/>
  <c r="FT5" i="9"/>
  <c r="FR10" i="9"/>
  <c r="GF10" i="9"/>
  <c r="GF6" i="9"/>
  <c r="GE7" i="9"/>
  <c r="GI6" i="9"/>
  <c r="GO6" i="9"/>
  <c r="GS10" i="9"/>
  <c r="GY10" i="9"/>
  <c r="FP7" i="9"/>
  <c r="GK5" i="9"/>
  <c r="FS7" i="9"/>
  <c r="FT6" i="9"/>
  <c r="GQ10" i="9"/>
  <c r="GO10" i="9"/>
  <c r="FR5" i="9"/>
  <c r="GY5" i="9"/>
  <c r="FU5" i="9"/>
  <c r="GN10" i="9"/>
  <c r="HA6" i="9"/>
  <c r="HB6" i="9"/>
  <c r="FP6" i="9"/>
  <c r="HA10" i="9"/>
  <c r="GW7" i="9"/>
  <c r="FW7" i="9"/>
  <c r="GM7" i="9"/>
  <c r="GZ7" i="9"/>
  <c r="GV7" i="9"/>
  <c r="FS5" i="9"/>
  <c r="GK10" i="9"/>
  <c r="GP6" i="9"/>
  <c r="GK6" i="9"/>
  <c r="GA6" i="9"/>
  <c r="GY7" i="9"/>
  <c r="GS7" i="9"/>
  <c r="FW6" i="9"/>
  <c r="GU7" i="9"/>
  <c r="GR4" i="9"/>
  <c r="FV4" i="9"/>
  <c r="FT4" i="9"/>
  <c r="FY4" i="9"/>
  <c r="FQ4" i="9"/>
  <c r="GX6" i="9"/>
  <c r="GL6" i="9"/>
  <c r="GG6" i="9"/>
  <c r="GE10" i="9"/>
  <c r="GG10" i="9"/>
  <c r="GC7" i="9"/>
  <c r="GH5" i="9"/>
  <c r="GZ5" i="9"/>
  <c r="HA5" i="9"/>
  <c r="GU4" i="9"/>
  <c r="FS4" i="9"/>
  <c r="GJ4" i="9"/>
  <c r="FX4" i="9"/>
  <c r="GY6" i="9"/>
  <c r="GM6" i="9"/>
  <c r="FT10" i="9"/>
  <c r="GH10" i="9"/>
  <c r="GO5" i="9"/>
  <c r="FY5" i="9"/>
  <c r="GK4" i="9"/>
  <c r="GV4" i="9"/>
  <c r="FW4" i="9"/>
  <c r="GL4" i="9"/>
  <c r="GH4" i="9"/>
  <c r="HC4" i="9"/>
  <c r="GQ4" i="9"/>
  <c r="FQ7" i="9"/>
  <c r="HA4" i="9"/>
  <c r="FZ4" i="9"/>
  <c r="GW4" i="9"/>
  <c r="GX4" i="9"/>
  <c r="GE6" i="9"/>
  <c r="GI10" i="9"/>
  <c r="GR10" i="9"/>
  <c r="GW10" i="9"/>
  <c r="GV10" i="9"/>
  <c r="FV7" i="9"/>
  <c r="FT7" i="9"/>
  <c r="GQ7" i="9"/>
  <c r="GO7" i="9"/>
  <c r="FR7" i="9"/>
  <c r="HA7" i="9"/>
  <c r="GH7" i="9"/>
  <c r="GN4" i="9"/>
  <c r="GA4" i="9"/>
  <c r="GZ4" i="9"/>
  <c r="GM4" i="9"/>
  <c r="GP4" i="9"/>
  <c r="FZ7" i="9"/>
  <c r="FV5" i="9"/>
  <c r="FP4" i="9"/>
  <c r="FR4" i="9"/>
  <c r="GD4" i="9"/>
  <c r="FU4" i="9"/>
  <c r="GB4" i="9"/>
  <c r="GI4" i="9"/>
  <c r="GG4" i="9"/>
  <c r="GT6" i="9"/>
  <c r="FQ10" i="9"/>
  <c r="GZ10" i="9"/>
  <c r="HC10" i="9"/>
  <c r="GI7" i="9"/>
  <c r="GA7" i="9"/>
  <c r="GG7" i="9"/>
  <c r="GX5" i="9"/>
  <c r="GD5" i="9"/>
  <c r="GO4" i="9"/>
  <c r="GS4" i="9"/>
  <c r="GC4" i="9"/>
  <c r="GE4" i="9"/>
  <c r="GY4" i="9"/>
  <c r="GT4" i="9"/>
  <c r="FR6" i="9"/>
  <c r="GZ6" i="9"/>
  <c r="GS6" i="9"/>
  <c r="GB6" i="9"/>
  <c r="GB10" i="9"/>
  <c r="FP10" i="9"/>
  <c r="FZ10" i="9"/>
  <c r="GU10" i="9"/>
  <c r="GK7" i="9"/>
  <c r="HC7" i="9"/>
  <c r="HC5" i="9"/>
  <c r="GC5" i="9"/>
  <c r="GT5" i="9"/>
  <c r="FZ5" i="9"/>
  <c r="GF4" i="9"/>
  <c r="HB4" i="9"/>
  <c r="GM10" i="9"/>
  <c r="GL10" i="9"/>
  <c r="FW10" i="9"/>
  <c r="FX10" i="9"/>
  <c r="FY10" i="9"/>
  <c r="GN7" i="9"/>
  <c r="GB7" i="9"/>
  <c r="FX5" i="9"/>
  <c r="HB5" i="9"/>
  <c r="GI5" i="9"/>
  <c r="GN5" i="9"/>
  <c r="Y60" i="15" l="1"/>
  <c r="AJ60" i="15"/>
  <c r="Y75" i="15"/>
  <c r="AJ75" i="15"/>
  <c r="Y71" i="15"/>
  <c r="AJ71" i="15"/>
  <c r="Y51" i="15"/>
  <c r="AJ51" i="15"/>
  <c r="Y70" i="15"/>
  <c r="AJ70" i="15"/>
  <c r="Y57" i="15"/>
  <c r="AJ57" i="15"/>
  <c r="Y55" i="15"/>
  <c r="AJ55" i="15"/>
  <c r="Y79" i="15"/>
  <c r="AJ79" i="15"/>
  <c r="Y62" i="15"/>
  <c r="AJ62" i="15"/>
  <c r="Y52" i="15"/>
  <c r="AJ52" i="15"/>
  <c r="Y67" i="15"/>
  <c r="AJ67" i="15"/>
  <c r="Y69" i="15"/>
  <c r="AJ69" i="15"/>
  <c r="Y80" i="15"/>
  <c r="AJ80" i="15"/>
  <c r="Y56" i="15"/>
  <c r="AJ56" i="15"/>
  <c r="Y63" i="15"/>
  <c r="AJ63" i="15"/>
  <c r="Y50" i="15"/>
  <c r="AJ50" i="15"/>
  <c r="Y58" i="15"/>
  <c r="AJ58" i="15"/>
  <c r="Y59" i="15"/>
  <c r="AJ59" i="15"/>
  <c r="Y54" i="15"/>
  <c r="AJ54" i="15"/>
  <c r="Y65" i="15"/>
  <c r="AJ65" i="15"/>
  <c r="Y78" i="15"/>
  <c r="AJ78" i="15"/>
  <c r="Y77" i="15"/>
  <c r="AJ77" i="15"/>
  <c r="Y72" i="15"/>
  <c r="AJ72" i="15"/>
  <c r="Y73" i="15"/>
  <c r="AJ73" i="15"/>
  <c r="Y53" i="15"/>
  <c r="AJ53" i="15"/>
  <c r="Y64" i="15"/>
  <c r="AJ64" i="15"/>
  <c r="Y61" i="15"/>
  <c r="AJ61" i="15"/>
  <c r="Y76" i="15"/>
  <c r="AJ76" i="15"/>
  <c r="Y68" i="15"/>
  <c r="AJ68" i="15"/>
  <c r="Y74" i="15"/>
  <c r="AJ74" i="15"/>
  <c r="Y66" i="15"/>
  <c r="AJ66" i="15"/>
  <c r="GJ30" i="9"/>
  <c r="D41" i="15" a="1"/>
  <c r="D70" i="15" s="1"/>
  <c r="O70" i="15" s="1"/>
  <c r="FS30" i="9"/>
  <c r="HB30" i="9"/>
  <c r="I41" i="15"/>
  <c r="M41" i="15" s="1"/>
  <c r="I73" i="15"/>
  <c r="M73" i="15" s="1"/>
  <c r="I53" i="15"/>
  <c r="M53" i="15" s="1"/>
  <c r="I62" i="15"/>
  <c r="M62" i="15" s="1"/>
  <c r="I51" i="15"/>
  <c r="M51" i="15" s="1"/>
  <c r="I60" i="15"/>
  <c r="M60" i="15" s="1"/>
  <c r="I74" i="15"/>
  <c r="M74" i="15" s="1"/>
  <c r="I59" i="15"/>
  <c r="M59" i="15" s="1"/>
  <c r="I57" i="15"/>
  <c r="M57" i="15" s="1"/>
  <c r="I55" i="15"/>
  <c r="M55" i="15" s="1"/>
  <c r="I52" i="15"/>
  <c r="M52" i="15" s="1"/>
  <c r="I46" i="15"/>
  <c r="M46" i="15" s="1"/>
  <c r="I50" i="15"/>
  <c r="M50" i="15" s="1"/>
  <c r="I65" i="15"/>
  <c r="M65" i="15" s="1"/>
  <c r="I75" i="15"/>
  <c r="M75" i="15" s="1"/>
  <c r="I48" i="15"/>
  <c r="M48" i="15" s="1"/>
  <c r="I69" i="15"/>
  <c r="M69" i="15" s="1"/>
  <c r="I67" i="15"/>
  <c r="M67" i="15" s="1"/>
  <c r="I77" i="15"/>
  <c r="M77" i="15" s="1"/>
  <c r="I42" i="15"/>
  <c r="M42" i="15" s="1"/>
  <c r="I76" i="15"/>
  <c r="M76" i="15" s="1"/>
  <c r="I68" i="15"/>
  <c r="M68" i="15" s="1"/>
  <c r="I72" i="15"/>
  <c r="M72" i="15" s="1"/>
  <c r="I80" i="15"/>
  <c r="M80" i="15" s="1"/>
  <c r="I61" i="15"/>
  <c r="M61" i="15" s="1"/>
  <c r="I56" i="15"/>
  <c r="M56" i="15" s="1"/>
  <c r="I79" i="15"/>
  <c r="M79" i="15" s="1"/>
  <c r="I58" i="15"/>
  <c r="M58" i="15" s="1"/>
  <c r="I54" i="15"/>
  <c r="M54" i="15" s="1"/>
  <c r="I44" i="15"/>
  <c r="M44" i="15" s="1"/>
  <c r="I43" i="15"/>
  <c r="M43" i="15" s="1"/>
  <c r="I64" i="15"/>
  <c r="M64" i="15" s="1"/>
  <c r="I63" i="15"/>
  <c r="M63" i="15" s="1"/>
  <c r="I71" i="15"/>
  <c r="M71" i="15" s="1"/>
  <c r="I49" i="15"/>
  <c r="M49" i="15" s="1"/>
  <c r="I47" i="15"/>
  <c r="M47" i="15" s="1"/>
  <c r="I66" i="15"/>
  <c r="M66" i="15" s="1"/>
  <c r="I70" i="15"/>
  <c r="M70" i="15" s="1"/>
  <c r="I45" i="15"/>
  <c r="M45" i="15" s="1"/>
  <c r="I78" i="15"/>
  <c r="M78" i="15" s="1"/>
  <c r="G41" i="15"/>
  <c r="L41" i="15" s="1"/>
  <c r="G70" i="15"/>
  <c r="L70" i="15" s="1"/>
  <c r="G65" i="15"/>
  <c r="L65" i="15" s="1"/>
  <c r="G71" i="15"/>
  <c r="L71" i="15" s="1"/>
  <c r="G52" i="15"/>
  <c r="L52" i="15" s="1"/>
  <c r="G48" i="15"/>
  <c r="L48" i="15" s="1"/>
  <c r="G59" i="15"/>
  <c r="L59" i="15" s="1"/>
  <c r="G47" i="15"/>
  <c r="L47" i="15" s="1"/>
  <c r="G49" i="15"/>
  <c r="L49" i="15" s="1"/>
  <c r="G46" i="15"/>
  <c r="L46" i="15" s="1"/>
  <c r="G76" i="15"/>
  <c r="L76" i="15" s="1"/>
  <c r="G67" i="15"/>
  <c r="L67" i="15" s="1"/>
  <c r="G53" i="15"/>
  <c r="L53" i="15" s="1"/>
  <c r="G80" i="15"/>
  <c r="L80" i="15" s="1"/>
  <c r="G79" i="15"/>
  <c r="L79" i="15" s="1"/>
  <c r="G50" i="15"/>
  <c r="L50" i="15" s="1"/>
  <c r="G73" i="15"/>
  <c r="L73" i="15" s="1"/>
  <c r="G62" i="15"/>
  <c r="L62" i="15" s="1"/>
  <c r="G64" i="15"/>
  <c r="L64" i="15" s="1"/>
  <c r="G43" i="15"/>
  <c r="L43" i="15" s="1"/>
  <c r="G72" i="15"/>
  <c r="L72" i="15" s="1"/>
  <c r="G69" i="15"/>
  <c r="L69" i="15" s="1"/>
  <c r="G42" i="15"/>
  <c r="L42" i="15" s="1"/>
  <c r="G77" i="15"/>
  <c r="L77" i="15" s="1"/>
  <c r="G61" i="15"/>
  <c r="L61" i="15" s="1"/>
  <c r="G55" i="15"/>
  <c r="L55" i="15" s="1"/>
  <c r="G66" i="15"/>
  <c r="L66" i="15" s="1"/>
  <c r="G54" i="15"/>
  <c r="L54" i="15" s="1"/>
  <c r="G58" i="15"/>
  <c r="L58" i="15" s="1"/>
  <c r="G57" i="15"/>
  <c r="L57" i="15" s="1"/>
  <c r="G60" i="15"/>
  <c r="L60" i="15" s="1"/>
  <c r="G44" i="15"/>
  <c r="L44" i="15" s="1"/>
  <c r="G75" i="15"/>
  <c r="L75" i="15" s="1"/>
  <c r="G68" i="15"/>
  <c r="L68" i="15" s="1"/>
  <c r="G51" i="15"/>
  <c r="L51" i="15" s="1"/>
  <c r="G45" i="15"/>
  <c r="L45" i="15" s="1"/>
  <c r="G74" i="15"/>
  <c r="L74" i="15" s="1"/>
  <c r="G63" i="15"/>
  <c r="L63" i="15" s="1"/>
  <c r="G78" i="15"/>
  <c r="L78" i="15" s="1"/>
  <c r="G56" i="15"/>
  <c r="L56" i="15" s="1"/>
  <c r="GF30" i="9"/>
  <c r="GC30" i="9"/>
  <c r="GV30" i="9"/>
  <c r="FR30" i="9"/>
  <c r="FU30" i="9"/>
  <c r="GP30" i="9"/>
  <c r="GO30" i="9"/>
  <c r="GW30" i="9"/>
  <c r="J41" i="15" a="1"/>
  <c r="FT30" i="9"/>
  <c r="GU30" i="9"/>
  <c r="FZ30" i="9"/>
  <c r="FV30" i="9"/>
  <c r="GN30" i="9"/>
  <c r="GT30" i="9"/>
  <c r="GY30" i="9"/>
  <c r="FW30" i="9"/>
  <c r="GK30" i="9"/>
  <c r="GR30" i="9"/>
  <c r="FP30" i="9"/>
  <c r="GD30" i="9"/>
  <c r="HA30" i="9"/>
  <c r="GQ30" i="9"/>
  <c r="GE30" i="9"/>
  <c r="GG30" i="9"/>
  <c r="HC30" i="9"/>
  <c r="GI30" i="9"/>
  <c r="GM30" i="9"/>
  <c r="GH30" i="9"/>
  <c r="GZ30" i="9"/>
  <c r="FX30" i="9"/>
  <c r="FQ30" i="9"/>
  <c r="GS30" i="9"/>
  <c r="GB30" i="9"/>
  <c r="GL30" i="9"/>
  <c r="GA30" i="9"/>
  <c r="GX30" i="9"/>
  <c r="FY30" i="9"/>
  <c r="D61" i="15" l="1"/>
  <c r="O61" i="15" s="1"/>
  <c r="D73" i="15"/>
  <c r="O73" i="15" s="1"/>
  <c r="D58" i="15"/>
  <c r="O58" i="15" s="1"/>
  <c r="D59" i="15"/>
  <c r="O59" i="15" s="1"/>
  <c r="D76" i="15"/>
  <c r="O76" i="15" s="1"/>
  <c r="D53" i="15"/>
  <c r="O53" i="15" s="1"/>
  <c r="D78" i="15"/>
  <c r="O78" i="15" s="1"/>
  <c r="D65" i="15"/>
  <c r="O65" i="15" s="1"/>
  <c r="D48" i="15"/>
  <c r="D68" i="15"/>
  <c r="O68" i="15" s="1"/>
  <c r="D44" i="15"/>
  <c r="D72" i="15"/>
  <c r="O72" i="15" s="1"/>
  <c r="D77" i="15"/>
  <c r="O77" i="15" s="1"/>
  <c r="D67" i="15"/>
  <c r="O67" i="15" s="1"/>
  <c r="D63" i="15"/>
  <c r="O63" i="15" s="1"/>
  <c r="D69" i="15"/>
  <c r="O69" i="15" s="1"/>
  <c r="D60" i="15"/>
  <c r="O60" i="15" s="1"/>
  <c r="D45" i="15"/>
  <c r="D57" i="15"/>
  <c r="O57" i="15" s="1"/>
  <c r="D50" i="15"/>
  <c r="O50" i="15" s="1"/>
  <c r="D46" i="15"/>
  <c r="D51" i="15"/>
  <c r="O51" i="15" s="1"/>
  <c r="D80" i="15"/>
  <c r="O80" i="15" s="1"/>
  <c r="D47" i="15"/>
  <c r="D49" i="15"/>
  <c r="D64" i="15"/>
  <c r="O64" i="15" s="1"/>
  <c r="D62" i="15"/>
  <c r="O62" i="15" s="1"/>
  <c r="D75" i="15"/>
  <c r="O75" i="15" s="1"/>
  <c r="D66" i="15"/>
  <c r="O66" i="15" s="1"/>
  <c r="D43" i="15"/>
  <c r="D52" i="15"/>
  <c r="O52" i="15" s="1"/>
  <c r="D56" i="15"/>
  <c r="O56" i="15" s="1"/>
  <c r="D74" i="15"/>
  <c r="O74" i="15" s="1"/>
  <c r="D54" i="15"/>
  <c r="O54" i="15" s="1"/>
  <c r="D42" i="15"/>
  <c r="D71" i="15"/>
  <c r="O71" i="15" s="1"/>
  <c r="D55" i="15"/>
  <c r="O55" i="15" s="1"/>
  <c r="D41" i="15"/>
  <c r="D79" i="15"/>
  <c r="O79" i="15" s="1"/>
  <c r="J42" i="15"/>
  <c r="J64" i="15"/>
  <c r="J73" i="15"/>
  <c r="J79" i="15"/>
  <c r="J63" i="15"/>
  <c r="J62" i="15"/>
  <c r="J70" i="15"/>
  <c r="J43" i="15"/>
  <c r="J57" i="15"/>
  <c r="J56" i="15"/>
  <c r="J48" i="15"/>
  <c r="J51" i="15"/>
  <c r="J61" i="15"/>
  <c r="J58" i="15"/>
  <c r="J77" i="15"/>
  <c r="J45" i="15"/>
  <c r="J80" i="15"/>
  <c r="J47" i="15"/>
  <c r="J71" i="15"/>
  <c r="J55" i="15"/>
  <c r="J54" i="15"/>
  <c r="J78" i="15"/>
  <c r="J52" i="15"/>
  <c r="J44" i="15"/>
  <c r="J67" i="15"/>
  <c r="J60" i="15"/>
  <c r="J72" i="15"/>
  <c r="J75" i="15"/>
  <c r="J59" i="15"/>
  <c r="J66" i="15"/>
  <c r="J50" i="15"/>
  <c r="J46" i="15"/>
  <c r="J49" i="15"/>
  <c r="J68" i="15"/>
  <c r="J65" i="15"/>
  <c r="J69" i="15"/>
  <c r="J76" i="15"/>
  <c r="J53" i="15"/>
  <c r="J41" i="15"/>
  <c r="J74" i="15"/>
  <c r="E41" i="15" a="1"/>
  <c r="E41" i="15" l="1"/>
  <c r="K41" i="15" s="1"/>
  <c r="E69" i="15"/>
  <c r="E54" i="15"/>
  <c r="E80" i="15"/>
  <c r="E73" i="15"/>
  <c r="E65" i="15"/>
  <c r="E48" i="15"/>
  <c r="K48" i="15" s="1"/>
  <c r="E63" i="15"/>
  <c r="E60" i="15"/>
  <c r="E66" i="15"/>
  <c r="E43" i="15"/>
  <c r="K43" i="15" s="1"/>
  <c r="E42" i="15"/>
  <c r="K42" i="15" s="1"/>
  <c r="E68" i="15"/>
  <c r="E53" i="15"/>
  <c r="E51" i="15"/>
  <c r="E57" i="15"/>
  <c r="E50" i="15"/>
  <c r="E49" i="15"/>
  <c r="K49" i="15" s="1"/>
  <c r="E64" i="15"/>
  <c r="E46" i="15"/>
  <c r="K46" i="15" s="1"/>
  <c r="E62" i="15"/>
  <c r="E45" i="15"/>
  <c r="K45" i="15" s="1"/>
  <c r="E74" i="15"/>
  <c r="E67" i="15"/>
  <c r="E79" i="15"/>
  <c r="E44" i="15"/>
  <c r="K44" i="15" s="1"/>
  <c r="E55" i="15"/>
  <c r="E52" i="15"/>
  <c r="E56" i="15"/>
  <c r="E77" i="15"/>
  <c r="E76" i="15"/>
  <c r="E61" i="15"/>
  <c r="E78" i="15"/>
  <c r="E47" i="15"/>
  <c r="K47" i="15" s="1"/>
  <c r="E75" i="15"/>
  <c r="E58" i="15"/>
  <c r="E59" i="15"/>
  <c r="E72" i="15"/>
  <c r="E71" i="15"/>
  <c r="E70" i="15"/>
  <c r="K61" i="15" l="1"/>
  <c r="A61" i="15"/>
  <c r="K51" i="15"/>
  <c r="AC51" i="15" s="1"/>
  <c r="A51" i="15"/>
  <c r="K77" i="15"/>
  <c r="N77" i="15" s="1"/>
  <c r="A77" i="15"/>
  <c r="K56" i="15"/>
  <c r="AC56" i="15" s="1"/>
  <c r="A56" i="15"/>
  <c r="K68" i="15"/>
  <c r="AC68" i="15" s="1"/>
  <c r="A68" i="15"/>
  <c r="K55" i="15"/>
  <c r="AC55" i="15" s="1"/>
  <c r="A55" i="15"/>
  <c r="K79" i="15"/>
  <c r="N79" i="15" s="1"/>
  <c r="A79" i="15"/>
  <c r="K62" i="15"/>
  <c r="N62" i="15" s="1"/>
  <c r="A62" i="15"/>
  <c r="K73" i="15"/>
  <c r="A73" i="15"/>
  <c r="K54" i="15"/>
  <c r="A54" i="15"/>
  <c r="K66" i="15"/>
  <c r="N66" i="15" s="1"/>
  <c r="A66" i="15"/>
  <c r="K70" i="15"/>
  <c r="N70" i="15" s="1"/>
  <c r="A70" i="15"/>
  <c r="K67" i="15"/>
  <c r="N67" i="15" s="1"/>
  <c r="A67" i="15"/>
  <c r="K63" i="15"/>
  <c r="AF63" i="15" s="1"/>
  <c r="A63" i="15"/>
  <c r="K71" i="15"/>
  <c r="AC71" i="15" s="1"/>
  <c r="A71" i="15"/>
  <c r="K74" i="15"/>
  <c r="AC74" i="15" s="1"/>
  <c r="A74" i="15"/>
  <c r="K69" i="15"/>
  <c r="A69" i="15"/>
  <c r="K57" i="15"/>
  <c r="AC57" i="15" s="1"/>
  <c r="A57" i="15"/>
  <c r="K76" i="15"/>
  <c r="AC76" i="15" s="1"/>
  <c r="A76" i="15"/>
  <c r="K53" i="15"/>
  <c r="N53" i="15" s="1"/>
  <c r="A53" i="15"/>
  <c r="K52" i="15"/>
  <c r="N52" i="15" s="1"/>
  <c r="A52" i="15"/>
  <c r="K60" i="15"/>
  <c r="AC60" i="15" s="1"/>
  <c r="A60" i="15"/>
  <c r="K72" i="15"/>
  <c r="AC72" i="15" s="1"/>
  <c r="A72" i="15"/>
  <c r="K65" i="15"/>
  <c r="AC65" i="15" s="1"/>
  <c r="A65" i="15"/>
  <c r="K59" i="15"/>
  <c r="A59" i="15"/>
  <c r="K58" i="15"/>
  <c r="A58" i="15"/>
  <c r="K80" i="15"/>
  <c r="AC80" i="15" s="1"/>
  <c r="A80" i="15"/>
  <c r="K75" i="15"/>
  <c r="AC75" i="15" s="1"/>
  <c r="A75" i="15"/>
  <c r="K64" i="15"/>
  <c r="AC64" i="15" s="1"/>
  <c r="A64" i="15"/>
  <c r="K78" i="15"/>
  <c r="N78" i="15" s="1"/>
  <c r="A78" i="15"/>
  <c r="K50" i="15"/>
  <c r="N50" i="15" s="1"/>
  <c r="A50" i="15"/>
  <c r="AC61" i="15"/>
  <c r="AF61" i="15"/>
  <c r="AC59" i="15"/>
  <c r="AF59" i="15"/>
  <c r="AC73" i="15"/>
  <c r="AF73" i="15"/>
  <c r="AC58" i="15"/>
  <c r="AF58" i="15"/>
  <c r="AC54" i="15"/>
  <c r="AF54" i="15"/>
  <c r="AC69" i="15"/>
  <c r="AF69" i="15"/>
  <c r="N57" i="15"/>
  <c r="N51" i="15"/>
  <c r="N61" i="15"/>
  <c r="N46" i="15"/>
  <c r="AC46" i="15"/>
  <c r="AF46" i="15"/>
  <c r="N43" i="15"/>
  <c r="AC43" i="15"/>
  <c r="AF43" i="15"/>
  <c r="N54" i="15"/>
  <c r="N42" i="15"/>
  <c r="AF42" i="15"/>
  <c r="AC42" i="15"/>
  <c r="N73" i="15"/>
  <c r="N49" i="15"/>
  <c r="AC49" i="15"/>
  <c r="AF49" i="15"/>
  <c r="N69" i="15"/>
  <c r="N44" i="15"/>
  <c r="AF44" i="15"/>
  <c r="AC44" i="15"/>
  <c r="N48" i="15"/>
  <c r="AC48" i="15"/>
  <c r="AF48" i="15"/>
  <c r="N45" i="15"/>
  <c r="AF45" i="15"/>
  <c r="AC45" i="15"/>
  <c r="N59" i="15"/>
  <c r="N58" i="15"/>
  <c r="N47" i="15"/>
  <c r="AC47" i="15"/>
  <c r="AF47" i="15"/>
  <c r="N41" i="15"/>
  <c r="AF41" i="15"/>
  <c r="AC41" i="15"/>
  <c r="AF66" i="15" l="1"/>
  <c r="N76" i="15"/>
  <c r="AC66" i="15"/>
  <c r="AG66" i="15" s="1"/>
  <c r="AH66" i="15" s="1"/>
  <c r="AF51" i="15"/>
  <c r="N60" i="15"/>
  <c r="AG46" i="15"/>
  <c r="AH46" i="15" s="1"/>
  <c r="AF76" i="15"/>
  <c r="AF67" i="15"/>
  <c r="AC63" i="15"/>
  <c r="N80" i="15"/>
  <c r="AC78" i="15"/>
  <c r="AG78" i="15" s="1"/>
  <c r="AH78" i="15" s="1"/>
  <c r="AF78" i="15"/>
  <c r="AC67" i="15"/>
  <c r="AG67" i="15" s="1"/>
  <c r="AH67" i="15" s="1"/>
  <c r="AF80" i="15"/>
  <c r="N65" i="15"/>
  <c r="AG65" i="15" s="1"/>
  <c r="AH65" i="15" s="1"/>
  <c r="AG59" i="15"/>
  <c r="AH59" i="15" s="1"/>
  <c r="AF70" i="15"/>
  <c r="AG69" i="15"/>
  <c r="AF57" i="15"/>
  <c r="AF77" i="15"/>
  <c r="N74" i="15"/>
  <c r="AG74" i="15" s="1"/>
  <c r="AH74" i="15" s="1"/>
  <c r="N63" i="15"/>
  <c r="AF53" i="15"/>
  <c r="AC77" i="15"/>
  <c r="AG77" i="15" s="1"/>
  <c r="AH77" i="15" s="1"/>
  <c r="N68" i="15"/>
  <c r="AG68" i="15" s="1"/>
  <c r="AH68" i="15" s="1"/>
  <c r="N55" i="15"/>
  <c r="AG55" i="15" s="1"/>
  <c r="AH55" i="15" s="1"/>
  <c r="AC53" i="15"/>
  <c r="AG53" i="15" s="1"/>
  <c r="AH53" i="15" s="1"/>
  <c r="AG54" i="15"/>
  <c r="AH54" i="15" s="1"/>
  <c r="N72" i="15"/>
  <c r="AG72" i="15" s="1"/>
  <c r="AH72" i="15" s="1"/>
  <c r="AF50" i="15"/>
  <c r="AF74" i="15"/>
  <c r="AG45" i="15"/>
  <c r="AH45" i="15" s="1"/>
  <c r="N71" i="15"/>
  <c r="AG71" i="15" s="1"/>
  <c r="AH71" i="15" s="1"/>
  <c r="AC50" i="15"/>
  <c r="AG50" i="15" s="1"/>
  <c r="AH50" i="15" s="1"/>
  <c r="AC70" i="15"/>
  <c r="AG70" i="15" s="1"/>
  <c r="AH70" i="15" s="1"/>
  <c r="AF65" i="15"/>
  <c r="AF79" i="15"/>
  <c r="AC79" i="15"/>
  <c r="AG79" i="15" s="1"/>
  <c r="AH79" i="15" s="1"/>
  <c r="AF64" i="15"/>
  <c r="AF52" i="15"/>
  <c r="AF71" i="15"/>
  <c r="AF60" i="15"/>
  <c r="N64" i="15"/>
  <c r="AG64" i="15" s="1"/>
  <c r="AH64" i="15" s="1"/>
  <c r="AC52" i="15"/>
  <c r="AG52" i="15" s="1"/>
  <c r="AH52" i="15" s="1"/>
  <c r="AF62" i="15"/>
  <c r="AC62" i="15"/>
  <c r="AG62" i="15" s="1"/>
  <c r="AH62" i="15" s="1"/>
  <c r="N75" i="15"/>
  <c r="AG75" i="15" s="1"/>
  <c r="AH75" i="15" s="1"/>
  <c r="AF75" i="15"/>
  <c r="AF55" i="15"/>
  <c r="AF56" i="15"/>
  <c r="AF68" i="15"/>
  <c r="AF72" i="15"/>
  <c r="N56" i="15"/>
  <c r="AG56" i="15" s="1"/>
  <c r="AH56" i="15" s="1"/>
  <c r="AG73" i="15"/>
  <c r="AH73" i="15" s="1"/>
  <c r="AG57" i="15"/>
  <c r="AH57" i="15" s="1"/>
  <c r="AG58" i="15"/>
  <c r="AH58" i="15" s="1"/>
  <c r="AG51" i="15"/>
  <c r="AH51" i="15" s="1"/>
  <c r="AG60" i="15"/>
  <c r="AH60" i="15" s="1"/>
  <c r="AG80" i="15"/>
  <c r="AG76" i="15"/>
  <c r="AH76" i="15" s="1"/>
  <c r="AG61" i="15"/>
  <c r="AH61" i="15" s="1"/>
  <c r="AG44" i="15"/>
  <c r="AH44" i="15" s="1"/>
  <c r="AH69" i="15"/>
  <c r="AG48" i="15"/>
  <c r="AH48" i="15" s="1"/>
  <c r="AG47" i="15"/>
  <c r="AH47" i="15" s="1"/>
  <c r="AG41" i="15"/>
  <c r="AH41" i="15" s="1"/>
  <c r="AG49" i="15"/>
  <c r="AH49" i="15" s="1"/>
  <c r="AG43" i="15"/>
  <c r="AH43" i="15" s="1"/>
  <c r="AG42" i="15"/>
  <c r="AH42" i="15" s="1"/>
  <c r="AG63" i="15" l="1"/>
  <c r="AH63" i="15" s="1"/>
  <c r="Q32" i="15"/>
  <c r="AH80" i="15"/>
  <c r="I33" i="15" s="1"/>
  <c r="I32" i="15"/>
</calcChain>
</file>

<file path=xl/sharedStrings.xml><?xml version="1.0" encoding="utf-8"?>
<sst xmlns="http://schemas.openxmlformats.org/spreadsheetml/2006/main" count="2961" uniqueCount="827">
  <si>
    <t>How to use this excel file</t>
  </si>
  <si>
    <t>Step 1</t>
  </si>
  <si>
    <t>Step 2</t>
  </si>
  <si>
    <t>Use "STEP 2 - input sheet" to fill in information for the hybrid IO-CGE footprint analysis</t>
  </si>
  <si>
    <t>Step 3</t>
  </si>
  <si>
    <r>
      <t>[1]</t>
    </r>
    <r>
      <rPr>
        <sz val="8"/>
        <color theme="1"/>
        <rFont val="Trebuchet MS"/>
        <family val="2"/>
      </rPr>
      <t xml:space="preserve"> PEFCR documents and PEF datasets are available for download at: https://ec.europa.eu/environment/eussd/smgp/PEFCR_OEFSR_en.htm</t>
    </r>
  </si>
  <si>
    <t>How to fill in this sheet</t>
  </si>
  <si>
    <t>Fill-in cell by : describing in own words</t>
  </si>
  <si>
    <t>Fill-in cell by : using drop-down box</t>
  </si>
  <si>
    <t>Fill-in cell by: using numerical values</t>
  </si>
  <si>
    <t>Fill-in cell by: using input from PEF/ LCA analysis</t>
  </si>
  <si>
    <r>
      <t>[1]</t>
    </r>
    <r>
      <rPr>
        <sz val="8"/>
        <color theme="1"/>
        <rFont val="Trebuchet MS"/>
        <family val="2"/>
      </rPr>
      <t xml:space="preserve"> The additional information to link functional units to monetary terms ("money") can be found on Eurostat, such as PRODCOM or the Structural Business Statistics</t>
    </r>
  </si>
  <si>
    <t>Under baseline</t>
  </si>
  <si>
    <t>Under CE measure</t>
  </si>
  <si>
    <t>Year</t>
  </si>
  <si>
    <t>Total amount of representative units</t>
  </si>
  <si>
    <t xml:space="preserve">% of representative unit that works with the conventional technology or material. </t>
  </si>
  <si>
    <t>% of representative unit that has CE measure implemented</t>
  </si>
  <si>
    <t>Difference</t>
  </si>
  <si>
    <t>Difference in GHG (kg) for total market considered</t>
  </si>
  <si>
    <t>Difference in % with respect to the baseline</t>
  </si>
  <si>
    <t>CE measure</t>
  </si>
  <si>
    <t>General information</t>
  </si>
  <si>
    <t xml:space="preserve">Describe your CE measure: </t>
  </si>
  <si>
    <t>Assumptions regarding the CE measure</t>
  </si>
  <si>
    <t>Describe CE measures in the foreground</t>
  </si>
  <si>
    <t>Functional unit for final product sectors or declared unit for intermediate product sectors</t>
  </si>
  <si>
    <t>Price and industry of functional unit</t>
  </si>
  <si>
    <t xml:space="preserve">DESCRIPTION. 
Give the consumer-price in euro's of the functional unit.
For example, if the functional unit is 'to wear a clean t-shirt until it becomes dirty 52 times', please indicate the average price of a t-shirt. 
Give the sector from which the household buys the functional unit. In our example, this is 'manufacturing of textile, wood and printed products'. </t>
  </si>
  <si>
    <t>Comment box</t>
  </si>
  <si>
    <t xml:space="preserve">Use this comment box to motivate your values or to add the source of your values. </t>
  </si>
  <si>
    <t>Price of functional unit</t>
  </si>
  <si>
    <t>Sector</t>
  </si>
  <si>
    <t>Manufacturing of textile, wood and printed products</t>
  </si>
  <si>
    <t>Direct process emissions in the baseline</t>
  </si>
  <si>
    <t xml:space="preserve">DESCRIPTION. 
With 'direct process emissions' we refer to the emissions which happen under operational control of the decision maker.  
With 'baseline' we refer to the situation without a circular economy measure implemented, also known as the business as usual. 
In the table below we expect you to indicate the direct emissions in the baseline for the processes with are under operational control of the decision maker. 
EXAMPLE. 
Assume the decisionmaker is a consumer that owns a vehicle. Directe emissions are in this situation the emissions emitted during the use of the vehicle. It could also be direct emissions which take place during the manufacturing process (e.g. direct CO2 emissions released during brick production process). </t>
  </si>
  <si>
    <r>
      <t>Total GHG</t>
    </r>
    <r>
      <rPr>
        <sz val="15"/>
        <rFont val="Calibri"/>
        <family val="2"/>
        <scheme val="minor"/>
      </rPr>
      <t xml:space="preserve"> </t>
    </r>
    <r>
      <rPr>
        <b/>
        <sz val="15"/>
        <rFont val="Calibri"/>
        <family val="2"/>
        <scheme val="minor"/>
      </rPr>
      <t>emissions (kg CO2eq) in the foreground</t>
    </r>
  </si>
  <si>
    <t>Processes in the foreground</t>
  </si>
  <si>
    <t>no foreground emissions</t>
  </si>
  <si>
    <t>Direct process emissions in the situation with CE</t>
  </si>
  <si>
    <r>
      <t xml:space="preserve">DESCRIPTION. 
With 'CE-measure' we refer to the future situation </t>
    </r>
    <r>
      <rPr>
        <b/>
        <i/>
        <u/>
        <sz val="11"/>
        <rFont val="Calibri"/>
        <family val="2"/>
        <scheme val="minor"/>
      </rPr>
      <t>with</t>
    </r>
    <r>
      <rPr>
        <i/>
        <sz val="11"/>
        <rFont val="Calibri"/>
        <family val="2"/>
        <scheme val="minor"/>
      </rPr>
      <t xml:space="preserve"> a circular economy measure implemented.  
In the table below we expect you to indicate the direct emissions for the processes with are under operational control of the decision maker when the CE measure is implemented. 
EXAMPLE. 
Assume the decisionmaker is a consumer that owns a vehicle. The CE-measure is the replacement of the convential car with an electric vehicle. Direct emissions are in this situation the emissions emitted during the use of the vehicle (for an electric vehicle, these are equal to zero). </t>
    </r>
  </si>
  <si>
    <t>Material, water and energy inputs and waste outputs for indirect emissions calculation (baseline)</t>
  </si>
  <si>
    <t xml:space="preserve">DESCRIPTION. 
With 'indirect emissions' we refer to all emissions generated in processes which are not under operational control of the decision maker. The data points include energy, water and materials that are used during production, use and end-of-life treatment of the system. All data should relate to the functional unit or declared unit.
With 'baseline' we refer to the situation without a circular economy measure implemented, also known as the business as usual. 
In the table below we expect you to indicate the all energy, water and materials inputs used by the system and waste outputs created by the system. 
EXAMPLE. 
Assume the decisionmaker is a consumer that owns a vehicle. Indirect emissions are all emissions that are emitted during the whole value chain of the production of the vehicle. These are emissions that the decision maker has no control over, but were also emitted before the consumer was able to use the car. </t>
  </si>
  <si>
    <t>Material, water and energy inputs - waste outputs</t>
  </si>
  <si>
    <t>Use dropdown box to find corresponding product group in IO-table</t>
  </si>
  <si>
    <t>Use dropdown box to find region in which the product was purchased</t>
  </si>
  <si>
    <t>Unit of product group</t>
  </si>
  <si>
    <t>Price information of aggregated product groups (unit)</t>
  </si>
  <si>
    <t>Price in euro's for aggregated product groups (value)</t>
  </si>
  <si>
    <t>Background information (in unit from background)</t>
  </si>
  <si>
    <t>Background information (in euro's)</t>
  </si>
  <si>
    <t>Life cycle stage: Raw materials acquisition and pre-processing, manufacturing &amp; distribution</t>
  </si>
  <si>
    <t>World Asia and Pacific</t>
  </si>
  <si>
    <t>Re-processing of secondary textile, wood and printed products</t>
  </si>
  <si>
    <t>Waste for treatment</t>
  </si>
  <si>
    <t>Transmission and distribution services</t>
  </si>
  <si>
    <t>European Union</t>
  </si>
  <si>
    <t>Life cycle stage: Use stage</t>
  </si>
  <si>
    <t>Electricity</t>
  </si>
  <si>
    <t>Collected and purified water, distribution services of water</t>
  </si>
  <si>
    <t>Life cycle stage: End of life (including product recovery or recycling)</t>
  </si>
  <si>
    <t>Material, water and energy inputs and waste outputs for indirect emissions calculation (CE-measure)</t>
  </si>
  <si>
    <r>
      <t xml:space="preserve">DESCRIPTION. 
With 'indirect emissions' we refer to all emissions generated in processes which are not under operational control of the decision maker. The data points include energy, water and materials that are used during production, use and end-of-life treatment of the system. All data should relate to the functional unit. 
With 'CE-measure' we refer to the future situation </t>
    </r>
    <r>
      <rPr>
        <b/>
        <i/>
        <u/>
        <sz val="11"/>
        <rFont val="Calibri"/>
        <family val="2"/>
        <scheme val="minor"/>
      </rPr>
      <t>with</t>
    </r>
    <r>
      <rPr>
        <i/>
        <sz val="11"/>
        <rFont val="Calibri"/>
        <family val="2"/>
        <scheme val="minor"/>
      </rPr>
      <t xml:space="preserve"> a circular economy measure implemented.  
In the table below we expect you to indicate the all energy, water and materials inputs used by the system and waste outputs created by the system when the CE-measure is implemented. 
EXAMPLE. 
Assume the decisionmaker is a consumer that owns a vehicle.  The CE-measure is the replacement of the convential car with an electric vehicle. Indirect emissions are all emissions that are emitted during the whole value chain of producing the electric vehicle. These are emissions that the decision maker has no control over, but were also emitted before the consumer was able to use the vehicle. </t>
    </r>
  </si>
  <si>
    <t>Product groups that are used by the foreground</t>
  </si>
  <si>
    <t>Upscaling to total market that is considered and estimation of transition period</t>
  </si>
  <si>
    <t>Figures</t>
  </si>
  <si>
    <t>Tables</t>
  </si>
  <si>
    <t>Foreground</t>
  </si>
  <si>
    <t>BASELINE</t>
  </si>
  <si>
    <t>Total multiplier (in kton CO2-eq per mln euro)</t>
  </si>
  <si>
    <t>Multiplier of ETS sectors in EU  (in kton CO2-eq per mln euro)</t>
  </si>
  <si>
    <r>
      <t>Total GHG emissions (</t>
    </r>
    <r>
      <rPr>
        <b/>
        <sz val="15"/>
        <color rgb="FFFF0000"/>
        <rFont val="Calibri"/>
        <family val="2"/>
        <scheme val="minor"/>
      </rPr>
      <t>kg</t>
    </r>
    <r>
      <rPr>
        <b/>
        <sz val="15"/>
        <color theme="1"/>
        <rFont val="Calibri"/>
        <family val="2"/>
        <scheme val="minor"/>
      </rPr>
      <t>) from the background</t>
    </r>
  </si>
  <si>
    <r>
      <t>Total GHG emissions (</t>
    </r>
    <r>
      <rPr>
        <b/>
        <sz val="15"/>
        <color rgb="FFFF0000"/>
        <rFont val="Calibri"/>
        <family val="2"/>
        <scheme val="minor"/>
      </rPr>
      <t>kg</t>
    </r>
    <r>
      <rPr>
        <b/>
        <sz val="15"/>
        <color theme="1"/>
        <rFont val="Calibri"/>
        <family val="2"/>
        <scheme val="minor"/>
      </rPr>
      <t>) from the background from ETS sectors in EU</t>
    </r>
  </si>
  <si>
    <r>
      <t>Total GHG emissions (</t>
    </r>
    <r>
      <rPr>
        <b/>
        <sz val="15"/>
        <color rgb="FFFF0000"/>
        <rFont val="Calibri"/>
        <family val="2"/>
        <scheme val="minor"/>
      </rPr>
      <t>kg</t>
    </r>
    <r>
      <rPr>
        <b/>
        <sz val="15"/>
        <color theme="1"/>
        <rFont val="Calibri"/>
        <family val="2"/>
        <scheme val="minor"/>
      </rPr>
      <t>) from the background from non- ETS sectors</t>
    </r>
  </si>
  <si>
    <t>Product</t>
  </si>
  <si>
    <t>region</t>
  </si>
  <si>
    <t>CE-MEASURE</t>
  </si>
  <si>
    <r>
      <t>Total GHG emissions (</t>
    </r>
    <r>
      <rPr>
        <b/>
        <sz val="15"/>
        <color rgb="FFFF0000"/>
        <rFont val="Calibri"/>
        <family val="2"/>
        <scheme val="minor"/>
      </rPr>
      <t>kg</t>
    </r>
    <r>
      <rPr>
        <b/>
        <sz val="15"/>
        <color theme="1"/>
        <rFont val="Calibri"/>
        <family val="2"/>
        <scheme val="minor"/>
      </rPr>
      <t>) from the background from ETS sectors iN EU</t>
    </r>
  </si>
  <si>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</si>
  <si>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</si>
  <si>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</si>
  <si>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</si>
  <si>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</si>
  <si>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</si>
  <si>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</si>
  <si>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</si>
  <si>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</si>
  <si>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</si>
  <si>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</si>
  <si>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</si>
  <si>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</si>
  <si>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</si>
  <si>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</si>
  <si>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</si>
  <si>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</si>
  <si>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</si>
  <si>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</si>
  <si>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</si>
  <si>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</si>
  <si>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</si>
  <si>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</si>
  <si>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</si>
  <si>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</si>
  <si>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</si>
  <si>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</si>
  <si>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</si>
  <si>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</si>
  <si>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</si>
  <si>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</si>
  <si>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</si>
  <si>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</si>
  <si>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</si>
  <si>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</si>
  <si>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</si>
  <si>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</si>
  <si>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</si>
  <si>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</si>
  <si>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</si>
  <si>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nonEU</t>
  </si>
  <si>
    <t>pPLNT</t>
  </si>
  <si>
    <t>pANIM</t>
  </si>
  <si>
    <t>pFORE</t>
  </si>
  <si>
    <t>pFISH</t>
  </si>
  <si>
    <t>pFOSM</t>
  </si>
  <si>
    <t>pOTHM</t>
  </si>
  <si>
    <t>pFBTO</t>
  </si>
  <si>
    <t>pTXWO</t>
  </si>
  <si>
    <t>pCOKE</t>
  </si>
  <si>
    <t>pREFN</t>
  </si>
  <si>
    <t>pCHEM</t>
  </si>
  <si>
    <t>pRUBP</t>
  </si>
  <si>
    <t>pNMMP</t>
  </si>
  <si>
    <t>pMETP</t>
  </si>
  <si>
    <t>pELEC</t>
  </si>
  <si>
    <t>pMACH</t>
  </si>
  <si>
    <t>pELCT</t>
  </si>
  <si>
    <t>pTRDI</t>
  </si>
  <si>
    <t>pHWAT</t>
  </si>
  <si>
    <t>pWATR</t>
  </si>
  <si>
    <t>pCONS</t>
  </si>
  <si>
    <t>pTRAD</t>
  </si>
  <si>
    <t>pHORE</t>
  </si>
  <si>
    <t>pTRAN_water</t>
  </si>
  <si>
    <t>pTRAN_other</t>
  </si>
  <si>
    <t>pREBA</t>
  </si>
  <si>
    <t>pRENT</t>
  </si>
  <si>
    <t>pPUBO</t>
  </si>
  <si>
    <t>pWAST</t>
  </si>
  <si>
    <t>pRECY</t>
  </si>
  <si>
    <t>WA</t>
  </si>
  <si>
    <t>WL</t>
  </si>
  <si>
    <t>WFM</t>
  </si>
  <si>
    <t>EU</t>
  </si>
  <si>
    <t>pREPR_TXWO</t>
  </si>
  <si>
    <t>pREPR_RUBP</t>
  </si>
  <si>
    <t>pREPR_NMMP</t>
  </si>
  <si>
    <t>pREPR_METP</t>
  </si>
  <si>
    <t>pREPR_CONS</t>
  </si>
  <si>
    <t>ETS sectors</t>
  </si>
  <si>
    <t xml:space="preserve">Source: </t>
  </si>
  <si>
    <t>https://ec.europa.eu/clima/policies/ets_en</t>
  </si>
  <si>
    <t>Sectors and gases covered</t>
  </si>
  <si>
    <t>The system covers the following sectors and gases, focusing on emissions that can be measured, reported and verified with a high level of accuracy:</t>
  </si>
  <si>
    <r>
      <t>carbon dioxide (CO2) </t>
    </r>
    <r>
      <rPr>
        <sz val="11"/>
        <color theme="1"/>
        <rFont val="Calibri"/>
        <family val="2"/>
        <scheme val="minor"/>
      </rPr>
      <t>from</t>
    </r>
  </si>
  <si>
    <t>power and heat generation</t>
  </si>
  <si>
    <t>energy-intensive industry sectors including oil refineries, steel works and production of iron, aluminium, metals, cement, lime, glass, ceramics, pulp, paper, cardboard, acids and bulk organic chemicals</t>
  </si>
  <si>
    <t>commercial aviation</t>
  </si>
  <si>
    <r>
      <rPr>
        <b/>
        <sz val="11"/>
        <color theme="1"/>
        <rFont val="Calibri"/>
        <family val="2"/>
        <scheme val="minor"/>
      </rPr>
      <t>nitrous oxide (N2O) </t>
    </r>
    <r>
      <rPr>
        <sz val="11"/>
        <color theme="1"/>
        <rFont val="Calibri"/>
        <family val="2"/>
        <scheme val="minor"/>
      </rPr>
      <t xml:space="preserve">from </t>
    </r>
  </si>
  <si>
    <t>production of nitric, adipic and glyoxylic acids and glyoxal</t>
  </si>
  <si>
    <r>
      <rPr>
        <b/>
        <sz val="11"/>
        <color theme="1"/>
        <rFont val="Calibri"/>
        <family val="2"/>
        <scheme val="minor"/>
      </rPr>
      <t>perfluorocarbons (PFCs) </t>
    </r>
    <r>
      <rPr>
        <sz val="11"/>
        <color theme="1"/>
        <rFont val="Calibri"/>
        <family val="2"/>
        <scheme val="minor"/>
      </rPr>
      <t xml:space="preserve">from </t>
    </r>
  </si>
  <si>
    <t>aluminium production</t>
  </si>
  <si>
    <t xml:space="preserve">Does it include mining? Yes: </t>
  </si>
  <si>
    <t>http://www.euromines.org/news/euromines-position-regards-allocation-rules-phase-4-eu-emission-trading-system-ets</t>
  </si>
  <si>
    <t>ETS sectors in EXIOMOD</t>
  </si>
  <si>
    <t>iFOSM</t>
  </si>
  <si>
    <t>iOTHM</t>
  </si>
  <si>
    <t>iTXWO</t>
  </si>
  <si>
    <t>iCOKE</t>
  </si>
  <si>
    <t>iREFN</t>
  </si>
  <si>
    <t>iCHEM</t>
  </si>
  <si>
    <t>iRUBP</t>
  </si>
  <si>
    <t>iNMMP</t>
  </si>
  <si>
    <t>iMETP</t>
  </si>
  <si>
    <t>iELCF</t>
  </si>
  <si>
    <t>iELCG</t>
  </si>
  <si>
    <t>iTRDI</t>
  </si>
  <si>
    <t>iHWAT</t>
  </si>
  <si>
    <t>iTRAN_other</t>
  </si>
  <si>
    <t>Crops and vegatable in agri sector</t>
  </si>
  <si>
    <t>iPLNT</t>
  </si>
  <si>
    <t>Animal production</t>
  </si>
  <si>
    <t>iANIM</t>
  </si>
  <si>
    <t>Europe but not EU</t>
  </si>
  <si>
    <t>Forestry and logging</t>
  </si>
  <si>
    <t>iFORE</t>
  </si>
  <si>
    <t>Fishing and aquaculture</t>
  </si>
  <si>
    <t>iFISH</t>
  </si>
  <si>
    <t>World America</t>
  </si>
  <si>
    <t>Mining fossil fuels</t>
  </si>
  <si>
    <t>World Africa and middle east</t>
  </si>
  <si>
    <t>Mining of metal ores and non-metallic minerals</t>
  </si>
  <si>
    <t>Manufacturing of food, beverage and tobacco products</t>
  </si>
  <si>
    <t>iFBTO</t>
  </si>
  <si>
    <t>Manufacturing of coke products</t>
  </si>
  <si>
    <t>Manufacturing of refined petroleum products</t>
  </si>
  <si>
    <t>Manufacturing of chemicals and chemical products</t>
  </si>
  <si>
    <t>Manufacturing of rubber and plastic products</t>
  </si>
  <si>
    <t>Manufacturing of non-metallic mineral products</t>
  </si>
  <si>
    <t>Manufacturing of basic metals and metal products</t>
  </si>
  <si>
    <t>Manufacturing of electronic computer, optical and electrical equipment</t>
  </si>
  <si>
    <t>iELEC</t>
  </si>
  <si>
    <t>Manufacturing of machinery and equipment nec and other manufacturing</t>
  </si>
  <si>
    <t>iMACH</t>
  </si>
  <si>
    <t>Electricity fossil and nuclear</t>
  </si>
  <si>
    <t>Electricity green</t>
  </si>
  <si>
    <t>Steam and hot water supply services</t>
  </si>
  <si>
    <t>Construction</t>
  </si>
  <si>
    <t>iWATR</t>
  </si>
  <si>
    <t>Wholesale and retail trade</t>
  </si>
  <si>
    <t>iCONS</t>
  </si>
  <si>
    <t>Accomodation and food service activities</t>
  </si>
  <si>
    <t>iTRAD</t>
  </si>
  <si>
    <t>Transportation services water</t>
  </si>
  <si>
    <t>iHORE</t>
  </si>
  <si>
    <t>Transportation services other</t>
  </si>
  <si>
    <t>iTRAN_water</t>
  </si>
  <si>
    <t>Real estate, renting and business activities</t>
  </si>
  <si>
    <t>Renting services of machinery and equipment without operator and of personal and household goods (71)</t>
  </si>
  <si>
    <t>iREBA</t>
  </si>
  <si>
    <t>Public administration, education, health and other activities</t>
  </si>
  <si>
    <t>Renting of machinery and equipment without operator and of personal and household goods</t>
  </si>
  <si>
    <t>iRENT</t>
  </si>
  <si>
    <t>iPUBO</t>
  </si>
  <si>
    <t>Recycling of waste and scrap</t>
  </si>
  <si>
    <t>iWAST</t>
  </si>
  <si>
    <t>iRECY</t>
  </si>
  <si>
    <t>Re-processing of secondary rubber and plastic products</t>
  </si>
  <si>
    <t>iREPR_TXWO</t>
  </si>
  <si>
    <t>Re-processing of secondary non-metallic mineral products</t>
  </si>
  <si>
    <t>iREPR_RUBP</t>
  </si>
  <si>
    <t>Re-processing of secondary basic metals and metal products</t>
  </si>
  <si>
    <t>iREPR_NMMP</t>
  </si>
  <si>
    <t>Re-processing of secondary construction material</t>
  </si>
  <si>
    <t>iREPR_METP</t>
  </si>
  <si>
    <t>iREPR_CONS</t>
  </si>
  <si>
    <t>GHG uit PEF en hun karakterisiatiefactor</t>
  </si>
  <si>
    <t>Air</t>
  </si>
  <si>
    <t>(unspecified)</t>
  </si>
  <si>
    <t>(E)-1-Chloro-3,3,3-trifluoroprop-1-ene</t>
  </si>
  <si>
    <t>102687-65-0</t>
  </si>
  <si>
    <t>kg CO2 eq / kg</t>
  </si>
  <si>
    <t>(E)-1,2,3,3,3-Pentafluoroprop-1-ene</t>
  </si>
  <si>
    <t>005595-10-8</t>
  </si>
  <si>
    <t>(Perfluorobutyl)ethylene</t>
  </si>
  <si>
    <t>019430-93-4</t>
  </si>
  <si>
    <t>(Perfluoroctyl)ethylene</t>
  </si>
  <si>
    <t>021652-58-4</t>
  </si>
  <si>
    <t>(Perfluorohexyl)ethylene</t>
  </si>
  <si>
    <t>025291-17-2</t>
  </si>
  <si>
    <t>(Z)-1,1,1,4,4,4-Hexafluorobut-2-ene</t>
  </si>
  <si>
    <t>000692-49-9</t>
  </si>
  <si>
    <t>(Z)-1,2,3,3,3-Pentafluoroprop-1-ene</t>
  </si>
  <si>
    <t>005528-43-8</t>
  </si>
  <si>
    <t>(Z)-1,3,3,3-Tetrafluoroprop-1-ene</t>
  </si>
  <si>
    <t>029118-25-0</t>
  </si>
  <si>
    <t>1-Propanol, 3,3,3-trifluoro-2,2-bis(trifluoromethyl)-, HFE-7100</t>
  </si>
  <si>
    <t>014117-17-0</t>
  </si>
  <si>
    <t>1-Propanol, i-3,3,3-trifluoro-2,2-bis(trifluoromethyl)-, i-HFE-7100</t>
  </si>
  <si>
    <t>1-Propanol, n-3,3,3-trifluoro-2,2-bis(trifluoromethyl)-, n-HFE-7100</t>
  </si>
  <si>
    <t>1-Undecanol, 3,3,4,4,5,5,6,6,7,7,8,8,9,9,10,10,11,11,11-nonadecafluoro-</t>
  </si>
  <si>
    <t>087017-97-8</t>
  </si>
  <si>
    <t>1,1,1,3,3,3-Hexafluoropropan-2-ol</t>
  </si>
  <si>
    <t>000920-66-1</t>
  </si>
  <si>
    <t>1,2,2-Trichloro-1,1-difluoroethane</t>
  </si>
  <si>
    <t>000354-21-2</t>
  </si>
  <si>
    <t>2,3,3,3-Tetrafluoropropene</t>
  </si>
  <si>
    <t>000754-12-1</t>
  </si>
  <si>
    <t>Acetate, 1,1-difluoroethyl 2,2,2-trifluoro-</t>
  </si>
  <si>
    <t>Acetate, 2,2,2-trifluoroethyl 2,2,2-trifluoro-</t>
  </si>
  <si>
    <t>000407-38-5</t>
  </si>
  <si>
    <t>Acetate, difluoromethyl 2,2,2-trifluoro-</t>
  </si>
  <si>
    <t>002024-86-4</t>
  </si>
  <si>
    <t>Acetate, methyl 2,2-difluoro-</t>
  </si>
  <si>
    <t>000433-53-4</t>
  </si>
  <si>
    <t>Acetate, methyl 2,2,2-trifluoro-</t>
  </si>
  <si>
    <t>000431-47-0</t>
  </si>
  <si>
    <t>Acetate, perfluorobutyl-</t>
  </si>
  <si>
    <t>209597-28-4</t>
  </si>
  <si>
    <t>Acetate, perfluoroethyl-</t>
  </si>
  <si>
    <t>343269-97-6</t>
  </si>
  <si>
    <t>Acetate, perfluoropropyl-</t>
  </si>
  <si>
    <t>Butane, 1,1,1,2,2,3,3,4,4-nonafluoro-, HFC-329p</t>
  </si>
  <si>
    <t>00375-17-7</t>
  </si>
  <si>
    <t>Butane, 1,1,1,3,3-pentafluoro-, HFC-365mfc</t>
  </si>
  <si>
    <t>000406-58-6</t>
  </si>
  <si>
    <t>Butane, perfluoro-</t>
  </si>
  <si>
    <t>000355-25-9</t>
  </si>
  <si>
    <t>Butane, perfluorocyclo-, PFC-318</t>
  </si>
  <si>
    <t>000115-25-3</t>
  </si>
  <si>
    <t>Butanol, 2,2,3,3,4,4,4-heptafluoro-</t>
  </si>
  <si>
    <t>000375-01-9</t>
  </si>
  <si>
    <t>Butanol, 2,2,3,3,4,4,4-heptafluoro-1-</t>
  </si>
  <si>
    <t>Butanol, 2,2,3,4,4,4-hexafluoro-1-</t>
  </si>
  <si>
    <t>000382-31-0</t>
  </si>
  <si>
    <t>Carbon dioxide, biogenic</t>
  </si>
  <si>
    <t>000124-38-9</t>
  </si>
  <si>
    <t>Carbon dioxide, fossil</t>
  </si>
  <si>
    <t>Carbon dioxide, land transformation</t>
  </si>
  <si>
    <t>Carbon monoxide</t>
  </si>
  <si>
    <t>000630-08-0</t>
  </si>
  <si>
    <t>Carbon monoxide, biogenic</t>
  </si>
  <si>
    <t>Carbon monoxide, fossil</t>
  </si>
  <si>
    <t>Carbon monoxide, land transformation</t>
  </si>
  <si>
    <t>Chloroform</t>
  </si>
  <si>
    <t>000067-66-3</t>
  </si>
  <si>
    <t>Cis-perfluorodecalin</t>
  </si>
  <si>
    <t>060433-11-6</t>
  </si>
  <si>
    <t>Decane, 1,1,...,15,15-eicosafluoro-2,5,8,11,14-Pentaoxapenta-</t>
  </si>
  <si>
    <t>173350-38-4</t>
  </si>
  <si>
    <t>Decane, 1,1,3,3,4,4,6,6,7,7,9,9,10,10,12,12-hexadecafluoro-2,5,8,11-tetraoxado-</t>
  </si>
  <si>
    <t>173350-37-3</t>
  </si>
  <si>
    <t>Decane, 1,1,3,3,5,5,7,7,8,8,10,10-dodecafluoro-2,4,6,9-tetraoxa-</t>
  </si>
  <si>
    <t>249932-26-1</t>
  </si>
  <si>
    <t>Decane, 1,1,3,3,5,5,7,7,9,9-decafluoro-2,4,6,8-tetraoxanonane-</t>
  </si>
  <si>
    <t>188690-77-9</t>
  </si>
  <si>
    <t>Dinitrogen monoxide</t>
  </si>
  <si>
    <t>010024-97-2</t>
  </si>
  <si>
    <t>EPTE-furan</t>
  </si>
  <si>
    <t>920979-28-8</t>
  </si>
  <si>
    <t>Ethane, 1-(difluoromethoxy)-1,1,2,2-tetrafluoro-</t>
  </si>
  <si>
    <t>032778-11-3</t>
  </si>
  <si>
    <t>Ethane, 1-chloro-1,1-difluoro-, HCFC-142b</t>
  </si>
  <si>
    <t>000075-68-3</t>
  </si>
  <si>
    <t>Ethane, 1-chloro-2,2,2-trifluoro-(difluoromethoxy)-, HCFE-235da2</t>
  </si>
  <si>
    <t>026675-46-7</t>
  </si>
  <si>
    <t>Ethane, 1-ethoxy-1,1,2,2,2-pentafluoro-</t>
  </si>
  <si>
    <t>022052-81-9</t>
  </si>
  <si>
    <t>Ethane, 1,1'-oxybis[2-(difluoromethoxy)-1,1,2,2-tetrafluoro-</t>
  </si>
  <si>
    <t>205367-61-9</t>
  </si>
  <si>
    <t>Ethane, 1,1-dichloro-1-fluoro-, HCFC-141b</t>
  </si>
  <si>
    <t>001717-00-6</t>
  </si>
  <si>
    <t>Ethane, 1,1-dichloro-1,2-difluoro-, HCFC-132c</t>
  </si>
  <si>
    <t>001842-05-3</t>
  </si>
  <si>
    <t>Ethane, 1,1-difluoro-, HFC-152a</t>
  </si>
  <si>
    <t>000075-37-6</t>
  </si>
  <si>
    <t>Ethane, 1,1,1-trichloro-, HCFC-140</t>
  </si>
  <si>
    <t>000071-55-6</t>
  </si>
  <si>
    <t>Ethane, 1,1,1-trifluoro-, HFC-143a</t>
  </si>
  <si>
    <t>000420-46-2</t>
  </si>
  <si>
    <t>Ethane, 1,1,1-trifluoro-2-bromo-</t>
  </si>
  <si>
    <t>000421-06-7</t>
  </si>
  <si>
    <t>Ethane, 1,1,1,2-tetrafluoro-, HFC-134a</t>
  </si>
  <si>
    <t>000811-97-2</t>
  </si>
  <si>
    <t>Ethane, 1,1,1,2-tetrafluoro-2-bromo-, Halon 2401</t>
  </si>
  <si>
    <t>000124-72-1</t>
  </si>
  <si>
    <t>Ethane, 1,1,2-trichloro-1,2-difluoro-, HCFC-122a</t>
  </si>
  <si>
    <t>000354-15-4</t>
  </si>
  <si>
    <t>Ethane, 1,1,2-trichloro-1,2,2-trifluoro-, CFC-113</t>
  </si>
  <si>
    <t>000076-13-1</t>
  </si>
  <si>
    <t>Ethane, 1,1,2-trifluoro-, HFC-143</t>
  </si>
  <si>
    <t>000430-66-0</t>
  </si>
  <si>
    <t>Ethane, 1,1,2,2-tetrafluoro-, HFC-134</t>
  </si>
  <si>
    <t>000359-35-3</t>
  </si>
  <si>
    <t>Ethane, 1,1,2,2-tetrafluoro-1-(fluoromethoxy)-</t>
  </si>
  <si>
    <t>037031-31-5</t>
  </si>
  <si>
    <t>Ethane, 1,1,2,2-tetrafluoro-1,2-dimethoxy-</t>
  </si>
  <si>
    <t>073287-23-7</t>
  </si>
  <si>
    <t>Ethane, 1,2-dibromotetrafluoro-, Halon 2402</t>
  </si>
  <si>
    <t>000124-73-2</t>
  </si>
  <si>
    <t>Ethane, 1,2-dichloro-</t>
  </si>
  <si>
    <t>000107-06-2</t>
  </si>
  <si>
    <t>Ethane, 1,2-dichloro-1,1,2-trifluoro-, HCFC-123a</t>
  </si>
  <si>
    <t>000354-23-4</t>
  </si>
  <si>
    <t>Ethane, 1,2-dichloro-1,1,2,2-tetrafluoro-, CFC-114</t>
  </si>
  <si>
    <t>000076-14-2</t>
  </si>
  <si>
    <t>Ethane, 1,2-difluoro-, HFC-152</t>
  </si>
  <si>
    <t>000624-72-6</t>
  </si>
  <si>
    <t>Ethane, 2-chloro-1,1,1,2-tetrafluoro-, HCFC-124</t>
  </si>
  <si>
    <t>002837-89-0</t>
  </si>
  <si>
    <t>Ethane, 2-chloro-1,1,2-trifluoro-1-methoxy-</t>
  </si>
  <si>
    <t>000425-87-6</t>
  </si>
  <si>
    <t>Ethane, 2,2-dichloro-1,1,1-trifluoro-, HCFC-123</t>
  </si>
  <si>
    <t>000306-83-2</t>
  </si>
  <si>
    <t>Ethane, chloropentafluoro-, CFC-115</t>
  </si>
  <si>
    <t>000076-15-3</t>
  </si>
  <si>
    <t>Ethane, fluoro-, HFC-161</t>
  </si>
  <si>
    <t>000353-36-6</t>
  </si>
  <si>
    <t>Ethane, hexafluoro-, HFC-116</t>
  </si>
  <si>
    <t>000076-16-4</t>
  </si>
  <si>
    <t>Ethane, pentafluoro-, HFC-125</t>
  </si>
  <si>
    <t>000354-33-6</t>
  </si>
  <si>
    <t>Ethanol, 2-fluoro-</t>
  </si>
  <si>
    <t>000371-62-0</t>
  </si>
  <si>
    <t>Ethanol, 2,2-difluoro-</t>
  </si>
  <si>
    <t>000359-13-7</t>
  </si>
  <si>
    <t>Ethanol, 2,2,2-trifluoro-</t>
  </si>
  <si>
    <t>000075-89-8</t>
  </si>
  <si>
    <t>Ethene, 1,1-difluoro-, HFC-1132a</t>
  </si>
  <si>
    <t>000075-38-7</t>
  </si>
  <si>
    <t>Ethene, 1,1,2-trifluoro-2-(trifluoromethoxy)-</t>
  </si>
  <si>
    <t>001187-93-5</t>
  </si>
  <si>
    <t>Ether, 1,1,1-trifluoromethyl methyl-, HFE-143a</t>
  </si>
  <si>
    <t>000421-14-7</t>
  </si>
  <si>
    <t>Ether, 1,1,2,2-Tetrafluoroethyl 2,2,2-trifluoroethyl-, HFE-347mcc3</t>
  </si>
  <si>
    <t>000406-78-0</t>
  </si>
  <si>
    <t>Ether, 1,1,2,2-Tetrafluoroethyl 2,2,2-trifluoroethyl-, HFE-347mcf2</t>
  </si>
  <si>
    <t>Ether, 1,1,2,2-Tetrafluoroethyl 2,2,2-trifluoroethyl-, HFE-347pcf2</t>
  </si>
  <si>
    <t>Ether, 1,1,2,2-Tetrafluoroethyl methyl-, HFE-254cb2</t>
  </si>
  <si>
    <t>000425-88-7</t>
  </si>
  <si>
    <t>Ether, 1,1,2,3,3,3-Hexafluoropropyl methyl-, HFE-356mec3</t>
  </si>
  <si>
    <t>000382-34-3</t>
  </si>
  <si>
    <t>Ether, 1,1,2,3,3,3-Hexafluoropropyl methyl-, HFE-356pcc3</t>
  </si>
  <si>
    <t>Ether, 1,1,2,3,3,3-Hexafluoropropyl methyl-, HFE-356pcf2</t>
  </si>
  <si>
    <t>Ether, 1,1,2,3,3,3-Hexafluoropropyl methyl-, HFE-356pcf3</t>
  </si>
  <si>
    <t>Ether, 1,2,2-trifluoroethyl trifluoromethyl-, HFE-236ea2</t>
  </si>
  <si>
    <t>084011-06-3</t>
  </si>
  <si>
    <t>Ether, 1,2,2-trifluoroethyl trifluoromethyl-, HFE-236fa</t>
  </si>
  <si>
    <t>Ether, 2-chloro-1,1,2-trifluoroethyl difluoromethyl-, HCFE-235ca2 (enflurane)</t>
  </si>
  <si>
    <t>013838-16-9</t>
  </si>
  <si>
    <t>Ether, bis(2,2,2-trifluoroethyl)-</t>
  </si>
  <si>
    <t>000333-36-8</t>
  </si>
  <si>
    <t>Ether, di(difluoromethyl), HFE-134</t>
  </si>
  <si>
    <t>001691-17-4</t>
  </si>
  <si>
    <t>Ether, difluoromethyl 1,2,2,2-tetrafluoroethyl-, HFE-236ea2 (desflurane)</t>
  </si>
  <si>
    <t>057041-67-5</t>
  </si>
  <si>
    <t>Ether, difluoromethyl 2,2,2-trifluoroethyl-, HFE-245cb2</t>
  </si>
  <si>
    <t>001885-48-9</t>
  </si>
  <si>
    <t>Ether, difluoromethyl 2,2,2-trifluoroethyl-, HFE-245fa1</t>
  </si>
  <si>
    <t>Ether, difluoromethyl 2,2,2-trifluoroethyl-, HFE-245fa2</t>
  </si>
  <si>
    <t>Ether, ethyl 1,1,2,2-tetrafluoroethyl-, HFE-374pc2</t>
  </si>
  <si>
    <t>000512-51-6</t>
  </si>
  <si>
    <t>Ether, ethyl trifluoromethyl-, HFE-263m1</t>
  </si>
  <si>
    <t>000690-22-2</t>
  </si>
  <si>
    <t>Ether, i-nonafluorobutane ethyl-, HFE569sf2 (i-HFE-7200)</t>
  </si>
  <si>
    <t>Ether, n-nonafluorobutane ethyl-, HFE569sf2 (n-HFE-7200)</t>
  </si>
  <si>
    <t>Ether, nonafluorobutane ethyl-, HFE569sf2 (HFE-7200)</t>
  </si>
  <si>
    <t>163702-05-4</t>
  </si>
  <si>
    <t>Ether, pentafluoromethyl-, HFE-125</t>
  </si>
  <si>
    <t>003822-68-2</t>
  </si>
  <si>
    <t>Fluoridate, 1,1-difluoroethyl carbono-</t>
  </si>
  <si>
    <t>Fluoridate, methyl carbono-</t>
  </si>
  <si>
    <t>001538-06-3</t>
  </si>
  <si>
    <t>Fluoroxene</t>
  </si>
  <si>
    <t>000406-90-6</t>
  </si>
  <si>
    <t>Formate, 1,1,1,3,3,3-hexafluoropropan-2-yl-</t>
  </si>
  <si>
    <t>856766-70-6</t>
  </si>
  <si>
    <t>Formate, 1,2,2,2-tetrafluoroethyl-</t>
  </si>
  <si>
    <t>481631-19-0</t>
  </si>
  <si>
    <t>Formate, 2,2,2-trifluoroethyl-</t>
  </si>
  <si>
    <t>032042-38-9</t>
  </si>
  <si>
    <t>Formate, 3,3,3-trifluoropropyl-</t>
  </si>
  <si>
    <t>Formate, perfluorobutyl-</t>
  </si>
  <si>
    <t>197218-56-7</t>
  </si>
  <si>
    <t>Formate, perfluoroethyl-</t>
  </si>
  <si>
    <t>313064-40-3</t>
  </si>
  <si>
    <t>Formate, perfluoropropyl-</t>
  </si>
  <si>
    <t>271257-42-2</t>
  </si>
  <si>
    <t>Halothane</t>
  </si>
  <si>
    <t>000151-67-7</t>
  </si>
  <si>
    <t>Heptanol, 3,3,4,4,5,5,6,6,7,7,7-undecafluoro-</t>
  </si>
  <si>
    <t>185689-57-0</t>
  </si>
  <si>
    <t>Hexane, perfluoro-</t>
  </si>
  <si>
    <t>000355-42-0</t>
  </si>
  <si>
    <t>HFE-227EA</t>
  </si>
  <si>
    <t>002356-62-9</t>
  </si>
  <si>
    <t>HFE-236ca12 (HG-10)</t>
  </si>
  <si>
    <t>078522-47-1</t>
  </si>
  <si>
    <t>HFE-263fb2</t>
  </si>
  <si>
    <t>000460-43-5</t>
  </si>
  <si>
    <t>HFE-329mcc2</t>
  </si>
  <si>
    <t>067490-36-2</t>
  </si>
  <si>
    <t>HFE-338mcf2</t>
  </si>
  <si>
    <t>156053-88-2</t>
  </si>
  <si>
    <t>HFE-338pcc13 (HG-01)</t>
  </si>
  <si>
    <t>188690-78-0</t>
  </si>
  <si>
    <t>HFE-43-10pccc124 (H-Galden1040x)</t>
  </si>
  <si>
    <t>HG-02</t>
  </si>
  <si>
    <t>HG-03</t>
  </si>
  <si>
    <t>Methane, (difluoromethoxy)((difluoromethoxy)difluoromethoxy)difluoro-</t>
  </si>
  <si>
    <t>249932-25-0</t>
  </si>
  <si>
    <t>Methane, biogenic</t>
  </si>
  <si>
    <t>000074-82-8</t>
  </si>
  <si>
    <t>Methane, bromo-, Halon 1001</t>
  </si>
  <si>
    <t>000074-83-9</t>
  </si>
  <si>
    <t>Methane, bromochlorodifluoro-, Halon 1211</t>
  </si>
  <si>
    <t>000353-59-3</t>
  </si>
  <si>
    <t>Methane, bromodifluoro-, Halon 1201</t>
  </si>
  <si>
    <t>001511-62-2</t>
  </si>
  <si>
    <t>Methane, bromotrifluoro-, Halon 1301</t>
  </si>
  <si>
    <t>000075-63-8</t>
  </si>
  <si>
    <t>Methane, chlorodifluoro-, HCFC-22</t>
  </si>
  <si>
    <t>000075-45-6</t>
  </si>
  <si>
    <t>Methane, chlorotrifluoro-, CFC-13</t>
  </si>
  <si>
    <t>000075-72-9</t>
  </si>
  <si>
    <t>Methane, dibromo-</t>
  </si>
  <si>
    <t>000074-95-3</t>
  </si>
  <si>
    <t>Methane, dibromodifluoro-, Halon 1202</t>
  </si>
  <si>
    <t>000075-61-6</t>
  </si>
  <si>
    <t>Methane, dichloro-, HCC-30</t>
  </si>
  <si>
    <t>000075-09-2</t>
  </si>
  <si>
    <t>Methane, dichlorodifluoro-, CFC-12</t>
  </si>
  <si>
    <t>000075-71-8</t>
  </si>
  <si>
    <t>Methane, dichlorofluoro-, HCFC-21</t>
  </si>
  <si>
    <t>000075-43-4</t>
  </si>
  <si>
    <t>Methane, difluoro-, HFC-32</t>
  </si>
  <si>
    <t>000075-10-5</t>
  </si>
  <si>
    <t>Methane, difluoro(fluoromethoxy)-</t>
  </si>
  <si>
    <t>000461-63-2</t>
  </si>
  <si>
    <t>Methane, difluoro(methoxy)-</t>
  </si>
  <si>
    <t>000359-15-9</t>
  </si>
  <si>
    <t>Methane, fluoro-, HFC-41</t>
  </si>
  <si>
    <t>000593-53-3</t>
  </si>
  <si>
    <t>Methane, fluoro(fluoromethoxy)-</t>
  </si>
  <si>
    <t>000462-51-1</t>
  </si>
  <si>
    <t>Methane, fluoro(methoxy)-</t>
  </si>
  <si>
    <t>000460-22-0</t>
  </si>
  <si>
    <t>Methane, fossil</t>
  </si>
  <si>
    <t>Methane, iodotrifluoro-</t>
  </si>
  <si>
    <t>002314-97-8</t>
  </si>
  <si>
    <t>Methane, land transformation</t>
  </si>
  <si>
    <t>Methane, monochloro-, R-40</t>
  </si>
  <si>
    <t>000074-87-3</t>
  </si>
  <si>
    <t>Methane, tetrachloro-, CFC-10</t>
  </si>
  <si>
    <t>000056-23-5</t>
  </si>
  <si>
    <t>Methane, tetrafluoro-, CFC-14</t>
  </si>
  <si>
    <t>000075-73-0</t>
  </si>
  <si>
    <t>Methane, trichlorofluoro-, CFC-11</t>
  </si>
  <si>
    <t>000075-69-4</t>
  </si>
  <si>
    <t>Methane, trifluoro-, HFC-23</t>
  </si>
  <si>
    <t>000075-46-7</t>
  </si>
  <si>
    <t>Methyl acetate</t>
  </si>
  <si>
    <t>000079-20-9</t>
  </si>
  <si>
    <t>Methyl formate</t>
  </si>
  <si>
    <t>000107-31-3</t>
  </si>
  <si>
    <t>Methyl perfluoroisopropyl ether</t>
  </si>
  <si>
    <t>022052-84-2</t>
  </si>
  <si>
    <t>Nitrogen fluoride</t>
  </si>
  <si>
    <t>007783-54-2</t>
  </si>
  <si>
    <t>Nonanol, 3,3,4,4,5,5,6,6,7,7,8,8,9,9,9-pentadecafluoro-</t>
  </si>
  <si>
    <t>000755-02-2</t>
  </si>
  <si>
    <t>Octa deca fluoro octane</t>
  </si>
  <si>
    <t>000307-34-6</t>
  </si>
  <si>
    <t>Pentafluorobutene-1</t>
  </si>
  <si>
    <t>000374-27-6</t>
  </si>
  <si>
    <t>Pentane, 2,3-dihydroperfluoro-, HFC-4310mee</t>
  </si>
  <si>
    <t>138495-42-8</t>
  </si>
  <si>
    <t>Pentane, perfluoro-</t>
  </si>
  <si>
    <t>000678-26-2</t>
  </si>
  <si>
    <t>Pentanol, 2,2,3,3,4,4,5,5-octafluorocyclo-</t>
  </si>
  <si>
    <t>016621-87-7</t>
  </si>
  <si>
    <t>Pentanone, 1,1,1,2,2,4,5,5,5-nonafluoro-4-(trifluoromethyl)-3-</t>
  </si>
  <si>
    <t>000756-13-8</t>
  </si>
  <si>
    <t>Perfluorobut-1-ene</t>
  </si>
  <si>
    <t>000357-26-6</t>
  </si>
  <si>
    <t>Perfluorobut-2-ene</t>
  </si>
  <si>
    <t>000360-89-4</t>
  </si>
  <si>
    <t>Perfluorobuta-1,3-diene</t>
  </si>
  <si>
    <t>000685-63-2</t>
  </si>
  <si>
    <t>Perfluorocyclopentene</t>
  </si>
  <si>
    <t>000559-40-0</t>
  </si>
  <si>
    <t>Perfluorodecalin (trans)</t>
  </si>
  <si>
    <t>060433-12-7</t>
  </si>
  <si>
    <t>Perfluoroheptane</t>
  </si>
  <si>
    <t>000335-57-9</t>
  </si>
  <si>
    <t>Perfluoropropene</t>
  </si>
  <si>
    <t>000116-15-4</t>
  </si>
  <si>
    <t>PFC-9-1-18</t>
  </si>
  <si>
    <t>PFPMIE</t>
  </si>
  <si>
    <t>Propanal, 3,3,3-trifluoro-</t>
  </si>
  <si>
    <t>000460-40-2</t>
  </si>
  <si>
    <t>Propane, 1-ethoxy-1,1,2,2,3,3,3-heptafluoro</t>
  </si>
  <si>
    <t>022052-86-4</t>
  </si>
  <si>
    <t>Propane, 1-ethoxy-1,1,2,3,3,3-hexafluoro-</t>
  </si>
  <si>
    <t>000380-34-7</t>
  </si>
  <si>
    <t>Propane, 1,1,1-trifluoro-, HFC-263fb</t>
  </si>
  <si>
    <t>000421-07-8</t>
  </si>
  <si>
    <t>Propane, 1,1,1,2,2-pentafluoro-, HFC-245cb</t>
  </si>
  <si>
    <t>001814-88-6</t>
  </si>
  <si>
    <t>Propane, 1,1,1,2,2,3-hexafluoro-, HFC-236cb</t>
  </si>
  <si>
    <t>000677-56-5</t>
  </si>
  <si>
    <t>Propane, 1,1,1,2,2,3,3-heptafluoro-, HFC-227ca</t>
  </si>
  <si>
    <t>002252-84-8</t>
  </si>
  <si>
    <t>Propane, 1,1,1,2,2,3,3-heptafluoro-3-(1,2,2,2-tetrafluoroethoxy)-</t>
  </si>
  <si>
    <t>003330-15-2</t>
  </si>
  <si>
    <t>Propane, 1,1,1,2,3-pentafluoro-, HFC-245eb</t>
  </si>
  <si>
    <t>000431-31-2</t>
  </si>
  <si>
    <t>Propane, 1,1,1,2,3,3-hexafluoro-, HFC-236ea</t>
  </si>
  <si>
    <t>000431-63-0</t>
  </si>
  <si>
    <t>Propane, 1,1,1,2,3,3,3-heptafluoro-, HFC-227ea</t>
  </si>
  <si>
    <t>000431-89-0</t>
  </si>
  <si>
    <t>Propane, 1,1,1,3,3-pentafluoro-, HFC-245fa</t>
  </si>
  <si>
    <t>000460-73-1</t>
  </si>
  <si>
    <t>Propane, 1,1,1,3,3,3-hexafluoro-, HCFC-236fa</t>
  </si>
  <si>
    <t>000690-39-1</t>
  </si>
  <si>
    <t>Propane, 1,1,1,3,3,3-Hexafluoro-2-(difluoromethoxy)</t>
  </si>
  <si>
    <t>026103-08-2</t>
  </si>
  <si>
    <t>Propane, 1,1,1,3,3,3-hexafluoro-2-(fluoromethoxy)-</t>
  </si>
  <si>
    <t>028523-86-6</t>
  </si>
  <si>
    <t>Propane, 1,1,1,3,3,3-hexafluoro-2-methoxy-(9CI)</t>
  </si>
  <si>
    <t>013171-18-1</t>
  </si>
  <si>
    <t>Propane, 1,1,2,2-tetrafluoro-3-methoxy-</t>
  </si>
  <si>
    <t>060598-17-6</t>
  </si>
  <si>
    <t>Propane, 1,1,2,2,3-pentafluoro-, HFC-245ca</t>
  </si>
  <si>
    <t>000679-86-7</t>
  </si>
  <si>
    <t>Propane, 1,1,2,3,3-pentafluoro-, HFC-245ea</t>
  </si>
  <si>
    <t>024270-66-4</t>
  </si>
  <si>
    <t>Propane, 1,3-dichloro-1,1,2,2,3-pentafluoro-, HCFC-225cb</t>
  </si>
  <si>
    <t>000507-55-1</t>
  </si>
  <si>
    <t>Propane, 2,2-difluoro-, HFC-272ca</t>
  </si>
  <si>
    <t>000420-45-1</t>
  </si>
  <si>
    <t>Propane, 3,3-dichloro-1,1,1,2,2-pentafluoro-, HCFC-225ca</t>
  </si>
  <si>
    <t>000422-56-0</t>
  </si>
  <si>
    <t>Propane, perfluoro-</t>
  </si>
  <si>
    <t>000076-19-7</t>
  </si>
  <si>
    <t>Propane, perfluorocyclo-</t>
  </si>
  <si>
    <t>Propanol, 2,2,3,3-tetrafluoro-1-</t>
  </si>
  <si>
    <t>000076-37-9</t>
  </si>
  <si>
    <t>Propanol, 3,3,3-trifluoro-1-</t>
  </si>
  <si>
    <t>002240-88-2</t>
  </si>
  <si>
    <t>Propanol, pentafluoro-1-</t>
  </si>
  <si>
    <t>000422-05-9</t>
  </si>
  <si>
    <t>Sulfur hexafluoride</t>
  </si>
  <si>
    <t>002551-62-4</t>
  </si>
  <si>
    <t>Tetrafluoroethylene</t>
  </si>
  <si>
    <t>000116-14-3</t>
  </si>
  <si>
    <t>trans-1,3,3,3-Tetrafluoropropene</t>
  </si>
  <si>
    <t>001645-83-6</t>
  </si>
  <si>
    <t>Trifluorobutanol</t>
  </si>
  <si>
    <t>000461-18-7</t>
  </si>
  <si>
    <t>Trifluoroethyl acetate</t>
  </si>
  <si>
    <t>000383-63-1</t>
  </si>
  <si>
    <t>Trifluoromethylsulfur pentafluoride</t>
  </si>
  <si>
    <t>000373-80-8</t>
  </si>
  <si>
    <t>Trifluoropropene, HFC-1243zf</t>
  </si>
  <si>
    <t>000677-21-4</t>
  </si>
  <si>
    <t>Vinylfluoride</t>
  </si>
  <si>
    <t>000075-02-5</t>
  </si>
  <si>
    <t>VOC, volatile organic compounds, unspecified origin</t>
  </si>
  <si>
    <t>Raw</t>
  </si>
  <si>
    <t>Carbon dioxide, in air</t>
  </si>
  <si>
    <t>Carbon dioxide, in air, biogenic (100yr)</t>
  </si>
  <si>
    <t xml:space="preserve">Method of calculation: </t>
  </si>
  <si>
    <t xml:space="preserve">Increase household budget with 1 euro. </t>
  </si>
  <si>
    <t xml:space="preserve">Rescale the parameter with household shares such that the consumer spends this 1 euro on only one product prd_shock. The household rescales such that it spends slightly less on other products. </t>
  </si>
  <si>
    <t xml:space="preserve">Households that buy the final product are assumed to be living in EU. Therefore reg_shock is always EU. </t>
  </si>
  <si>
    <t>The shock causes a change in final use.</t>
  </si>
  <si>
    <t xml:space="preserve">The final use of the product that the consumer spends one extra euro on increases increases with approximately 1 euro (but not exactly, due to price effects). </t>
  </si>
  <si>
    <t xml:space="preserve">The final use of the other products in the EU also change very slightly (also due to price effects and reallocation). </t>
  </si>
  <si>
    <t xml:space="preserve">These changes in final use of households in the EU are multiplied by the IO-muliplier. The IO-multiplier explains the CO2 further along the value chain when a consumer spends X euro extra on a certain product. </t>
  </si>
  <si>
    <t>prd_shock</t>
  </si>
  <si>
    <t>reg_shock</t>
  </si>
  <si>
    <t>Result from PEF/foreground for a singel Functional Unit</t>
  </si>
  <si>
    <t>For a full deployment of the PEF route in the analytical framework, a user needs to perform ( or have performed) a Product Environmental Footprint analysis for both  the situation without and with a CE measure.</t>
  </si>
  <si>
    <t xml:space="preserve">For a PEF analysis, the needed inventory information  relates to the flow of primary goods, the flow </t>
  </si>
  <si>
    <t>We refrain from going into more detail about applying PEF in this Read Me text. The existing Product Environmental Footprint (PEF) method (Zampori and Pant, 2019) is the basis for any PEF study. For data from PEF pilots and methodological guidelines, such as the ones available in PEFCR (Product Environmental Footprint Category Rules) documents, see online sources.</t>
  </si>
  <si>
    <t>of secondary material and the lifetime of the representative product in case it is a final product.. These inventory data help you complete the “cells” in this MS Excel file. Default values that are given  shall be used as a basis in case no specific information is available. These default values are not in this Excel, but in specific additional guidelines for certain CE measures. For some of the measures, allocation rules, prescribing how to deal with multi-functional processes, are specified in Annex 1 of Deliverable Analytical framework on circular economy and climate policies , Annex A to the Interim Progress Report, EASME/2019/OP/0019.</t>
  </si>
  <si>
    <t xml:space="preserve">In the "Input sheet", the user can fill in information for the hybrid IO-CGE footprint analysis. It is the most laborious step when using this file, comprising of 3 sub steps.  </t>
  </si>
  <si>
    <t xml:space="preserve">The sheet shows cells in different colours. The colours of the cells indicate the type of information that is requested from the user. </t>
  </si>
  <si>
    <t xml:space="preserve">This information is requested for two cases, i.e. the baseline case and the Circular Economy case. </t>
  </si>
  <si>
    <t>SECTORAL VALUE ADDED (in MEuro'13)</t>
  </si>
  <si>
    <t>Industry</t>
  </si>
  <si>
    <t>iron and steel</t>
  </si>
  <si>
    <t>non ferrous metals</t>
  </si>
  <si>
    <t>chemicals</t>
  </si>
  <si>
    <t>non metallic minerals</t>
  </si>
  <si>
    <t>paper pulp</t>
  </si>
  <si>
    <t>food, drink and tobacco</t>
  </si>
  <si>
    <t>engineering</t>
  </si>
  <si>
    <t>textiles</t>
  </si>
  <si>
    <t>other industries (incl. printing)</t>
  </si>
  <si>
    <t>Tertiary</t>
  </si>
  <si>
    <t>market services</t>
  </si>
  <si>
    <t>non market services</t>
  </si>
  <si>
    <t>trade</t>
  </si>
  <si>
    <t>agriculture</t>
  </si>
  <si>
    <t>Energy sector and others</t>
  </si>
  <si>
    <t>INDUSTRIAL PRODUCTION</t>
  </si>
  <si>
    <t>iron and steel (in ktn)</t>
  </si>
  <si>
    <t>integrated steelworks</t>
  </si>
  <si>
    <t>electric processing</t>
  </si>
  <si>
    <t>non ferrous metals (in ktn)</t>
  </si>
  <si>
    <t>primary aluminium</t>
  </si>
  <si>
    <t>secondary aluminium</t>
  </si>
  <si>
    <t>copper</t>
  </si>
  <si>
    <t>zinc</t>
  </si>
  <si>
    <t>lead</t>
  </si>
  <si>
    <t>other non ferrous products</t>
  </si>
  <si>
    <t>chemicals (indicator)</t>
  </si>
  <si>
    <t>basic chemicals</t>
  </si>
  <si>
    <t>other chemical products</t>
  </si>
  <si>
    <t>pharmaceuticals/cosmetics</t>
  </si>
  <si>
    <t>non metallic minerals (indicator)</t>
  </si>
  <si>
    <t>cement in ktn</t>
  </si>
  <si>
    <t>ceramics</t>
  </si>
  <si>
    <t>glass basic in ktn</t>
  </si>
  <si>
    <t>glass recycled in ktn</t>
  </si>
  <si>
    <t>other non-metallic minerals</t>
  </si>
  <si>
    <t>paper pulp (in ktn)</t>
  </si>
  <si>
    <t>pulp production</t>
  </si>
  <si>
    <t>paper production</t>
  </si>
  <si>
    <t xml:space="preserve">SERVICES - sqm per capita </t>
  </si>
  <si>
    <t>non-market services</t>
  </si>
  <si>
    <r>
      <t>Generation Capacity in MW</t>
    </r>
    <r>
      <rPr>
        <b/>
        <vertAlign val="subscript"/>
        <sz val="8"/>
        <rFont val="Arial"/>
        <family val="2"/>
        <charset val="161"/>
      </rPr>
      <t>e</t>
    </r>
  </si>
  <si>
    <t>Nuclear</t>
  </si>
  <si>
    <t>Hydro (pumping excluded)</t>
  </si>
  <si>
    <t xml:space="preserve">Wind </t>
  </si>
  <si>
    <t>Solar and other renewables</t>
  </si>
  <si>
    <t>Thermal</t>
  </si>
  <si>
    <t>of which cogeneration units</t>
  </si>
  <si>
    <t>Solids fired</t>
  </si>
  <si>
    <t>Gas fired</t>
  </si>
  <si>
    <t>Oil fired</t>
  </si>
  <si>
    <t>Biomass-waste fired</t>
  </si>
  <si>
    <t>Hydrogen plants</t>
  </si>
  <si>
    <t>Geothermal heat</t>
  </si>
  <si>
    <t>Net Electricity generation by fuel type (in GWh)</t>
  </si>
  <si>
    <t>Nuclear energy</t>
  </si>
  <si>
    <t>Renewables</t>
  </si>
  <si>
    <t>Hydro</t>
  </si>
  <si>
    <t>Wind</t>
  </si>
  <si>
    <t>Solar, tidal etc.</t>
  </si>
  <si>
    <t>Biomass &amp; waste</t>
  </si>
  <si>
    <t>Fossil fuels</t>
  </si>
  <si>
    <t>Coal and lignite</t>
  </si>
  <si>
    <t>Petroleum products</t>
  </si>
  <si>
    <t>Natural gas</t>
  </si>
  <si>
    <t>Coke &amp; blast-furnace gasses</t>
  </si>
  <si>
    <t>Other fuels (hydrogen, methanol)</t>
  </si>
  <si>
    <t>Expected background sector of functional unit</t>
  </si>
  <si>
    <t>LC code</t>
  </si>
  <si>
    <t>Source: Eurostat
Below we only give a simple estimation of amount of new shirts in the EU-27 market. However, we could use population estimates until 2050 to improve this estimation. In 2017, an estimated 2850 million t-shirts entered the market in the EU, averaging between 5 and 6 per inhabitant.</t>
  </si>
  <si>
    <r>
      <t xml:space="preserve">% of representative unit that has CE measure implemented </t>
    </r>
    <r>
      <rPr>
        <b/>
        <i/>
        <sz val="11"/>
        <color theme="1"/>
        <rFont val="Calibri"/>
        <family val="2"/>
        <scheme val="minor"/>
      </rPr>
      <t>in End-Of-Life treatment</t>
    </r>
  </si>
  <si>
    <r>
      <t xml:space="preserve">% of representative unit that has CE measure implemented </t>
    </r>
    <r>
      <rPr>
        <b/>
        <i/>
        <sz val="11"/>
        <color theme="1"/>
        <rFont val="Calibri"/>
        <family val="2"/>
        <scheme val="minor"/>
      </rPr>
      <t>in Use-phase</t>
    </r>
  </si>
  <si>
    <r>
      <t xml:space="preserve">% of representative unit that has CE measure implemented </t>
    </r>
    <r>
      <rPr>
        <b/>
        <i/>
        <sz val="11"/>
        <color theme="1"/>
        <rFont val="Calibri"/>
        <family val="2"/>
        <scheme val="minor"/>
      </rPr>
      <t>in Production-phase</t>
    </r>
  </si>
  <si>
    <t xml:space="preserve">% of representative unit that remains produced with the conventional technology or material. </t>
  </si>
  <si>
    <t>assumed annual uptake ratio's of CE measures</t>
  </si>
  <si>
    <t>Lifecycle code             ("p", "u" or "e")</t>
  </si>
  <si>
    <t>Background use-phase (from ETS sectors in EU)</t>
  </si>
  <si>
    <t>Background prod-phase (from ETS sectors in EU)</t>
  </si>
  <si>
    <t>Background EoL-phase (from ETS sectors in EU)</t>
  </si>
  <si>
    <t xml:space="preserve">In cells B6 to E36, the user edits the uptake ratio's of the CE measure. You do this for the production-phase, use-phase and End-of-life phase. 
By doing so, the user makes assumptions explicit about the market penetration (uptake in production), share in total stock (share of stocks with CE measure in use) and the lifetime (when is a product discarded and hence what is the share of the product with CE measure offered EoL treatment)
</t>
  </si>
  <si>
    <t>Background EoL-phase
(non-ETS and from all sectors outside EU)</t>
  </si>
  <si>
    <t>Background use-phase
(non_ETS  and from all sectors outside EU)</t>
  </si>
  <si>
    <t>Background prod-phase
(non_ETS and from all sectors outside EU)</t>
  </si>
  <si>
    <t>Total GHG from end-of-life treatment</t>
  </si>
  <si>
    <t>Total GHG from production</t>
  </si>
  <si>
    <t>Total GHG from use</t>
  </si>
  <si>
    <t>Key-figures</t>
  </si>
  <si>
    <t>Evaded annual emission in 2050, in absolute terms (ton)</t>
  </si>
  <si>
    <t>Evaded annual emission in 2050, in share of EXIOBASE sector (%)</t>
  </si>
  <si>
    <t>Accumulated evaded emissions by 2050, in absolute terms (ton)</t>
  </si>
  <si>
    <t>POWER GENERATION</t>
  </si>
  <si>
    <t>POPULATION (in Million)</t>
  </si>
  <si>
    <t>HOUSEHOLD SIZE (inhabitants per household)</t>
  </si>
  <si>
    <t>The PEF route requires the user to enter information in all four types (depicted by the four colours) of input fields. A by-pass option will require the user to directly enter their drop-down optrions and numerical values instead of input complied from PEF/LCA analysis</t>
  </si>
  <si>
    <t xml:space="preserve">In this sheet, the eventual result are shown. These are the results of the assessing the GHG reduction from a particular CE measure by the analytical framework.  The changes are shown for every single year between 2020 and 2050 [years 2011 to 2019 will be hidden from user]. </t>
  </si>
  <si>
    <t>DESCRIPTION. 
So far you have given information for only one representative unit ( being a functional unit for a final product or a declared unit for an intermediate product). However, this needs to be scaled up to the total market that is considered. Furthermore a CE measure may need several years of development time before it can be implemented, depending on the ambition level and need for innovation. Also certain CE measures may not continue forever: f.e. remanufacturing of ICT equipment will not continue forever. So the user needs to estimate the year of introduction of the CE measure and it's duration. For final products with life times longer than one year it may take years before the stock can be fully replaced. This is important especially when emissions or resource use are happening in the use phase as these will continue to happen for a gradually decreasing share of the stock in the market.   
Use appendix 10 to create the vectors used from row 182 down to model the uptake ratio's.
Use appendix 11 to check how the baseline, describing the amount of consumed representative units, should be created in column C.</t>
  </si>
  <si>
    <t>Material, energy, water input; waste output (in unit of background product group)</t>
  </si>
  <si>
    <t>Indirect effect</t>
  </si>
  <si>
    <t>Interpretation of indirect effect</t>
  </si>
  <si>
    <t>Interpretation of the sign of the indirect effect</t>
  </si>
  <si>
    <t xml:space="preserve">A positive sign indicates that the DELTA_FINAL_USE * IO-MULTIPLIER (when we take indirect effects into account) is LARGER than the IO-MULTIPLIER (without indirect effects). </t>
  </si>
  <si>
    <t xml:space="preserve">That is, under the indirect effect, the household allocation results in even MORE CO2 emissions than was expected with a simple IO-multiplier. </t>
  </si>
  <si>
    <t xml:space="preserve">A negative sign indicates the opposite situation. Taking a indirect effect into account results in less CO2 emissions than was given under the simple IO-multiplier. </t>
  </si>
  <si>
    <t xml:space="preserve">The indirect holds only for the final product that is sold to a household. Only on household level indirect effects take place. </t>
  </si>
  <si>
    <t>A x% reduction of the PEF-IO-multiplier due to the indirect effect. Reason why we express it in percentages is because (1) using the combination of PEF and IO we construct a new multiplier that might be different from the multiplier that is simply taken from IO-analysis.</t>
  </si>
  <si>
    <t xml:space="preserve">(2) indirect effect is an effect in quantity bought. Reductions are in general given in percentage reduction etc. </t>
  </si>
  <si>
    <t>Price in euros - under CE-measure conditions:</t>
  </si>
  <si>
    <t>Price in euro's in baseline situation:</t>
  </si>
  <si>
    <t>Rebound effect</t>
  </si>
  <si>
    <r>
      <t>Rebound effect (kg) from price difference (</t>
    </r>
    <r>
      <rPr>
        <b/>
        <i/>
        <sz val="10"/>
        <color theme="1"/>
        <rFont val="Calibri"/>
        <family val="2"/>
        <scheme val="minor"/>
      </rPr>
      <t>please note different unit)</t>
    </r>
  </si>
  <si>
    <t>To calculate possible rebound effects, the user should enter in cell C37 and D37 the price of the functional unit before and after the CE measure.</t>
  </si>
  <si>
    <t>In case emissions related to controlled foreground processes are known and relevant, they can be entered from row 53.</t>
  </si>
  <si>
    <t>Perform PEF analysis or admissable LCA study</t>
  </si>
  <si>
    <t>Obtain results of the hybrid IO-CGE footprint analysis in 'STEP 3 - output sheet"</t>
  </si>
  <si>
    <t xml:space="preserve">At this point, the user has performed a PEF compliant analysis, found an admissalbe LCA or alternatively has information to by-pass the PEF and insert the input for the analytical framework by using their own set of data. </t>
  </si>
  <si>
    <t xml:space="preserve">The PEF analysis gives information about the foreground. The foreground is defined as ‘all processes that are under operational control of the decision maker’. This might for example be a finished t-shirt. It could be that more processes are included in the foreground (for example, also sewing the t-shirt is part of the responsibilities of the decision maker). The user of the excel file should indicate the direct emissions that might take place in the foreground, in case there are any. Entering foreground emissions is a substep that can be omitted if no emissions under the direct control of the user, i.e. emissions taking place in the foreground, are relevant. </t>
  </si>
  <si>
    <t>The foreground requires information from the background to do the full assessment of the CE measure. This involves all processes that are not under operational control of the decision maker, i.e. all exogenous inputs required by the decision maker. For example, for a finished t-shirt the following inputs are needed: cotton, wool, viscose, electricity, water, spinning, cutting, dyeing, but also transport and distribution. For each of these inputs from the background the user of the excel file should indicate the quantity that is needed from the background, and the price conversion. Namely, for most inputs from the background, the so-called declared unit is often expressed in physical units (for instance kg of cotton or km of transport), for linking these physical quantities to the monetary IO database, a price conversion is necessary.  A simple but important step is to enter a LC code in the column A, to make sure that the right life-cycle stage is used for calculation.</t>
  </si>
  <si>
    <t>SUBSTEP 2.2 Upscaling (column C173 to C212)</t>
  </si>
  <si>
    <t xml:space="preserve">SUBSTEP 2.0 Insert possible price difference in FU and direct process emission (row 37 to 62) </t>
  </si>
  <si>
    <t>SUBSTEP 2.1  Linking life cycle inventory data with I/O background (row 80 to row 163)</t>
  </si>
  <si>
    <t>SUBSTEP 2.3 Set uptake rate of the CE measure over time (column G173 to I212)</t>
  </si>
  <si>
    <t xml:space="preserve">In the next step, the user should scale up the CE measure to the total market of consideration. The functional unit – defined in the PEF analysis – describes the environmental impact for only one single unit of product. For an assessment in the background, we need to ascertain the total amount of representative units in the market. The user of the excel file should bring in their own data that helps to determine the size of the market, for example, all t-shirts sold annually in the EU-27. We refer to this as the ‘total amount of representative units’. </t>
  </si>
  <si>
    <t xml:space="preserve">The user can enter explicitly enter information about the three elements of uptake. The first is the share and speed of the production phase uptake of the CE measure. The second is the share of products in use that are subject of the CE measure. The third is the share of products offered for End-of-life treatment that have undergone the CE measure. Note that the use-phase share is an implicit estimate of the total products used " in societal stock" . Also note that the share of products offered for end of life treatment is an implicit expression of the lifetime/use-cycle length of a product.  </t>
  </si>
  <si>
    <t>A CE measure may need several years of development time before it can be implemented, depending on the ambition level and need for innovation. Also certain CE measures may not continue forever: e.g. remanufacturing of ICT equipment will only result in an extended use-cycle for product. So the user needs to estimate the annual growth of the CE measure and the year when a plateau is reached "no more annual growth") in terms of uptake in production. For final products with life times longer than one year it may take several years before the stock can be fully replaced. This is important especially when emissions or resource use are happening in the use phase ( cars, washing machines, computers) as these will continue to happen for a gradually decreasing share of the stock in the market. It is also important because emissions related to end-of-life treatment can only be accurately assessed when we know the share of products offered for end-of-life treatment that have been subject to a CE measure.</t>
  </si>
  <si>
    <t>Accounting for the increase in demand of additional services can be manually done in the appendix 10 - “uptake rates”. Using this sheet will enable the user to intuitively choose an annual growth factor, that results in a three 1x30 vector with an annual growth rate of the particular service. These three 1x30 vectors can be copy-pasted into the STEP 2 sheet, cells G173 to I212, putting the uptake of circular services in other parts of the economy into effect.</t>
  </si>
  <si>
    <t xml:space="preserve">An important note: if results of single CE measures are to be taken together in a scenario relating to a single products, the information in </t>
  </si>
  <si>
    <t>cells C173 to C212 should be exactly the same</t>
  </si>
  <si>
    <t>STEP 2 Input sheet</t>
  </si>
  <si>
    <t>STEP 1 PEF analysis</t>
  </si>
  <si>
    <t>STEP 3 Output sheet</t>
  </si>
  <si>
    <t xml:space="preserve">The table from cell Q50 shows the eventual result of the application of the analytical framework to assess the GHG reduction from a particular CE measure to a product group. The reduction is shown for every single year between 2020 and 2050 [years 2011 to 2019 will be hidden from user]. </t>
  </si>
  <si>
    <t>Rebound effect (taken from EU CGE multipliers in appendix 4)</t>
  </si>
  <si>
    <t xml:space="preserve">The total amount of representative units and the 1x30 vectors representing the transition period are entered in the table in the input sheet as shown on the right-hand side. If multiple background/EXIOMOD sectors need to be modelled, multiple tables (one per sector) will be used to allow the user to enter the input values.  </t>
  </si>
  <si>
    <t xml:space="preserve"> </t>
  </si>
  <si>
    <t>GHG (kg) in total, in baseline scenario</t>
  </si>
  <si>
    <t xml:space="preserve">GHG (kg) in total, in CE measure scenario </t>
  </si>
  <si>
    <t>Summation of multiple sheets</t>
  </si>
  <si>
    <t>It is possible to sum the output as shown in STEP 3 from multiple sheets.</t>
  </si>
  <si>
    <t>The single requirement for summation is to use the same baseline growth in column C/cell C182 in STEP 2</t>
  </si>
  <si>
    <t xml:space="preserve">In this Excel file, the user has to take three steps in order to assess the contribution of a CE measure to climate policy. By taking these steps, a user can determine the GHG impacts of CE measures against a  baseline for any year until 2050. </t>
  </si>
  <si>
    <t>Baseline data &amp; graphs</t>
  </si>
  <si>
    <t>sources</t>
  </si>
  <si>
    <t>variable</t>
  </si>
  <si>
    <t>“population”, “household size”, “sectoral value added”, and “industrial production</t>
  </si>
  <si>
    <t>"power generation"  for 2030 and 2050 (other values interpolated based on this source)</t>
  </si>
  <si>
    <t>Final Energy per transport technology (Ktoe)(incl.LDVs)</t>
  </si>
  <si>
    <t>Total</t>
  </si>
  <si>
    <t>Internal combustion engine</t>
  </si>
  <si>
    <t>LPG</t>
  </si>
  <si>
    <t>Gasoline</t>
  </si>
  <si>
    <t>Diesel oil</t>
  </si>
  <si>
    <t>Methanol</t>
  </si>
  <si>
    <t>Ethanol</t>
  </si>
  <si>
    <t>Hybrid and Electric vehicles</t>
  </si>
  <si>
    <t>Hybrid Gasoline</t>
  </si>
  <si>
    <t>Plug-in Gasoline</t>
  </si>
  <si>
    <t>Hybrid Diesel</t>
  </si>
  <si>
    <t>Plug-in Diesel</t>
  </si>
  <si>
    <t>Pure electric</t>
  </si>
  <si>
    <t>Fuel cells and other</t>
  </si>
  <si>
    <t>Hydrogen</t>
  </si>
  <si>
    <t>EU Reference Scenario 2016</t>
  </si>
  <si>
    <t xml:space="preserve">In-Depth Assessment of the Long-Term Strategy </t>
  </si>
  <si>
    <t>https://ec.europa.eu/clima/system/files/2019-08/long-term_analysis_in_depth_analysis_figures_20190722_en.pdf</t>
  </si>
  <si>
    <t xml:space="preserve">https://op.europa.eu/en/publication-detail/-/publication/aed45f8e-63e3-47fb-9440-a0a14370f243/language-en/format-PDF/source-106883045 </t>
  </si>
  <si>
    <t>In appendix 11, from row 283, one can find annual growth rates (expressed as index numbers) to account for baseline growth paths the total amount of representative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</si>
</sst>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Red]&quot;€&quot;\ \-#,##0.00"/>
    <numFmt numFmtId="165" formatCode="0.000%"/>
    <numFmt numFmtId="166" formatCode="#,##0.0"/>
    <numFmt numFmtId="167" formatCode="#,##0.000"/>
    <numFmt numFmtId="168" formatCode="0.0000"/>
  </numFmts>
  <fonts count="41" x14ac:knownFonts="1">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sz val="15"/>
      <color rgb="FFFF0000"/>
      <name val="Calibri"/>
      <family val="2"/>
      <scheme val="minor"/>
    </font>
    <font>
      <b/>
      <sz val="15"/>
      <color theme="1"/>
      <name val="Calibri"/>
      <family val="2"/>
      <scheme val="minor"/>
    </font>
    <font>
      <b/>
      <sz val="11"/>
      <color rgb="FFFF0000"/>
      <name val="Calibri"/>
      <family val="2"/>
      <scheme val="minor"/>
    </font>
    <font>
      <i/>
      <sz val="11"/>
      <color theme="5"/>
      <name val="Calibri"/>
      <family val="2"/>
      <scheme val="minor"/>
    </font>
    <font>
      <sz val="15"/>
      <color theme="1"/>
      <name val="Calibri"/>
      <family val="2"/>
      <scheme val="minor"/>
    </font>
    <font>
      <i/>
      <sz val="11"/>
      <color theme="6"/>
      <name val="Calibri"/>
      <family val="2"/>
      <scheme val="minor"/>
    </font>
    <font>
      <b/>
      <sz val="9"/>
      <color theme="1"/>
      <name val="Calibri"/>
      <family val="2"/>
      <scheme val="minor"/>
    </font>
    <font>
      <b/>
      <sz val="10"/>
      <color theme="1"/>
      <name val="Calibri"/>
      <family val="2"/>
      <scheme val="minor"/>
    </font>
    <font>
      <b/>
      <sz val="15"/>
      <name val="Calibri"/>
      <family val="2"/>
      <scheme val="minor"/>
    </font>
    <font>
      <b/>
      <sz val="15"/>
      <color rgb="FFFF0000"/>
      <name val="Calibri"/>
      <family val="2"/>
      <scheme val="minor"/>
    </font>
    <font>
      <sz val="10"/>
      <color theme="1"/>
      <name val="Calibri"/>
      <family val="2"/>
      <scheme val="minor"/>
    </font>
    <font>
      <sz val="9"/>
      <color theme="1"/>
      <name val="Calibri"/>
      <family val="2"/>
      <scheme val="minor"/>
    </font>
    <font>
      <b/>
      <i/>
      <sz val="11"/>
      <color theme="1"/>
      <name val="Calibri"/>
      <family val="2"/>
      <scheme val="minor"/>
    </font>
    <font>
      <i/>
      <sz val="11"/>
      <color rgb="FFFF0000"/>
      <name val="Calibri"/>
      <family val="2"/>
      <scheme val="minor"/>
    </font>
    <font>
      <sz val="11"/>
      <name val="Calibri"/>
      <family val="2"/>
      <scheme val="minor"/>
    </font>
    <font>
      <i/>
      <sz val="11"/>
      <name val="Calibri"/>
      <family val="2"/>
      <scheme val="minor"/>
    </font>
    <font>
      <sz val="15"/>
      <name val="Calibri"/>
      <family val="2"/>
      <scheme val="minor"/>
    </font>
    <font>
      <b/>
      <i/>
      <u/>
      <sz val="11"/>
      <name val="Calibri"/>
      <family val="2"/>
      <scheme val="minor"/>
    </font>
    <font>
      <b/>
      <sz val="20"/>
      <color theme="0"/>
      <name val="Calibri"/>
      <family val="2"/>
      <scheme val="minor"/>
    </font>
    <font>
      <b/>
      <sz val="20"/>
      <color theme="1"/>
      <name val="Calibri"/>
      <family val="2"/>
      <scheme val="minor"/>
    </font>
    <font>
      <sz val="20"/>
      <color theme="0"/>
      <name val="Calibri"/>
      <family val="2"/>
      <scheme val="minor"/>
    </font>
    <font>
      <sz val="11"/>
      <color theme="0"/>
      <name val="Calibri"/>
      <family val="2"/>
      <scheme val="minor"/>
    </font>
    <font>
      <b/>
      <sz val="16"/>
      <color theme="0"/>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
      <sz val="8"/>
      <color theme="1"/>
      <name val="Trebuchet MS"/>
      <family val="2"/>
    </font>
    <font>
      <vertAlign val="superscript"/>
      <sz val="8"/>
      <color theme="1"/>
      <name val="Trebuchet MS"/>
      <family val="2"/>
    </font>
    <font>
      <b/>
      <u/>
      <sz val="11"/>
      <color theme="1"/>
      <name val="Calibri"/>
      <family val="2"/>
      <scheme val="minor"/>
    </font>
    <font>
      <sz val="11"/>
      <color theme="1"/>
      <name val="Calibri"/>
      <family val="2"/>
      <scheme val="minor"/>
    </font>
    <font>
      <sz val="11"/>
      <color rgb="FF006100"/>
      <name val="Calibri"/>
      <family val="2"/>
      <scheme val="minor"/>
    </font>
    <font>
      <b/>
      <vertAlign val="subscript"/>
      <sz val="8"/>
      <name val="Arial"/>
      <family val="2"/>
      <charset val="161"/>
    </font>
    <font>
      <b/>
      <i/>
      <sz val="10"/>
      <color theme="1"/>
      <name val="Calibri"/>
      <family val="2"/>
      <scheme val="minor"/>
    </font>
    <font>
      <sz val="6"/>
      <color theme="1"/>
      <name val="Calibri"/>
      <family val="2"/>
      <scheme val="minor"/>
    </font>
    <font>
      <sz val="10"/>
      <color rgb="FF006100"/>
      <name val="Calibri"/>
      <family val="2"/>
      <scheme val="minor"/>
    </font>
    <font>
      <sz val="8"/>
      <color theme="1"/>
      <name val="Calibri"/>
      <family val="2"/>
      <scheme val="minor"/>
    </font>
  </fonts>
  <fills count="23">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D966"/>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6EFCE"/>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4" fillId="0" borderId="0" applyNumberFormat="0" applyFill="0" applyBorder="0" applyAlignment="0" applyProtection="0"/>
    <xf numFmtId="9" fontId="34" fillId="0" borderId="0" applyFont="0" applyFill="0" applyBorder="0" applyAlignment="0" applyProtection="0"/>
    <xf numFmtId="0" fontId="35" fillId="21" borderId="0" applyNumberFormat="0" applyBorder="0" applyAlignment="0" applyProtection="0"/>
  </cellStyleXfs>
  <cellXfs count="183">
    <xf numFmtId="0" fontId="0" fillId="0" borderId="0" xfId="0"/>
    <xf numFmtId="0" fontId="1" fillId="0" borderId="0" xfId="0" applyFont="1"/>
    <xf numFmtId="0" fontId="0" fillId="3" borderId="1" xfId="0" applyFill="1" applyBorder="1"/>
    <xf numFmtId="0" fontId="0" fillId="4" borderId="1" xfId="0" applyFill="1" applyBorder="1" applyAlignment="1">
      <alignment wrapText="1"/>
    </xf>
    <xf numFmtId="0" fontId="0" fillId="5" borderId="1" xfId="0" applyFill="1" applyBorder="1"/>
    <xf numFmtId="0" fontId="0" fillId="6" borderId="1" xfId="0" applyFill="1" applyBorder="1"/>
    <xf numFmtId="0" fontId="0" fillId="0" borderId="1" xfId="0" applyBorder="1" applyAlignment="1">
      <alignment wrapText="1"/>
    </xf>
    <xf numFmtId="0" fontId="0" fillId="0" borderId="1" xfId="0" applyBorder="1"/>
    <xf numFmtId="0" fontId="1" fillId="0" borderId="1" xfId="0" applyFont="1" applyBorder="1" applyAlignment="1">
      <alignment wrapText="1"/>
    </xf>
    <xf numFmtId="0" fontId="2" fillId="0" borderId="0" xfId="0" applyFont="1"/>
    <xf numFmtId="0" fontId="0" fillId="0" borderId="0" xfId="0" quotePrefix="1"/>
    <xf numFmtId="0" fontId="4" fillId="0" borderId="0" xfId="1"/>
    <xf numFmtId="0" fontId="3" fillId="2" borderId="0" xfId="0" applyFont="1" applyFill="1"/>
    <xf numFmtId="0" fontId="5" fillId="2" borderId="0" xfId="0" applyFont="1" applyFill="1"/>
    <xf numFmtId="0" fontId="0" fillId="7" borderId="0" xfId="0" applyFill="1"/>
    <xf numFmtId="0" fontId="0" fillId="8" borderId="1" xfId="0" applyFill="1" applyBorder="1"/>
    <xf numFmtId="0" fontId="0" fillId="8" borderId="2" xfId="0" applyFill="1" applyBorder="1"/>
    <xf numFmtId="0" fontId="0" fillId="0" borderId="2" xfId="0" applyBorder="1" applyAlignment="1">
      <alignment wrapText="1"/>
    </xf>
    <xf numFmtId="0" fontId="3" fillId="0" borderId="0" xfId="0" applyFont="1"/>
    <xf numFmtId="11" fontId="0" fillId="6" borderId="1" xfId="0" applyNumberFormat="1" applyFill="1" applyBorder="1"/>
    <xf numFmtId="2" fontId="0" fillId="6" borderId="1" xfId="0" applyNumberFormat="1" applyFill="1" applyBorder="1"/>
    <xf numFmtId="4" fontId="0" fillId="0" borderId="0" xfId="0" applyNumberFormat="1"/>
    <xf numFmtId="0" fontId="10" fillId="0" borderId="0" xfId="0" applyFont="1"/>
    <xf numFmtId="0" fontId="0" fillId="4" borderId="1" xfId="0" applyFill="1" applyBorder="1"/>
    <xf numFmtId="4" fontId="0" fillId="8" borderId="6" xfId="0" applyNumberFormat="1" applyFill="1" applyBorder="1"/>
    <xf numFmtId="4" fontId="0" fillId="8" borderId="1" xfId="0" applyNumberFormat="1" applyFill="1" applyBorder="1"/>
    <xf numFmtId="4" fontId="0" fillId="8" borderId="2" xfId="0" applyNumberFormat="1" applyFill="1" applyBorder="1"/>
    <xf numFmtId="4" fontId="0" fillId="8" borderId="7" xfId="0" applyNumberFormat="1" applyFill="1" applyBorder="1"/>
    <xf numFmtId="4" fontId="0" fillId="8" borderId="16" xfId="0" applyNumberFormat="1" applyFill="1" applyBorder="1"/>
    <xf numFmtId="4" fontId="0" fillId="8" borderId="8" xfId="0" applyNumberFormat="1" applyFill="1" applyBorder="1"/>
    <xf numFmtId="4" fontId="0" fillId="8" borderId="9" xfId="0" applyNumberFormat="1" applyFill="1" applyBorder="1"/>
    <xf numFmtId="0" fontId="12" fillId="0" borderId="1" xfId="0" applyFont="1" applyBorder="1" applyAlignment="1">
      <alignment wrapText="1"/>
    </xf>
    <xf numFmtId="0" fontId="12" fillId="8" borderId="1" xfId="0" applyFont="1" applyFill="1" applyBorder="1" applyAlignment="1">
      <alignment wrapText="1"/>
    </xf>
    <xf numFmtId="0" fontId="12" fillId="8" borderId="2" xfId="0" applyFont="1" applyFill="1" applyBorder="1" applyAlignment="1">
      <alignment wrapText="1"/>
    </xf>
    <xf numFmtId="0" fontId="12" fillId="8" borderId="3" xfId="0" applyFont="1" applyFill="1" applyBorder="1"/>
    <xf numFmtId="0" fontId="12" fillId="8" borderId="4" xfId="0" applyFont="1" applyFill="1" applyBorder="1"/>
    <xf numFmtId="0" fontId="12" fillId="8" borderId="5" xfId="0" applyFont="1" applyFill="1" applyBorder="1"/>
    <xf numFmtId="0" fontId="15" fillId="0" borderId="0" xfId="0" applyFont="1"/>
    <xf numFmtId="0" fontId="11" fillId="0" borderId="1" xfId="0" applyFont="1" applyBorder="1" applyAlignment="1">
      <alignment wrapText="1"/>
    </xf>
    <xf numFmtId="0" fontId="11" fillId="8" borderId="1" xfId="0" applyFont="1" applyFill="1" applyBorder="1" applyAlignment="1">
      <alignment wrapText="1"/>
    </xf>
    <xf numFmtId="0" fontId="11" fillId="8" borderId="2" xfId="0" applyFont="1" applyFill="1" applyBorder="1" applyAlignment="1">
      <alignment wrapText="1"/>
    </xf>
    <xf numFmtId="0" fontId="11" fillId="8" borderId="3" xfId="0" applyFont="1" applyFill="1" applyBorder="1"/>
    <xf numFmtId="0" fontId="11" fillId="8" borderId="4" xfId="0" applyFont="1" applyFill="1" applyBorder="1"/>
    <xf numFmtId="0" fontId="11" fillId="8" borderId="5" xfId="0" applyFont="1" applyFill="1" applyBorder="1"/>
    <xf numFmtId="0" fontId="16" fillId="0" borderId="0" xfId="0" applyFont="1"/>
    <xf numFmtId="0" fontId="0" fillId="13" borderId="0" xfId="0" applyFill="1"/>
    <xf numFmtId="4" fontId="0" fillId="8" borderId="17" xfId="0" applyNumberFormat="1" applyFill="1" applyBorder="1"/>
    <xf numFmtId="4" fontId="0" fillId="14" borderId="1" xfId="0" applyNumberFormat="1" applyFill="1" applyBorder="1"/>
    <xf numFmtId="0" fontId="2" fillId="13" borderId="0" xfId="0" applyFont="1" applyFill="1"/>
    <xf numFmtId="0" fontId="1" fillId="13" borderId="1" xfId="0" applyFont="1" applyFill="1" applyBorder="1" applyAlignment="1">
      <alignment wrapText="1"/>
    </xf>
    <xf numFmtId="0" fontId="1" fillId="13" borderId="18" xfId="0" applyFont="1" applyFill="1" applyBorder="1" applyAlignment="1">
      <alignment wrapText="1"/>
    </xf>
    <xf numFmtId="0" fontId="0" fillId="6" borderId="1" xfId="0" applyFill="1" applyBorder="1" applyAlignment="1">
      <alignment wrapText="1"/>
    </xf>
    <xf numFmtId="0" fontId="1" fillId="13" borderId="0" xfId="0" applyFont="1" applyFill="1"/>
    <xf numFmtId="0" fontId="17" fillId="13" borderId="1" xfId="0" applyFont="1" applyFill="1" applyBorder="1"/>
    <xf numFmtId="0" fontId="0" fillId="13" borderId="1" xfId="0" applyFill="1" applyBorder="1"/>
    <xf numFmtId="0" fontId="0" fillId="13" borderId="0" xfId="0" applyFill="1" applyAlignment="1">
      <alignment wrapText="1"/>
    </xf>
    <xf numFmtId="0" fontId="1" fillId="13" borderId="0" xfId="0" applyFont="1" applyFill="1" applyAlignment="1">
      <alignment horizontal="right"/>
    </xf>
    <xf numFmtId="0" fontId="0" fillId="13" borderId="0" xfId="0" applyFill="1" applyAlignment="1">
      <alignment horizontal="right"/>
    </xf>
    <xf numFmtId="3" fontId="0" fillId="13" borderId="1" xfId="0" applyNumberFormat="1" applyFill="1" applyBorder="1"/>
    <xf numFmtId="3" fontId="0" fillId="5" borderId="1" xfId="0" applyNumberFormat="1" applyFill="1" applyBorder="1"/>
    <xf numFmtId="0" fontId="7" fillId="13" borderId="0" xfId="0" applyFont="1" applyFill="1"/>
    <xf numFmtId="0" fontId="3" fillId="13" borderId="0" xfId="0" applyFont="1" applyFill="1"/>
    <xf numFmtId="0" fontId="18" fillId="13" borderId="0" xfId="0" applyFont="1" applyFill="1"/>
    <xf numFmtId="4" fontId="0" fillId="13" borderId="1" xfId="0" applyNumberFormat="1" applyFill="1" applyBorder="1"/>
    <xf numFmtId="0" fontId="8" fillId="13" borderId="0" xfId="0" applyFont="1" applyFill="1" applyAlignment="1">
      <alignment horizontal="left" vertical="top" wrapText="1"/>
    </xf>
    <xf numFmtId="0" fontId="8" fillId="13" borderId="0" xfId="0" applyFont="1" applyFill="1" applyAlignment="1">
      <alignment horizontal="left" vertical="top"/>
    </xf>
    <xf numFmtId="0" fontId="19" fillId="13" borderId="0" xfId="0" applyFont="1" applyFill="1"/>
    <xf numFmtId="0" fontId="23" fillId="2" borderId="0" xfId="0" applyFont="1" applyFill="1"/>
    <xf numFmtId="0" fontId="23" fillId="13" borderId="0" xfId="0" applyFont="1" applyFill="1"/>
    <xf numFmtId="0" fontId="24" fillId="2" borderId="0" xfId="0" applyFont="1" applyFill="1"/>
    <xf numFmtId="0" fontId="24" fillId="13" borderId="0" xfId="0" applyFont="1" applyFill="1"/>
    <xf numFmtId="0" fontId="25" fillId="2" borderId="0" xfId="0" applyFont="1" applyFill="1"/>
    <xf numFmtId="0" fontId="25" fillId="13" borderId="0" xfId="0" applyFont="1" applyFill="1"/>
    <xf numFmtId="0" fontId="0" fillId="3" borderId="1" xfId="0" applyFill="1" applyBorder="1" applyAlignment="1">
      <alignment wrapText="1"/>
    </xf>
    <xf numFmtId="0" fontId="0" fillId="13" borderId="19" xfId="0" applyFill="1" applyBorder="1"/>
    <xf numFmtId="0" fontId="0" fillId="13" borderId="20" xfId="0" applyFill="1" applyBorder="1"/>
    <xf numFmtId="0" fontId="0" fillId="13" borderId="21" xfId="0" applyFill="1" applyBorder="1"/>
    <xf numFmtId="0" fontId="0" fillId="13" borderId="22" xfId="0" applyFill="1" applyBorder="1"/>
    <xf numFmtId="0" fontId="0" fillId="13" borderId="23" xfId="0" applyFill="1" applyBorder="1"/>
    <xf numFmtId="0" fontId="0" fillId="13" borderId="18" xfId="0" applyFill="1" applyBorder="1"/>
    <xf numFmtId="165" fontId="0" fillId="13" borderId="1" xfId="0" applyNumberFormat="1" applyFill="1" applyBorder="1"/>
    <xf numFmtId="9" fontId="0" fillId="0" borderId="1" xfId="0" applyNumberFormat="1" applyBorder="1"/>
    <xf numFmtId="0" fontId="27" fillId="2" borderId="0" xfId="0" applyFont="1" applyFill="1"/>
    <xf numFmtId="0" fontId="26" fillId="2" borderId="0" xfId="0" applyFont="1" applyFill="1"/>
    <xf numFmtId="0" fontId="0" fillId="0" borderId="0" xfId="0" applyAlignment="1">
      <alignment vertical="center"/>
    </xf>
    <xf numFmtId="0" fontId="30" fillId="16" borderId="0" xfId="0" applyFont="1" applyFill="1" applyAlignment="1">
      <alignment vertical="center"/>
    </xf>
    <xf numFmtId="0" fontId="29" fillId="17" borderId="24" xfId="0" applyFont="1" applyFill="1" applyBorder="1" applyAlignment="1">
      <alignment vertical="center"/>
    </xf>
    <xf numFmtId="0" fontId="0" fillId="0" borderId="0" xfId="0" applyAlignment="1">
      <alignment wrapText="1"/>
    </xf>
    <xf numFmtId="0" fontId="29" fillId="13" borderId="0" xfId="0" applyFont="1" applyFill="1" applyAlignment="1">
      <alignment vertical="center" wrapText="1"/>
    </xf>
    <xf numFmtId="0" fontId="30" fillId="13" borderId="0" xfId="0" applyFont="1" applyFill="1" applyAlignment="1">
      <alignment vertical="center" wrapText="1"/>
    </xf>
    <xf numFmtId="0" fontId="2" fillId="13" borderId="0" xfId="0" applyFont="1" applyFill="1" applyAlignment="1">
      <alignment vertical="center" wrapText="1"/>
    </xf>
    <xf numFmtId="0" fontId="0" fillId="13" borderId="0" xfId="0" applyFill="1" applyAlignment="1">
      <alignment vertical="center" wrapText="1"/>
    </xf>
    <xf numFmtId="0" fontId="1" fillId="13" borderId="0" xfId="0" applyFont="1" applyFill="1" applyAlignment="1">
      <alignment vertical="center" wrapText="1"/>
    </xf>
    <xf numFmtId="0" fontId="32" fillId="13" borderId="0" xfId="0" applyFont="1" applyFill="1" applyAlignment="1">
      <alignment horizontal="left" vertical="center"/>
    </xf>
    <xf numFmtId="0" fontId="29" fillId="18" borderId="25" xfId="0" applyFont="1" applyFill="1" applyBorder="1" applyAlignment="1">
      <alignment vertical="center"/>
    </xf>
    <xf numFmtId="0" fontId="29" fillId="19" borderId="25" xfId="0" applyFont="1" applyFill="1" applyBorder="1" applyAlignment="1">
      <alignment vertical="center"/>
    </xf>
    <xf numFmtId="0" fontId="29" fillId="20" borderId="25" xfId="0" applyFont="1" applyFill="1" applyBorder="1" applyAlignment="1">
      <alignment vertical="center"/>
    </xf>
    <xf numFmtId="0" fontId="29" fillId="16" borderId="0" xfId="0" applyFont="1" applyFill="1" applyAlignment="1">
      <alignment vertical="center"/>
    </xf>
    <xf numFmtId="0" fontId="28" fillId="13" borderId="0" xfId="0" applyFont="1" applyFill="1" applyAlignment="1">
      <alignment vertical="center" wrapText="1"/>
    </xf>
    <xf numFmtId="0" fontId="33" fillId="0" borderId="0" xfId="0" applyFont="1"/>
    <xf numFmtId="164" fontId="0" fillId="6" borderId="1" xfId="0" applyNumberFormat="1" applyFill="1" applyBorder="1"/>
    <xf numFmtId="9" fontId="0" fillId="0" borderId="0" xfId="0" applyNumberFormat="1"/>
    <xf numFmtId="0" fontId="35" fillId="21" borderId="24" xfId="3" applyBorder="1"/>
    <xf numFmtId="165" fontId="0" fillId="13" borderId="0" xfId="2" applyNumberFormat="1" applyFont="1" applyFill="1"/>
    <xf numFmtId="0" fontId="1" fillId="13" borderId="1" xfId="0" applyFont="1" applyFill="1" applyBorder="1" applyAlignment="1">
      <alignment wrapText="1"/>
    </xf>
    <xf numFmtId="9" fontId="0" fillId="5" borderId="1" xfId="0" applyNumberFormat="1" applyFill="1" applyBorder="1"/>
    <xf numFmtId="0" fontId="1" fillId="0" borderId="2" xfId="0" applyFont="1" applyBorder="1" applyAlignment="1">
      <alignment wrapText="1"/>
    </xf>
    <xf numFmtId="0" fontId="0" fillId="6" borderId="1" xfId="0" applyFill="1" applyBorder="1" applyAlignment="1">
      <alignment horizontal="center" vertical="center" wrapText="1"/>
    </xf>
    <xf numFmtId="0" fontId="0" fillId="2" borderId="0" xfId="0" applyFill="1"/>
    <xf numFmtId="4" fontId="0" fillId="14" borderId="0" xfId="0" applyNumberFormat="1" applyFill="1" applyBorder="1"/>
    <xf numFmtId="9" fontId="0" fillId="0" borderId="1" xfId="0" applyNumberFormat="1" applyFill="1" applyBorder="1"/>
    <xf numFmtId="0" fontId="1" fillId="0" borderId="0" xfId="0" applyFont="1" applyAlignment="1">
      <alignment horizontal="center"/>
    </xf>
    <xf numFmtId="0" fontId="12" fillId="0" borderId="18" xfId="0" applyFont="1" applyBorder="1" applyAlignment="1">
      <alignment wrapText="1"/>
    </xf>
    <xf numFmtId="0" fontId="38" fillId="0" borderId="0" xfId="0" applyFont="1"/>
    <xf numFmtId="167" fontId="0" fillId="13" borderId="1" xfId="0" applyNumberFormat="1" applyFill="1" applyBorder="1"/>
    <xf numFmtId="9" fontId="0" fillId="13" borderId="1" xfId="0" applyNumberFormat="1" applyFill="1" applyBorder="1"/>
    <xf numFmtId="0" fontId="0" fillId="13" borderId="1" xfId="0" applyFill="1" applyBorder="1" applyAlignment="1">
      <alignment wrapText="1"/>
    </xf>
    <xf numFmtId="0" fontId="26" fillId="13" borderId="0" xfId="0" applyFont="1" applyFill="1"/>
    <xf numFmtId="0" fontId="28" fillId="13" borderId="0" xfId="0" applyFont="1" applyFill="1"/>
    <xf numFmtId="0" fontId="0" fillId="22" borderId="0" xfId="0" applyFill="1"/>
    <xf numFmtId="168" fontId="0" fillId="5" borderId="0" xfId="0" applyNumberFormat="1" applyFill="1"/>
    <xf numFmtId="166" fontId="39" fillId="21" borderId="24" xfId="3" applyNumberFormat="1" applyFont="1" applyBorder="1"/>
    <xf numFmtId="165" fontId="39" fillId="21" borderId="24" xfId="3" applyNumberFormat="1" applyFont="1" applyBorder="1"/>
    <xf numFmtId="0" fontId="12" fillId="0" borderId="18" xfId="0" applyFont="1" applyBorder="1" applyAlignment="1">
      <alignment horizontal="center" wrapText="1"/>
    </xf>
    <xf numFmtId="0" fontId="9" fillId="13" borderId="0" xfId="0" applyFont="1" applyFill="1" applyBorder="1" applyAlignment="1"/>
    <xf numFmtId="0" fontId="1" fillId="13" borderId="0" xfId="0" applyFont="1" applyFill="1" applyAlignment="1">
      <alignment wrapText="1"/>
    </xf>
    <xf numFmtId="3" fontId="0" fillId="0" borderId="1" xfId="0" applyNumberFormat="1" applyFill="1" applyBorder="1"/>
    <xf numFmtId="4" fontId="26" fillId="13" borderId="0" xfId="0" applyNumberFormat="1" applyFont="1" applyFill="1"/>
    <xf numFmtId="0" fontId="1" fillId="0" borderId="0" xfId="0" applyFont="1" applyAlignment="1">
      <alignment horizontal="center" wrapText="1"/>
    </xf>
    <xf numFmtId="0" fontId="4" fillId="0" borderId="0" xfId="1" applyAlignment="1">
      <alignment wrapText="1"/>
    </xf>
    <xf numFmtId="0" fontId="0" fillId="22" borderId="0" xfId="0" applyFill="1" applyAlignment="1">
      <alignment wrapText="1"/>
    </xf>
    <xf numFmtId="0" fontId="40" fillId="0" borderId="0" xfId="0" applyFont="1" applyAlignment="1">
      <alignment wrapText="1"/>
    </xf>
    <xf numFmtId="0" fontId="40" fillId="0" borderId="0" xfId="0" applyFont="1"/>
    <xf numFmtId="0" fontId="6" fillId="13" borderId="1" xfId="0" applyFont="1" applyFill="1" applyBorder="1" applyAlignment="1">
      <alignment horizontal="center"/>
    </xf>
    <xf numFmtId="0" fontId="6" fillId="13" borderId="28" xfId="0" applyFont="1" applyFill="1" applyBorder="1" applyAlignment="1">
      <alignment horizontal="center"/>
    </xf>
    <xf numFmtId="0" fontId="6" fillId="13" borderId="29" xfId="0" applyFont="1" applyFill="1" applyBorder="1" applyAlignment="1">
      <alignment horizontal="center"/>
    </xf>
    <xf numFmtId="0" fontId="20" fillId="15" borderId="0" xfId="0" applyFont="1" applyFill="1" applyAlignment="1">
      <alignment horizontal="left" vertical="top" wrapText="1"/>
    </xf>
    <xf numFmtId="0" fontId="20" fillId="15" borderId="0" xfId="0" applyFont="1" applyFill="1" applyAlignment="1">
      <alignment horizontal="left" vertical="top"/>
    </xf>
    <xf numFmtId="0" fontId="13" fillId="13" borderId="10" xfId="0" applyFont="1" applyFill="1" applyBorder="1" applyAlignment="1">
      <alignment horizontal="center" vertical="top" wrapText="1"/>
    </xf>
    <xf numFmtId="0" fontId="13" fillId="13" borderId="11" xfId="0" applyFont="1" applyFill="1" applyBorder="1" applyAlignment="1">
      <alignment horizontal="center" vertical="top" wrapText="1"/>
    </xf>
    <xf numFmtId="0" fontId="13" fillId="13" borderId="12" xfId="0" applyFont="1" applyFill="1" applyBorder="1" applyAlignment="1">
      <alignment horizontal="center" vertical="top" wrapText="1"/>
    </xf>
    <xf numFmtId="0" fontId="20" fillId="13" borderId="18" xfId="0" applyFont="1" applyFill="1" applyBorder="1" applyAlignment="1">
      <alignment horizontal="left" vertical="top"/>
    </xf>
    <xf numFmtId="0" fontId="8" fillId="13" borderId="18" xfId="0" applyFont="1" applyFill="1" applyBorder="1" applyAlignment="1">
      <alignment horizontal="left" vertical="top"/>
    </xf>
    <xf numFmtId="0" fontId="13" fillId="13" borderId="10" xfId="0" applyFont="1" applyFill="1" applyBorder="1" applyAlignment="1">
      <alignment horizontal="left" wrapText="1"/>
    </xf>
    <xf numFmtId="0" fontId="13" fillId="13" borderId="11" xfId="0" applyFont="1" applyFill="1" applyBorder="1" applyAlignment="1">
      <alignment horizontal="left" wrapText="1"/>
    </xf>
    <xf numFmtId="0" fontId="13" fillId="13" borderId="12" xfId="0" applyFont="1" applyFill="1" applyBorder="1" applyAlignment="1">
      <alignment horizontal="left" wrapText="1"/>
    </xf>
    <xf numFmtId="0" fontId="13" fillId="13" borderId="13" xfId="0" applyFont="1" applyFill="1" applyBorder="1" applyAlignment="1">
      <alignment horizontal="left" wrapText="1"/>
    </xf>
    <xf numFmtId="0" fontId="13" fillId="13" borderId="14" xfId="0" applyFont="1" applyFill="1" applyBorder="1" applyAlignment="1">
      <alignment horizontal="left" wrapText="1"/>
    </xf>
    <xf numFmtId="0" fontId="13" fillId="13" borderId="15" xfId="0" applyFont="1" applyFill="1" applyBorder="1" applyAlignment="1">
      <alignment horizontal="left" wrapText="1"/>
    </xf>
    <xf numFmtId="0" fontId="1" fillId="0" borderId="2" xfId="0" applyFont="1" applyBorder="1" applyAlignment="1">
      <alignment horizontal="left" wrapText="1"/>
    </xf>
    <xf numFmtId="0" fontId="1" fillId="0" borderId="26" xfId="0" applyFont="1" applyBorder="1" applyAlignment="1">
      <alignment horizontal="left" wrapText="1"/>
    </xf>
    <xf numFmtId="0" fontId="1" fillId="0" borderId="27"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20" fillId="13" borderId="30" xfId="0" applyFont="1" applyFill="1" applyBorder="1" applyAlignment="1">
      <alignment horizontal="left" vertical="top" wrapText="1"/>
    </xf>
    <xf numFmtId="0" fontId="20" fillId="13" borderId="31" xfId="0" applyFont="1" applyFill="1" applyBorder="1" applyAlignment="1">
      <alignment horizontal="left" vertical="top" wrapText="1"/>
    </xf>
    <xf numFmtId="0" fontId="20" fillId="13" borderId="32" xfId="0" applyFont="1" applyFill="1" applyBorder="1" applyAlignment="1">
      <alignment horizontal="left" vertical="top" wrapText="1"/>
    </xf>
    <xf numFmtId="0" fontId="9" fillId="13" borderId="10" xfId="0" applyFont="1" applyFill="1" applyBorder="1" applyAlignment="1">
      <alignment horizontal="center"/>
    </xf>
    <xf numFmtId="0" fontId="9" fillId="13" borderId="11" xfId="0" applyFont="1" applyFill="1" applyBorder="1" applyAlignment="1">
      <alignment horizontal="center"/>
    </xf>
    <xf numFmtId="0" fontId="9" fillId="13" borderId="12" xfId="0" applyFont="1" applyFill="1" applyBorder="1" applyAlignment="1">
      <alignment horizontal="center"/>
    </xf>
    <xf numFmtId="4" fontId="6" fillId="12" borderId="13" xfId="0" applyNumberFormat="1" applyFont="1" applyFill="1" applyBorder="1" applyAlignment="1">
      <alignment horizontal="center"/>
    </xf>
    <xf numFmtId="4" fontId="6" fillId="12" borderId="14" xfId="0" applyNumberFormat="1" applyFont="1" applyFill="1" applyBorder="1" applyAlignment="1">
      <alignment horizontal="center"/>
    </xf>
    <xf numFmtId="4" fontId="6" fillId="12" borderId="15" xfId="0" applyNumberFormat="1" applyFont="1" applyFill="1" applyBorder="1" applyAlignment="1">
      <alignment horizontal="center"/>
    </xf>
    <xf numFmtId="4" fontId="6" fillId="10" borderId="10" xfId="0" applyNumberFormat="1" applyFont="1" applyFill="1" applyBorder="1" applyAlignment="1">
      <alignment horizontal="center"/>
    </xf>
    <xf numFmtId="4" fontId="6" fillId="10" borderId="11" xfId="0" applyNumberFormat="1" applyFont="1" applyFill="1" applyBorder="1" applyAlignment="1">
      <alignment horizontal="center"/>
    </xf>
    <xf numFmtId="4" fontId="6" fillId="10" borderId="12" xfId="0" applyNumberFormat="1" applyFont="1" applyFill="1" applyBorder="1" applyAlignment="1">
      <alignment horizontal="center"/>
    </xf>
    <xf numFmtId="4" fontId="6" fillId="9" borderId="13" xfId="0" applyNumberFormat="1" applyFont="1" applyFill="1" applyBorder="1" applyAlignment="1">
      <alignment horizontal="center"/>
    </xf>
    <xf numFmtId="4" fontId="6" fillId="9" borderId="14" xfId="0" applyNumberFormat="1" applyFont="1" applyFill="1" applyBorder="1" applyAlignment="1">
      <alignment horizontal="center"/>
    </xf>
    <xf numFmtId="4" fontId="6" fillId="9" borderId="15" xfId="0" applyNumberFormat="1" applyFont="1" applyFill="1" applyBorder="1" applyAlignment="1">
      <alignment horizontal="center"/>
    </xf>
    <xf numFmtId="4" fontId="6" fillId="10" borderId="13" xfId="0" applyNumberFormat="1" applyFont="1" applyFill="1" applyBorder="1" applyAlignment="1">
      <alignment horizontal="center"/>
    </xf>
    <xf numFmtId="4" fontId="6" fillId="10" borderId="14" xfId="0" applyNumberFormat="1" applyFont="1" applyFill="1" applyBorder="1" applyAlignment="1">
      <alignment horizontal="center"/>
    </xf>
    <xf numFmtId="4" fontId="6" fillId="10" borderId="15" xfId="0" applyNumberFormat="1" applyFont="1" applyFill="1" applyBorder="1" applyAlignment="1">
      <alignment horizontal="center"/>
    </xf>
    <xf numFmtId="4" fontId="6" fillId="6" borderId="10" xfId="0" applyNumberFormat="1" applyFont="1" applyFill="1" applyBorder="1" applyAlignment="1">
      <alignment horizontal="center"/>
    </xf>
    <xf numFmtId="4" fontId="6" fillId="6" borderId="11" xfId="0" applyNumberFormat="1" applyFont="1" applyFill="1" applyBorder="1" applyAlignment="1">
      <alignment horizontal="center"/>
    </xf>
    <xf numFmtId="4" fontId="6" fillId="6" borderId="12" xfId="0" applyNumberFormat="1" applyFont="1" applyFill="1" applyBorder="1" applyAlignment="1">
      <alignment horizontal="center"/>
    </xf>
    <xf numFmtId="4" fontId="6" fillId="11" borderId="13" xfId="0" applyNumberFormat="1" applyFont="1" applyFill="1" applyBorder="1" applyAlignment="1">
      <alignment horizontal="center"/>
    </xf>
    <xf numFmtId="4" fontId="6" fillId="11" borderId="14" xfId="0" applyNumberFormat="1" applyFont="1" applyFill="1" applyBorder="1" applyAlignment="1">
      <alignment horizontal="center"/>
    </xf>
    <xf numFmtId="4" fontId="6" fillId="11" borderId="15" xfId="0" applyNumberFormat="1" applyFont="1" applyFill="1" applyBorder="1" applyAlignment="1">
      <alignment horizontal="center"/>
    </xf>
    <xf numFmtId="4" fontId="6" fillId="6" borderId="13" xfId="0" applyNumberFormat="1" applyFont="1" applyFill="1" applyBorder="1" applyAlignment="1">
      <alignment horizontal="center"/>
    </xf>
    <xf numFmtId="4" fontId="6" fillId="6" borderId="14" xfId="0" applyNumberFormat="1" applyFont="1" applyFill="1" applyBorder="1" applyAlignment="1">
      <alignment horizontal="center"/>
    </xf>
    <xf numFmtId="4" fontId="6" fillId="6" borderId="15" xfId="0" applyNumberFormat="1" applyFont="1" applyFill="1" applyBorder="1" applyAlignment="1">
      <alignment horizontal="center"/>
    </xf>
    <xf numFmtId="0" fontId="20" fillId="15" borderId="0" xfId="0" applyFont="1" applyFill="1" applyAlignment="1">
      <alignment horizontal="center" vertical="top" wrapText="1"/>
    </xf>
    <xf numFmtId="0" fontId="27" fillId="2" borderId="0" xfId="0" applyFont="1" applyFill="1" applyAlignment="1">
      <alignment horizontal="center"/>
    </xf>
  </cellXfs>
  <cellStyles count="4">
    <cellStyle name="Good" xfId="3" builtinId="26"/>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nl-NL"/>
              <a:t>Total GHG emissions (in kg per representative unit) in the baseline situation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areaChart>
        <c:grouping val="stacked"/>
        <c:varyColors val="0"/>
        <c:ser>
          <c:idx val="0"/>
          <c:order val="0"/>
          <c:tx>
            <c:v>GHG emissions from production</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'STEP 3 output sheet'!$B$41:$B$80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'STEP 3 output sheet'!$K$41:$K$80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00BE-4E2E-8E8E-CAC53C5ECDC4}"/>
            </c:ext>
          </c:extLst>
        </c:ser>
        <c:ser>
          <c:idx val="1"/>
          <c:order val="1"/>
          <c:tx>
            <c:v>GHG emissions from use-phase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25400">
              <a:noFill/>
            </a:ln>
            <a:effectLst/>
          </c:spPr>
          <c:dLbls>
            <c:dLbl>
              <c:idx val="0"/>
              <c:layout>
                <c:manualLayout>
                  <c:x val="-0.20959393238532747"/>
                  <c:y val="-4.9683256226419487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40E-4A76-8D98-23B74854A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'STEP 3 output sheet'!$B$41:$B$80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'STEP 3 output sheet'!$L$41:$L$80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00BE-4E2E-8E8E-CAC53C5ECDC4}"/>
            </c:ext>
          </c:extLst>
        </c:ser>
        <c:ser>
          <c:idx val="2"/>
          <c:order val="2"/>
          <c:tx>
            <c:v>GHG emission from EoL treatment</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'STEP 3 output sheet'!$M$41:$M$80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7395-40EF-BD6F-A2081A4FCE4C}"/>
            </c:ext>
          </c:extLst>
        </c:ser>
        <c:dLbls>
          <c:showLegendKey val="0"/>
          <c:showVal val="0"/>
          <c:showCatName val="0"/>
          <c:showSerName val="0"/>
          <c:showPercent val="0"/>
          <c:showBubbleSize val="0"/>
        </c:dLbls>
        <c:axId val="770497568"/>
        <c:axId val="770497984"/>
      </c:areaChart>
      <c:catAx>
        <c:axId val="7704975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984"/>
        <c:crosses val="autoZero"/>
        <c:auto val="1"/>
        <c:lblAlgn val="ctr"/>
        <c:lblOffset val="100"/>
        <c:noMultiLvlLbl val="0"/>
      </c:catAx>
      <c:valAx>
        <c:axId val="77049798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568"/>
        <c:crosses val="autoZero"/>
        <c:crossBetween val="midCat"/>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nl-NL"/>
              <a:t>Total GHG emissions (in kg per representative unit) after</a:t>
            </a:r>
            <a:r>
              <a:rPr lang="nl-NL" baseline="0"/>
              <a:t> taking CE measure</a:t>
            </a:r>
            <a:endParaRPr lang="nl-NL"/>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areaChart>
        <c:grouping val="stacked"/>
        <c:varyColors val="0"/>
        <c:ser>
          <c:idx val="0"/>
          <c:order val="0"/>
          <c:tx>
            <c:v>GHG emissions from production</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'STEP 3 output sheet'!$B$41:$B$80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'STEP 3 output sheet'!$Y$41:$Y$80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0.000">
                  <c:v>0</c:v>
                </c:pt>
              </c:numCache>
            </c:numRef>
          </c:val>
          <c:extLst>
            <c:ext xmlns:c16="http://schemas.microsoft.com/office/drawing/2014/chart" uri="{C3380CC4-5D6E-409C-BE32-E72D297353CC}">
              <c16:uniqueId val="{00000001-03D4-40D7-8982-2ED2E56E5316}"/>
            </c:ext>
          </c:extLst>
        </c:ser>
        <c:ser>
          <c:idx val="1"/>
          <c:order val="1"/>
          <c:tx>
            <c:v>GHG emissions from use-phase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25400">
              <a:noFill/>
            </a:ln>
            <a:effectLst/>
          </c:spPr>
          <c:dLbls>
            <c:dLbl>
              <c:idx val="0"/>
              <c:layout>
                <c:manualLayout>
                  <c:x val="-0.17177802732097214"/>
                  <c:y val="-5.420054200542005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27E-4A03-B469-7E1CBE8318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'STEP 3 output sheet'!$B$41:$B$80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'STEP 3 output sheet'!$Z$41:$Z$80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03D4-40D7-8982-2ED2E56E5316}"/>
            </c:ext>
          </c:extLst>
        </c:ser>
        <c:ser>
          <c:idx val="2"/>
          <c:order val="2"/>
          <c:tx>
            <c:v>GHG emission from EoL treatment</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'STEP 3 output sheet'!$AA$41:$AA$80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03D4-40D7-8982-2ED2E56E5316}"/>
            </c:ext>
          </c:extLst>
        </c:ser>
        <c:dLbls>
          <c:showLegendKey val="0"/>
          <c:showVal val="0"/>
          <c:showCatName val="0"/>
          <c:showSerName val="0"/>
          <c:showPercent val="0"/>
          <c:showBubbleSize val="0"/>
        </c:dLbls>
        <c:axId val="770497568"/>
        <c:axId val="770497984"/>
      </c:areaChart>
      <c:catAx>
        <c:axId val="7704975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984"/>
        <c:crosses val="autoZero"/>
        <c:auto val="1"/>
        <c:lblAlgn val="ctr"/>
        <c:lblOffset val="100"/>
        <c:noMultiLvlLbl val="0"/>
      </c:catAx>
      <c:valAx>
        <c:axId val="77049798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568"/>
        <c:crosses val="autoZero"/>
        <c:crossBetween val="midCat"/>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nl-NL"/>
              <a:t>Total GHG emissions/year</a:t>
            </a:r>
            <a:r>
              <a:rPr lang="nl-NL" baseline="0"/>
              <a:t> </a:t>
            </a:r>
            <a:r>
              <a:rPr lang="nl-NL"/>
              <a:t>(in ton) over</a:t>
            </a:r>
            <a:r>
              <a:rPr lang="nl-NL" baseline="0"/>
              <a:t> time</a:t>
            </a:r>
            <a:endParaRPr lang="nl-NL"/>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0"/>
          <c:tx>
            <c:strRef>
              <c:f>'[1]STEP 3 output sheet'!$N$40</c:f>
              <c:strCache>
                <c:ptCount val="1"/>
                <c:pt idx="0">
                  <c:v>GHG (kg) for total market considered</c:v>
                </c:pt>
              </c:strCache>
            </c:strRef>
          </c:tx>
          <c:spPr>
            <a:ln w="31750" cap="rnd">
              <a:solidFill>
                <a:schemeClr val="accent2"/>
              </a:solidFill>
              <a:round/>
            </a:ln>
            <a:effectLst/>
          </c:spPr>
          <c:marker>
            <c:symbol val="none"/>
          </c:marker>
          <c:cat>
            <c:numRef>
              <c:f>'STEP 3 output sheet'!$B$50:$B$80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'[1]STEP 3 output sheet'!$N$50:$N$80</c:f>
              <c:numCache>
                <c:formatCode>General</c:formatCode>
                <c:ptCount val="31"/>
                <c:pt idx="0">
                  <c:v>154796423922.64026</c:v>
                </c:pt>
                <c:pt idx="1">
                  <c:v>155093880362.64142</c:v>
                </c:pt>
                <c:pt idx="2">
                  <c:v>155326023778.49548</c:v>
                </c:pt>
                <c:pt idx="3">
                  <c:v>155490208997.12341</c:v>
                </c:pt>
                <c:pt idx="4">
                  <c:v>155585717810.539</c:v>
                </c:pt>
                <c:pt idx="5">
                  <c:v>155611019830.69266</c:v>
                </c:pt>
                <c:pt idx="6">
                  <c:v>155528528605.73746</c:v>
                </c:pt>
                <c:pt idx="7">
                  <c:v>155370868453.48984</c:v>
                </c:pt>
                <c:pt idx="8">
                  <c:v>155137807175.49625</c:v>
                </c:pt>
                <c:pt idx="9">
                  <c:v>154827152698.27637</c:v>
                </c:pt>
                <c:pt idx="10">
                  <c:v>154438943395.85791</c:v>
                </c:pt>
                <c:pt idx="11">
                  <c:v>153878670830.36087</c:v>
                </c:pt>
                <c:pt idx="12">
                  <c:v>153225803487.54492</c:v>
                </c:pt>
                <c:pt idx="13">
                  <c:v>152479992544.63983</c:v>
                </c:pt>
                <c:pt idx="14">
                  <c:v>151639512629.43539</c:v>
                </c:pt>
                <c:pt idx="15">
                  <c:v>150703142224.38614</c:v>
                </c:pt>
                <c:pt idx="16">
                  <c:v>149996469253.34015</c:v>
                </c:pt>
                <c:pt idx="17">
                  <c:v>149249403354.30347</c:v>
                </c:pt>
                <c:pt idx="18">
                  <c:v>148461397630.47665</c:v>
                </c:pt>
                <c:pt idx="19">
                  <c:v>147631690753.20273</c:v>
                </c:pt>
                <c:pt idx="20">
                  <c:v>146763017974.94849</c:v>
                </c:pt>
                <c:pt idx="21">
                  <c:v>146525172884.49622</c:v>
                </c:pt>
                <c:pt idx="22">
                  <c:v>146258796591.18253</c:v>
                </c:pt>
                <c:pt idx="23">
                  <c:v>145963480322.40433</c:v>
                </c:pt>
                <c:pt idx="24">
                  <c:v>145639150857.29126</c:v>
                </c:pt>
                <c:pt idx="25">
                  <c:v>145286641531.66724</c:v>
                </c:pt>
                <c:pt idx="26">
                  <c:v>146001226811.88052</c:v>
                </c:pt>
                <c:pt idx="27">
                  <c:v>146701824525.81677</c:v>
                </c:pt>
                <c:pt idx="28">
                  <c:v>147390300017.22656</c:v>
                </c:pt>
                <c:pt idx="29">
                  <c:v>148064654377.47961</c:v>
                </c:pt>
                <c:pt idx="30">
                  <c:v>148726683949.93671</c:v>
                </c:pt>
              </c:numCache>
            </c:numRef>
          </c:val>
          <c:smooth val="1"/>
          <c:extLst>
            <c:ext xmlns:c16="http://schemas.microsoft.com/office/drawing/2014/chart" uri="{C3380CC4-5D6E-409C-BE32-E72D297353CC}">
              <c16:uniqueId val="{00000000-AB89-456E-809D-BFC2CEAFB208}"/>
            </c:ext>
          </c:extLst>
        </c:ser>
        <c:ser>
          <c:idx val="0"/>
          <c:order val="1"/>
          <c:tx>
            <c:strRef>
              <c:f>'[1]STEP 3 output sheet'!$AB$40</c:f>
              <c:strCache>
                <c:ptCount val="1"/>
                <c:pt idx="0">
                  <c:v>GHG (kg) for total market of representative units (please note different unit)</c:v>
                </c:pt>
              </c:strCache>
            </c:strRef>
          </c:tx>
          <c:spPr>
            <a:ln w="31750" cap="rnd">
              <a:solidFill>
                <a:schemeClr val="accent1"/>
              </a:solidFill>
              <a:round/>
            </a:ln>
            <a:effectLst/>
          </c:spPr>
          <c:marker>
            <c:symbol val="none"/>
          </c:marker>
          <c:cat>
            <c:numRef>
              <c:f>'STEP 3 output sheet'!$B$50:$B$80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'[1]STEP 3 output sheet'!$AB$50:$AB$80</c:f>
              <c:numCache>
                <c:formatCode>General</c:formatCode>
                <c:ptCount val="31"/>
                <c:pt idx="0">
                  <c:v>154796423922.64026</c:v>
                </c:pt>
                <c:pt idx="1">
                  <c:v>155093880362.64142</c:v>
                </c:pt>
                <c:pt idx="2">
                  <c:v>155326023778.49548</c:v>
                </c:pt>
                <c:pt idx="3">
                  <c:v>155490208997.12341</c:v>
                </c:pt>
                <c:pt idx="4">
                  <c:v>155585717810.539</c:v>
                </c:pt>
                <c:pt idx="5">
                  <c:v>155611019830.69266</c:v>
                </c:pt>
                <c:pt idx="6">
                  <c:v>153882328603.34302</c:v>
                </c:pt>
                <c:pt idx="7">
                  <c:v>152914169860.90149</c:v>
                </c:pt>
                <c:pt idx="8">
                  <c:v>151881437065.80975</c:v>
                </c:pt>
                <c:pt idx="9">
                  <c:v>150783845598.74747</c:v>
                </c:pt>
                <c:pt idx="10">
                  <c:v>149623322060.78485</c:v>
                </c:pt>
                <c:pt idx="11">
                  <c:v>148313151790.96188</c:v>
                </c:pt>
                <c:pt idx="12">
                  <c:v>146931345583.62717</c:v>
                </c:pt>
                <c:pt idx="13">
                  <c:v>145479810093.21851</c:v>
                </c:pt>
                <c:pt idx="14">
                  <c:v>143959191694.00827</c:v>
                </c:pt>
                <c:pt idx="15">
                  <c:v>143128184363.03354</c:v>
                </c:pt>
                <c:pt idx="16">
                  <c:v>142508904441.91632</c:v>
                </c:pt>
                <c:pt idx="17">
                  <c:v>141852777559.78351</c:v>
                </c:pt>
                <c:pt idx="18">
                  <c:v>141159308735.56345</c:v>
                </c:pt>
                <c:pt idx="19">
                  <c:v>140427779298.87125</c:v>
                </c:pt>
                <c:pt idx="20">
                  <c:v>139660789353.20551</c:v>
                </c:pt>
                <c:pt idx="21">
                  <c:v>139477673610.13751</c:v>
                </c:pt>
                <c:pt idx="22">
                  <c:v>139268549041.68927</c:v>
                </c:pt>
                <c:pt idx="23">
                  <c:v>139033014061.54398</c:v>
                </c:pt>
                <c:pt idx="24">
                  <c:v>138771014039.15521</c:v>
                </c:pt>
                <c:pt idx="25">
                  <c:v>138483331500.10995</c:v>
                </c:pt>
                <c:pt idx="26">
                  <c:v>139181767068.85486</c:v>
                </c:pt>
                <c:pt idx="27">
                  <c:v>139867383583.95242</c:v>
                </c:pt>
                <c:pt idx="28">
                  <c:v>140541896939.46097</c:v>
                </c:pt>
                <c:pt idx="29">
                  <c:v>141203466725.54965</c:v>
                </c:pt>
                <c:pt idx="30">
                  <c:v>141853758210.14871</c:v>
                </c:pt>
              </c:numCache>
            </c:numRef>
          </c:val>
          <c:smooth val="0"/>
          <c:extLst>
            <c:ext xmlns:c16="http://schemas.microsoft.com/office/drawing/2014/chart" uri="{C3380CC4-5D6E-409C-BE32-E72D297353CC}">
              <c16:uniqueId val="{00000001-AB89-456E-809D-BFC2CEAFB208}"/>
            </c:ext>
          </c:extLst>
        </c:ser>
        <c:dLbls>
          <c:showLegendKey val="0"/>
          <c:showVal val="0"/>
          <c:showCatName val="0"/>
          <c:showSerName val="0"/>
          <c:showPercent val="0"/>
          <c:showBubbleSize val="0"/>
        </c:dLbls>
        <c:smooth val="0"/>
        <c:axId val="770497568"/>
        <c:axId val="770497984"/>
      </c:lineChart>
      <c:catAx>
        <c:axId val="7704975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984"/>
        <c:crosses val="autoZero"/>
        <c:auto val="1"/>
        <c:lblAlgn val="ctr"/>
        <c:lblOffset val="100"/>
        <c:noMultiLvlLbl val="0"/>
      </c:catAx>
      <c:valAx>
        <c:axId val="770497984"/>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Mton CO2eq/year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US"/>
              <a:t> </a:t>
            </a:r>
            <a:r>
              <a:rPr lang="nl-NL" sz="1800" b="1" i="0" baseline="0">
                <a:effectLst/>
              </a:rPr>
              <a:t>Total GHG emissions (in kg per representative unit) in the baseline situation</a:t>
            </a:r>
            <a:r>
              <a:rPr lang="en-US" sz="1600" b="1" i="0" baseline="0">
                <a:effectLst/>
              </a:rPr>
              <a:t>, ETS and non-ETS</a:t>
            </a:r>
            <a:endParaRPr lang="nl-N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areaChart>
        <c:grouping val="stacked"/>
        <c:varyColors val="0"/>
        <c:ser>
          <c:idx val="3"/>
          <c:order val="0"/>
          <c:tx>
            <c:v>GHG emissions ETS</c:v>
          </c:tx>
          <c:spPr>
            <a:solidFill>
              <a:schemeClr val="accent6"/>
            </a:solidFill>
            <a:ln w="25400">
              <a:noFill/>
            </a:ln>
            <a:effectLst/>
          </c:spPr>
          <c:dLbls>
            <c:dLbl>
              <c:idx val="0"/>
              <c:layout>
                <c:manualLayout>
                  <c:x val="-0.26012104108536183"/>
                  <c:y val="-3.794037940379393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977-4788-8B86-23A310CCDB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'STEP 3 output sheet'!$O$50:$O$80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7-6977-4788-8B86-23A310CCDB36}"/>
            </c:ext>
          </c:extLst>
        </c:ser>
        <c:ser>
          <c:idx val="4"/>
          <c:order val="1"/>
          <c:tx>
            <c:v>GHG emissions non-ETS</c:v>
          </c:tx>
          <c:spPr>
            <a:solidFill>
              <a:schemeClr val="accent3"/>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'STEP 3 output sheet'!$A$50:$A$80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8-6977-4788-8B86-23A310CCDB36}"/>
            </c:ext>
          </c:extLst>
        </c:ser>
        <c:dLbls>
          <c:showLegendKey val="0"/>
          <c:showVal val="0"/>
          <c:showCatName val="0"/>
          <c:showSerName val="0"/>
          <c:showPercent val="0"/>
          <c:showBubbleSize val="0"/>
        </c:dLbls>
        <c:axId val="770497568"/>
        <c:axId val="770497984"/>
      </c:areaChart>
      <c:catAx>
        <c:axId val="7704975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984"/>
        <c:crosses val="autoZero"/>
        <c:auto val="1"/>
        <c:lblAlgn val="ctr"/>
        <c:lblOffset val="100"/>
        <c:noMultiLvlLbl val="0"/>
      </c:catAx>
      <c:valAx>
        <c:axId val="77049798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568"/>
        <c:crosses val="autoZero"/>
        <c:crossBetween val="midCat"/>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US"/>
              <a:t> </a:t>
            </a:r>
            <a:r>
              <a:rPr lang="nl-NL" sz="1800" b="1" i="0" baseline="0">
                <a:effectLst/>
              </a:rPr>
              <a:t>Total GHG emissions (in kg per representative unit) after taking CE measure</a:t>
            </a:r>
            <a:r>
              <a:rPr lang="en-US" sz="1600" b="1" i="0" baseline="0">
                <a:effectLst/>
              </a:rPr>
              <a:t>, ETS and non-ETS</a:t>
            </a:r>
            <a:endParaRPr lang="nl-N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areaChart>
        <c:grouping val="stacked"/>
        <c:varyColors val="0"/>
        <c:ser>
          <c:idx val="3"/>
          <c:order val="0"/>
          <c:tx>
            <c:v>GHG emissions ETS</c:v>
          </c:tx>
          <c:spPr>
            <a:solidFill>
              <a:schemeClr val="accent6"/>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'STEP 3 output sheet'!$AI$50:$AI$80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8A21-4F0D-800E-66C37E0DC40E}"/>
            </c:ext>
          </c:extLst>
        </c:ser>
        <c:ser>
          <c:idx val="4"/>
          <c:order val="1"/>
          <c:tx>
            <c:v>GHG emissions non-ETS</c:v>
          </c:tx>
          <c:spPr>
            <a:solidFill>
              <a:schemeClr val="accent3"/>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'STEP 3 output sheet'!$AJ$50:$AJ$80</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8A21-4F0D-800E-66C37E0DC40E}"/>
            </c:ext>
          </c:extLst>
        </c:ser>
        <c:dLbls>
          <c:showLegendKey val="0"/>
          <c:showVal val="0"/>
          <c:showCatName val="0"/>
          <c:showSerName val="0"/>
          <c:showPercent val="0"/>
          <c:showBubbleSize val="0"/>
        </c:dLbls>
        <c:axId val="770497568"/>
        <c:axId val="770497984"/>
      </c:areaChart>
      <c:catAx>
        <c:axId val="7704975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984"/>
        <c:crosses val="autoZero"/>
        <c:auto val="1"/>
        <c:lblAlgn val="ctr"/>
        <c:lblOffset val="100"/>
        <c:noMultiLvlLbl val="0"/>
      </c:catAx>
      <c:valAx>
        <c:axId val="77049798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497568"/>
        <c:crosses val="autoZero"/>
        <c:crossBetween val="midCat"/>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Difference</a:t>
            </a:r>
            <a:r>
              <a:rPr lang="nl-NL" baseline="0"/>
              <a:t> uptake CE measure vs. baseline</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'appendix 10 - uptake rates '!$B$5</c:f>
              <c:strCache>
                <c:ptCount val="1"/>
                <c:pt idx="0">
                  <c:v>% of representative unit that remains produced with the conventional technology or material. </c:v>
                </c:pt>
              </c:strCache>
            </c:strRef>
          </c:tx>
          <c:spPr>
            <a:ln w="28575" cap="rnd">
              <a:solidFill>
                <a:schemeClr val="accent1"/>
              </a:solidFill>
              <a:round/>
            </a:ln>
            <a:effectLst/>
          </c:spPr>
          <c:marker>
            <c:symbol val="none"/>
          </c:marker>
          <c:cat>
            <c:numRef>
              <c:f>'appendix 10 - uptake rates '!$A$6:$A$36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'appendix 10 - uptake rates '!$B$6:$B$36</c:f>
              <c:numCache>
                <c:formatCode>0%</c:formatCode>
                <c:ptCount val="31"/>
                <c:pt idx="0">
                  <c:v>0.97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19DE-4C55-A20A-A31DD2674D22}"/>
            </c:ext>
          </c:extLst>
        </c:ser>
        <c:ser>
          <c:idx val="1"/>
          <c:order val="1"/>
          <c:tx>
            <c:strRef>
              <c:f>'appendix 10 - uptake rates '!$C$5</c:f>
              <c:strCache>
                <c:ptCount val="1"/>
                <c:pt idx="0">
                  <c:v>% of representative unit that has CE measure implemented in Production-phase</c:v>
                </c:pt>
              </c:strCache>
            </c:strRef>
          </c:tx>
          <c:spPr>
            <a:ln w="28575" cap="rnd">
              <a:solidFill>
                <a:schemeClr val="accent2"/>
              </a:solidFill>
              <a:round/>
            </a:ln>
            <a:effectLst/>
          </c:spPr>
          <c:marker>
            <c:symbol val="none"/>
          </c:marker>
          <c:cat>
            <c:numRef>
              <c:f>'appendix 10 - uptake rates '!$A$6:$A$36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'appendix 10 - uptake rates '!$C$6:$C$36</c:f>
              <c:numCache>
                <c:formatCode>0%</c:formatCode>
                <c:ptCount val="31"/>
                <c:pt idx="0">
                  <c:v>0.03</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numCache>
            </c:numRef>
          </c:val>
          <c:smooth val="0"/>
          <c:extLst>
            <c:ext xmlns:c16="http://schemas.microsoft.com/office/drawing/2014/chart" uri="{C3380CC4-5D6E-409C-BE32-E72D297353CC}">
              <c16:uniqueId val="{00000001-E26D-4612-B560-3DBB71DA6783}"/>
            </c:ext>
          </c:extLst>
        </c:ser>
        <c:ser>
          <c:idx val="2"/>
          <c:order val="2"/>
          <c:tx>
            <c:strRef>
              <c:f>'appendix 10 - uptake rates '!$D$5</c:f>
              <c:strCache>
                <c:ptCount val="1"/>
                <c:pt idx="0">
                  <c:v>% of representative unit that has CE measure implemented in Use-phase</c:v>
                </c:pt>
              </c:strCache>
            </c:strRef>
          </c:tx>
          <c:spPr>
            <a:ln w="28575" cap="rnd">
              <a:solidFill>
                <a:schemeClr val="accent3"/>
              </a:solidFill>
              <a:round/>
            </a:ln>
            <a:effectLst/>
          </c:spPr>
          <c:marker>
            <c:symbol val="none"/>
          </c:marker>
          <c:cat>
            <c:numRef>
              <c:f>'appendix 10 - uptake rates '!$A$6:$A$36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'appendix 10 - uptake rates '!$D$6:$D$36</c:f>
              <c:numCache>
                <c:formatCode>0%</c:formatCode>
                <c:ptCount val="31"/>
                <c:pt idx="0">
                  <c:v>0</c:v>
                </c:pt>
                <c:pt idx="1">
                  <c:v>0</c:v>
                </c:pt>
                <c:pt idx="2">
                  <c:v>0</c:v>
                </c:pt>
                <c:pt idx="3">
                  <c:v>0</c:v>
                </c:pt>
                <c:pt idx="4">
                  <c:v>0</c:v>
                </c:pt>
                <c:pt idx="5">
                  <c:v>0</c:v>
                </c:pt>
                <c:pt idx="6">
                  <c:v>0</c:v>
                </c:pt>
                <c:pt idx="7">
                  <c:v>0</c:v>
                </c:pt>
                <c:pt idx="8">
                  <c:v>0</c:v>
                </c:pt>
                <c:pt idx="9">
                  <c:v>0</c:v>
                </c:pt>
                <c:pt idx="10">
                  <c:v>1.0000000000000009E-2</c:v>
                </c:pt>
                <c:pt idx="11">
                  <c:v>2.0000000000000018E-2</c:v>
                </c:pt>
                <c:pt idx="12">
                  <c:v>3.0000000000000027E-2</c:v>
                </c:pt>
                <c:pt idx="13">
                  <c:v>4.0000000000000036E-2</c:v>
                </c:pt>
                <c:pt idx="14">
                  <c:v>5.0000000000000044E-2</c:v>
                </c:pt>
                <c:pt idx="15">
                  <c:v>6.0000000000000053E-2</c:v>
                </c:pt>
                <c:pt idx="16">
                  <c:v>6.9999999999999951E-2</c:v>
                </c:pt>
                <c:pt idx="17">
                  <c:v>7.999999999999996E-2</c:v>
                </c:pt>
                <c:pt idx="18">
                  <c:v>8.9999999999999969E-2</c:v>
                </c:pt>
                <c:pt idx="19">
                  <c:v>9.9999999999999978E-2</c:v>
                </c:pt>
                <c:pt idx="20">
                  <c:v>0.10999999999999999</c:v>
                </c:pt>
                <c:pt idx="21">
                  <c:v>0.12</c:v>
                </c:pt>
                <c:pt idx="22">
                  <c:v>0.13</c:v>
                </c:pt>
                <c:pt idx="23">
                  <c:v>0.14000000000000001</c:v>
                </c:pt>
                <c:pt idx="24">
                  <c:v>0.15000000000000002</c:v>
                </c:pt>
                <c:pt idx="25">
                  <c:v>0.16000000000000003</c:v>
                </c:pt>
                <c:pt idx="26">
                  <c:v>0.17000000000000004</c:v>
                </c:pt>
                <c:pt idx="27">
                  <c:v>0.18000000000000005</c:v>
                </c:pt>
                <c:pt idx="28">
                  <c:v>0.18999999999999995</c:v>
                </c:pt>
                <c:pt idx="29">
                  <c:v>0.19999999999999996</c:v>
                </c:pt>
                <c:pt idx="30">
                  <c:v>0.20999999999999996</c:v>
                </c:pt>
              </c:numCache>
            </c:numRef>
          </c:val>
          <c:smooth val="0"/>
          <c:extLst>
            <c:ext xmlns:c16="http://schemas.microsoft.com/office/drawing/2014/chart" uri="{C3380CC4-5D6E-409C-BE32-E72D297353CC}">
              <c16:uniqueId val="{00000002-E26D-4612-B560-3DBB71DA6783}"/>
            </c:ext>
          </c:extLst>
        </c:ser>
        <c:ser>
          <c:idx val="3"/>
          <c:order val="3"/>
          <c:tx>
            <c:strRef>
              <c:f>'appendix 10 - uptake rates '!$E$5</c:f>
              <c:strCache>
                <c:ptCount val="1"/>
                <c:pt idx="0">
                  <c:v>% of representative unit that has CE measure implemented in End-Of-Life treatment</c:v>
                </c:pt>
              </c:strCache>
            </c:strRef>
          </c:tx>
          <c:spPr>
            <a:ln w="28575" cap="rnd">
              <a:solidFill>
                <a:schemeClr val="accent4"/>
              </a:solidFill>
              <a:round/>
            </a:ln>
            <a:effectLst/>
          </c:spPr>
          <c:marker>
            <c:symbol val="none"/>
          </c:marker>
          <c:cat>
            <c:numRef>
              <c:f>'appendix 10 - uptake rates '!$A$6:$A$36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'appendix 10 - uptake rates '!$E$6:$E$36</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1.0000000000000009E-2</c:v>
                </c:pt>
                <c:pt idx="15">
                  <c:v>2.0000000000000018E-2</c:v>
                </c:pt>
                <c:pt idx="16">
                  <c:v>3.0000000000000027E-2</c:v>
                </c:pt>
                <c:pt idx="17">
                  <c:v>4.0000000000000036E-2</c:v>
                </c:pt>
                <c:pt idx="18">
                  <c:v>5.0000000000000044E-2</c:v>
                </c:pt>
                <c:pt idx="19">
                  <c:v>6.0000000000000053E-2</c:v>
                </c:pt>
                <c:pt idx="20">
                  <c:v>6.9999999999999951E-2</c:v>
                </c:pt>
                <c:pt idx="21">
                  <c:v>7.999999999999996E-2</c:v>
                </c:pt>
                <c:pt idx="22">
                  <c:v>8.9999999999999969E-2</c:v>
                </c:pt>
                <c:pt idx="23">
                  <c:v>9.9999999999999978E-2</c:v>
                </c:pt>
                <c:pt idx="24">
                  <c:v>0.10999999999999999</c:v>
                </c:pt>
                <c:pt idx="25">
                  <c:v>0.12</c:v>
                </c:pt>
                <c:pt idx="26">
                  <c:v>0.13</c:v>
                </c:pt>
                <c:pt idx="27">
                  <c:v>0.14000000000000001</c:v>
                </c:pt>
                <c:pt idx="28">
                  <c:v>0.15000000000000002</c:v>
                </c:pt>
                <c:pt idx="29">
                  <c:v>0.16000000000000003</c:v>
                </c:pt>
                <c:pt idx="30">
                  <c:v>0.17000000000000004</c:v>
                </c:pt>
              </c:numCache>
            </c:numRef>
          </c:val>
          <c:smooth val="0"/>
          <c:extLst>
            <c:ext xmlns:c16="http://schemas.microsoft.com/office/drawing/2014/chart" uri="{C3380CC4-5D6E-409C-BE32-E72D297353CC}">
              <c16:uniqueId val="{00000003-E26D-4612-B560-3DBB71DA6783}"/>
            </c:ext>
          </c:extLst>
        </c:ser>
        <c:dLbls>
          <c:showLegendKey val="0"/>
          <c:showVal val="0"/>
          <c:showCatName val="0"/>
          <c:showSerName val="0"/>
          <c:showPercent val="0"/>
          <c:showBubbleSize val="0"/>
        </c:dLbls>
        <c:smooth val="0"/>
        <c:axId val="364913840"/>
        <c:axId val="364920912"/>
      </c:lineChart>
      <c:catAx>
        <c:axId val="36491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920912"/>
        <c:crosses val="autoZero"/>
        <c:auto val="1"/>
        <c:lblAlgn val="ctr"/>
        <c:lblOffset val="100"/>
        <c:noMultiLvlLbl val="0"/>
      </c:catAx>
      <c:valAx>
        <c:axId val="36492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9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'appendix 11 - baseline data'!$B$11</c:f>
              <c:strCache>
                <c:ptCount val="1"/>
                <c:pt idx="0">
                  <c:v>POPULATION (in Million)</c:v>
                </c:pt>
              </c:strCache>
            </c:strRef>
          </c:tx>
          <c:spPr>
            <a:ln w="28575" cap="rnd">
              <a:solidFill>
                <a:schemeClr val="accent1"/>
              </a:solidFill>
              <a:round/>
            </a:ln>
            <a:effectLst/>
          </c:spPr>
          <c:marker>
            <c:symbol val="none"/>
          </c:marker>
          <c:cat>
            <c:strRef>
              <c:f>'appendix 11 - baseline data'!$C$9:$S$10</c:f>
              <c:strCache>
                <c:ptCount val="13"/>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strCache>
            </c:strRef>
          </c:cat>
          <c:val>
            <c:numRef>
              <c:f>'appendix 11 - baseline data'!$C$11:$S$11</c:f>
              <c:numCache>
                <c:formatCode>General</c:formatCode>
                <c:ptCount val="17"/>
                <c:pt idx="1">
                  <c:v>422.20849200000009</c:v>
                </c:pt>
                <c:pt idx="2">
                  <c:v>424.95400999999998</c:v>
                </c:pt>
                <c:pt idx="3">
                  <c:v>431.55127899999997</c:v>
                </c:pt>
                <c:pt idx="4">
                  <c:v>437.66075199999995</c:v>
                </c:pt>
                <c:pt idx="5">
                  <c:v>440.6222445296724</c:v>
                </c:pt>
                <c:pt idx="6">
                  <c:v>443.13942551566129</c:v>
                </c:pt>
                <c:pt idx="7">
                  <c:v>444.39491895144931</c:v>
                </c:pt>
                <c:pt idx="8">
                  <c:v>445.21780989477696</c:v>
                </c:pt>
                <c:pt idx="9">
                  <c:v>446.08730026600483</c:v>
                </c:pt>
                <c:pt idx="10">
                  <c:v>446.7160036756427</c:v>
                </c:pt>
                <c:pt idx="11">
                  <c:v>446.50037349214409</c:v>
                </c:pt>
                <c:pt idx="12">
                  <c:v>445.06549676352319</c:v>
                </c:pt>
              </c:numCache>
            </c:numRef>
          </c:val>
          <c:smooth val="0"/>
          <c:extLst>
            <c:ext xmlns:c16="http://schemas.microsoft.com/office/drawing/2014/chart" uri="{C3380CC4-5D6E-409C-BE32-E72D297353CC}">
              <c16:uniqueId val="{00000000-382A-4193-8617-A50602605AC2}"/>
            </c:ext>
          </c:extLst>
        </c:ser>
        <c:dLbls>
          <c:showLegendKey val="0"/>
          <c:showVal val="0"/>
          <c:showCatName val="0"/>
          <c:showSerName val="0"/>
          <c:showPercent val="0"/>
          <c:showBubbleSize val="0"/>
        </c:dLbls>
        <c:smooth val="0"/>
        <c:axId val="1492078000"/>
        <c:axId val="1492078832"/>
      </c:lineChart>
      <c:catAx>
        <c:axId val="149207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078832"/>
        <c:crosses val="autoZero"/>
        <c:auto val="1"/>
        <c:lblAlgn val="ctr"/>
        <c:lblOffset val="100"/>
        <c:noMultiLvlLbl val="0"/>
      </c:catAx>
      <c:valAx>
        <c:axId val="149207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078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VA</a:t>
            </a:r>
            <a:r>
              <a:rPr lang="nl-NL" baseline="0"/>
              <a:t> (MEUR 2013) over time for major sectors</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'appendix 11 - baseline data'!$B$14</c:f>
              <c:strCache>
                <c:ptCount val="1"/>
                <c:pt idx="0">
                  <c:v>SECTORAL VALUE ADDED (in MEuro'13)</c:v>
                </c:pt>
              </c:strCache>
            </c:strRef>
          </c:tx>
          <c:spPr>
            <a:ln w="28575" cap="rnd">
              <a:solidFill>
                <a:schemeClr val="accent1"/>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data'!$C$14:$S$14</c:f>
              <c:numCache>
                <c:formatCode>General</c:formatCode>
                <c:ptCount val="17"/>
                <c:pt idx="1">
                  <c:v>7561164.6063772263</c:v>
                </c:pt>
                <c:pt idx="2">
                  <c:v>8642897.1364530195</c:v>
                </c:pt>
                <c:pt idx="3">
                  <c:v>9429987.1814104579</c:v>
                </c:pt>
                <c:pt idx="4">
                  <c:v>9915347.9131200016</c:v>
                </c:pt>
                <c:pt idx="5">
                  <c:v>10242061.786409417</c:v>
                </c:pt>
                <c:pt idx="6">
                  <c:v>11117951.495249888</c:v>
                </c:pt>
                <c:pt idx="7">
                  <c:v>11928554.428407591</c:v>
                </c:pt>
                <c:pt idx="8">
                  <c:v>12752657.76159735</c:v>
                </c:pt>
                <c:pt idx="9">
                  <c:v>13691421.430494772</c:v>
                </c:pt>
                <c:pt idx="10">
                  <c:v>14732452.824327294</c:v>
                </c:pt>
                <c:pt idx="11">
                  <c:v>15788631.401719304</c:v>
                </c:pt>
                <c:pt idx="12">
                  <c:v>16939101.338952146</c:v>
                </c:pt>
              </c:numCache>
            </c:numRef>
          </c:val>
          <c:smooth val="0"/>
          <c:extLst>
            <c:ext xmlns:c16="http://schemas.microsoft.com/office/drawing/2014/chart" uri="{C3380CC4-5D6E-409C-BE32-E72D297353CC}">
              <c16:uniqueId val="{00000000-0D11-4B7F-B434-D1B33BC2C8F8}"/>
            </c:ext>
          </c:extLst>
        </c:ser>
        <c:ser>
          <c:idx val="1"/>
          <c:order val="1"/>
          <c:tx>
            <c:strRef>
              <c:f>'appendix 11 - baseline data'!$B$15</c:f>
              <c:strCache>
                <c:ptCount val="1"/>
                <c:pt idx="0">
                  <c:v>Industry</c:v>
                </c:pt>
              </c:strCache>
            </c:strRef>
          </c:tx>
          <c:spPr>
            <a:ln w="28575" cap="rnd">
              <a:solidFill>
                <a:schemeClr val="accent2"/>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data'!$C$15:$S$15</c:f>
              <c:numCache>
                <c:formatCode>General</c:formatCode>
                <c:ptCount val="17"/>
                <c:pt idx="1">
                  <c:v>1241565.4955408655</c:v>
                </c:pt>
                <c:pt idx="2">
                  <c:v>1437250.0828174627</c:v>
                </c:pt>
                <c:pt idx="3">
                  <c:v>1555424.0396455226</c:v>
                </c:pt>
                <c:pt idx="4">
                  <c:v>1585622.1877570997</c:v>
                </c:pt>
                <c:pt idx="5">
                  <c:v>1638497.2826637456</c:v>
                </c:pt>
                <c:pt idx="6">
                  <c:v>1756980.4329799451</c:v>
                </c:pt>
                <c:pt idx="7">
                  <c:v>1859683.3655589372</c:v>
                </c:pt>
                <c:pt idx="8">
                  <c:v>1960867.1180507191</c:v>
                </c:pt>
                <c:pt idx="9">
                  <c:v>2063700.5997818857</c:v>
                </c:pt>
                <c:pt idx="10">
                  <c:v>2175265.0900408798</c:v>
                </c:pt>
                <c:pt idx="11">
                  <c:v>2286600.059528531</c:v>
                </c:pt>
                <c:pt idx="12">
                  <c:v>2409171.5223573796</c:v>
                </c:pt>
              </c:numCache>
            </c:numRef>
          </c:val>
          <c:smooth val="0"/>
          <c:extLst>
            <c:ext xmlns:c16="http://schemas.microsoft.com/office/drawing/2014/chart" uri="{C3380CC4-5D6E-409C-BE32-E72D297353CC}">
              <c16:uniqueId val="{00000001-0D11-4B7F-B434-D1B33BC2C8F8}"/>
            </c:ext>
          </c:extLst>
        </c:ser>
        <c:ser>
          <c:idx val="2"/>
          <c:order val="2"/>
          <c:tx>
            <c:strRef>
              <c:f>'appendix 11 - baseline data'!$B$16</c:f>
              <c:strCache>
                <c:ptCount val="1"/>
                <c:pt idx="0">
                  <c:v>iron and steel</c:v>
                </c:pt>
              </c:strCache>
            </c:strRef>
          </c:tx>
          <c:spPr>
            <a:ln w="28575" cap="rnd">
              <a:solidFill>
                <a:schemeClr val="accent3"/>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data'!$C$16:$S$16</c:f>
              <c:numCache>
                <c:formatCode>General</c:formatCode>
                <c:ptCount val="17"/>
                <c:pt idx="1">
                  <c:v>43899.724831371139</c:v>
                </c:pt>
                <c:pt idx="2">
                  <c:v>45886.86115742445</c:v>
                </c:pt>
                <c:pt idx="3">
                  <c:v>44874.510158800549</c:v>
                </c:pt>
                <c:pt idx="4">
                  <c:v>40745.550509205423</c:v>
                </c:pt>
                <c:pt idx="5">
                  <c:v>41257.163894131649</c:v>
                </c:pt>
                <c:pt idx="6">
                  <c:v>43292.661041679232</c:v>
                </c:pt>
                <c:pt idx="7">
                  <c:v>44614.092240074089</c:v>
                </c:pt>
                <c:pt idx="8">
                  <c:v>45770.901414070991</c:v>
                </c:pt>
                <c:pt idx="9">
                  <c:v>46652.7600861213</c:v>
                </c:pt>
                <c:pt idx="10">
                  <c:v>47200.821672430975</c:v>
                </c:pt>
                <c:pt idx="11">
                  <c:v>47565.564414898166</c:v>
                </c:pt>
                <c:pt idx="12">
                  <c:v>47850.220484485035</c:v>
                </c:pt>
              </c:numCache>
            </c:numRef>
          </c:val>
          <c:smooth val="0"/>
          <c:extLst>
            <c:ext xmlns:c16="http://schemas.microsoft.com/office/drawing/2014/chart" uri="{C3380CC4-5D6E-409C-BE32-E72D297353CC}">
              <c16:uniqueId val="{00000002-0D11-4B7F-B434-D1B33BC2C8F8}"/>
            </c:ext>
          </c:extLst>
        </c:ser>
        <c:ser>
          <c:idx val="3"/>
          <c:order val="3"/>
          <c:tx>
            <c:strRef>
              <c:f>'appendix 11 - baseline data'!$B$17</c:f>
              <c:strCache>
                <c:ptCount val="1"/>
                <c:pt idx="0">
                  <c:v>non ferrous metals</c:v>
                </c:pt>
              </c:strCache>
            </c:strRef>
          </c:tx>
          <c:spPr>
            <a:ln w="28575" cap="rnd">
              <a:solidFill>
                <a:schemeClr val="accent4"/>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data'!$C$17:$S$17</c:f>
              <c:numCache>
                <c:formatCode>General</c:formatCode>
                <c:ptCount val="17"/>
                <c:pt idx="1">
                  <c:v>24094.094918339695</c:v>
                </c:pt>
                <c:pt idx="2">
                  <c:v>30101.468772213524</c:v>
                </c:pt>
                <c:pt idx="3">
                  <c:v>27339.436301267015</c:v>
                </c:pt>
                <c:pt idx="4">
                  <c:v>20554.948733138615</c:v>
                </c:pt>
                <c:pt idx="5">
                  <c:v>21263.723645953138</c:v>
                </c:pt>
                <c:pt idx="6">
                  <c:v>22268.198145487662</c:v>
                </c:pt>
                <c:pt idx="7">
                  <c:v>23032.003659691021</c:v>
                </c:pt>
                <c:pt idx="8">
                  <c:v>23723.004682137504</c:v>
                </c:pt>
                <c:pt idx="9">
                  <c:v>24355.779802693807</c:v>
                </c:pt>
                <c:pt idx="10">
                  <c:v>24909.045387185597</c:v>
                </c:pt>
                <c:pt idx="11">
                  <c:v>25330.213649937308</c:v>
                </c:pt>
                <c:pt idx="12">
                  <c:v>25674.274441621823</c:v>
                </c:pt>
              </c:numCache>
            </c:numRef>
          </c:val>
          <c:smooth val="0"/>
          <c:extLst>
            <c:ext xmlns:c16="http://schemas.microsoft.com/office/drawing/2014/chart" uri="{C3380CC4-5D6E-409C-BE32-E72D297353CC}">
              <c16:uniqueId val="{00000003-0D11-4B7F-B434-D1B33BC2C8F8}"/>
            </c:ext>
          </c:extLst>
        </c:ser>
        <c:ser>
          <c:idx val="4"/>
          <c:order val="4"/>
          <c:tx>
            <c:strRef>
              <c:f>'appendix 11 - baseline data'!$B$18</c:f>
              <c:strCache>
                <c:ptCount val="1"/>
                <c:pt idx="0">
                  <c:v>chemicals</c:v>
                </c:pt>
              </c:strCache>
            </c:strRef>
          </c:tx>
          <c:spPr>
            <a:ln w="28575" cap="rnd">
              <a:solidFill>
                <a:schemeClr val="accent5"/>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data'!$C$18:$S$18</c:f>
              <c:numCache>
                <c:formatCode>General</c:formatCode>
                <c:ptCount val="17"/>
                <c:pt idx="1">
                  <c:v>120343.50574217057</c:v>
                </c:pt>
                <c:pt idx="2">
                  <c:v>144804.62734698271</c:v>
                </c:pt>
                <c:pt idx="3">
                  <c:v>166950.29899323403</c:v>
                </c:pt>
                <c:pt idx="4">
                  <c:v>184367.87826576416</c:v>
                </c:pt>
                <c:pt idx="5">
                  <c:v>191550.35599394646</c:v>
                </c:pt>
                <c:pt idx="6">
                  <c:v>206601.98490680908</c:v>
                </c:pt>
                <c:pt idx="7">
                  <c:v>219004.94751622956</c:v>
                </c:pt>
                <c:pt idx="8">
                  <c:v>231192.24292633054</c:v>
                </c:pt>
                <c:pt idx="9">
                  <c:v>243934.11241938712</c:v>
                </c:pt>
                <c:pt idx="10">
                  <c:v>257394.85450539473</c:v>
                </c:pt>
                <c:pt idx="11">
                  <c:v>270359.64949122263</c:v>
                </c:pt>
                <c:pt idx="12">
                  <c:v>284612.05771728564</c:v>
                </c:pt>
              </c:numCache>
            </c:numRef>
          </c:val>
          <c:smooth val="0"/>
          <c:extLst>
            <c:ext xmlns:c16="http://schemas.microsoft.com/office/drawing/2014/chart" uri="{C3380CC4-5D6E-409C-BE32-E72D297353CC}">
              <c16:uniqueId val="{00000004-0D11-4B7F-B434-D1B33BC2C8F8}"/>
            </c:ext>
          </c:extLst>
        </c:ser>
        <c:ser>
          <c:idx val="5"/>
          <c:order val="5"/>
          <c:tx>
            <c:strRef>
              <c:f>'appendix 11 - baseline data'!$B$19</c:f>
              <c:strCache>
                <c:ptCount val="1"/>
                <c:pt idx="0">
                  <c:v>non metallic minerals</c:v>
                </c:pt>
              </c:strCache>
            </c:strRef>
          </c:tx>
          <c:spPr>
            <a:ln w="28575" cap="rnd">
              <a:solidFill>
                <a:schemeClr val="accent6"/>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data'!$C$19:$S$19</c:f>
              <c:numCache>
                <c:formatCode>General</c:formatCode>
                <c:ptCount val="17"/>
                <c:pt idx="1">
                  <c:v>65216.788001139139</c:v>
                </c:pt>
                <c:pt idx="2">
                  <c:v>72161.411753818989</c:v>
                </c:pt>
                <c:pt idx="3">
                  <c:v>76765.772884011763</c:v>
                </c:pt>
                <c:pt idx="4">
                  <c:v>65612.53006303533</c:v>
                </c:pt>
                <c:pt idx="5">
                  <c:v>64655.305750419728</c:v>
                </c:pt>
                <c:pt idx="6">
                  <c:v>69444.124769928938</c:v>
                </c:pt>
                <c:pt idx="7">
                  <c:v>74068.759920171491</c:v>
                </c:pt>
                <c:pt idx="8">
                  <c:v>78738.33249243602</c:v>
                </c:pt>
                <c:pt idx="9">
                  <c:v>82902.563479314384</c:v>
                </c:pt>
                <c:pt idx="10">
                  <c:v>87301.83383735473</c:v>
                </c:pt>
                <c:pt idx="11">
                  <c:v>91230.465732823926</c:v>
                </c:pt>
                <c:pt idx="12">
                  <c:v>95078.143600789583</c:v>
                </c:pt>
              </c:numCache>
            </c:numRef>
          </c:val>
          <c:smooth val="0"/>
          <c:extLst>
            <c:ext xmlns:c16="http://schemas.microsoft.com/office/drawing/2014/chart" uri="{C3380CC4-5D6E-409C-BE32-E72D297353CC}">
              <c16:uniqueId val="{00000005-0D11-4B7F-B434-D1B33BC2C8F8}"/>
            </c:ext>
          </c:extLst>
        </c:ser>
        <c:ser>
          <c:idx val="6"/>
          <c:order val="6"/>
          <c:tx>
            <c:strRef>
              <c:f>'appendix 11 - baseline data'!$B$20</c:f>
              <c:strCache>
                <c:ptCount val="1"/>
                <c:pt idx="0">
                  <c:v>paper pulp</c:v>
                </c:pt>
              </c:strCache>
            </c:strRef>
          </c:tx>
          <c:spPr>
            <a:ln w="28575" cap="rnd">
              <a:solidFill>
                <a:schemeClr val="accent1">
                  <a:lumMod val="6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data'!$C$20:$S$20</c:f>
              <c:numCache>
                <c:formatCode>General</c:formatCode>
                <c:ptCount val="17"/>
                <c:pt idx="1">
                  <c:v>66900.379519776136</c:v>
                </c:pt>
                <c:pt idx="2">
                  <c:v>74169.261387731283</c:v>
                </c:pt>
                <c:pt idx="3">
                  <c:v>75936.662644781929</c:v>
                </c:pt>
                <c:pt idx="4">
                  <c:v>74671.675457504141</c:v>
                </c:pt>
                <c:pt idx="5">
                  <c:v>75922.377263740869</c:v>
                </c:pt>
                <c:pt idx="6">
                  <c:v>81224.627123659928</c:v>
                </c:pt>
                <c:pt idx="7">
                  <c:v>85588.384560375285</c:v>
                </c:pt>
                <c:pt idx="8">
                  <c:v>89984.16487873999</c:v>
                </c:pt>
                <c:pt idx="9">
                  <c:v>94511.852155989443</c:v>
                </c:pt>
                <c:pt idx="10">
                  <c:v>99395.715249503541</c:v>
                </c:pt>
                <c:pt idx="11">
                  <c:v>103466.45294332273</c:v>
                </c:pt>
                <c:pt idx="12">
                  <c:v>107505.30110173966</c:v>
                </c:pt>
              </c:numCache>
            </c:numRef>
          </c:val>
          <c:smooth val="0"/>
          <c:extLst>
            <c:ext xmlns:c16="http://schemas.microsoft.com/office/drawing/2014/chart" uri="{C3380CC4-5D6E-409C-BE32-E72D297353CC}">
              <c16:uniqueId val="{00000006-0D11-4B7F-B434-D1B33BC2C8F8}"/>
            </c:ext>
          </c:extLst>
        </c:ser>
        <c:ser>
          <c:idx val="7"/>
          <c:order val="7"/>
          <c:tx>
            <c:strRef>
              <c:f>'appendix 11 - baseline data'!$B$21</c:f>
              <c:strCache>
                <c:ptCount val="1"/>
                <c:pt idx="0">
                  <c:v>food, drink and tobacco</c:v>
                </c:pt>
              </c:strCache>
            </c:strRef>
          </c:tx>
          <c:spPr>
            <a:ln w="28575" cap="rnd">
              <a:solidFill>
                <a:schemeClr val="accent2">
                  <a:lumMod val="6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data'!$C$21:$S$21</c:f>
              <c:numCache>
                <c:formatCode>General</c:formatCode>
                <c:ptCount val="17"/>
                <c:pt idx="1">
                  <c:v>193627.82116097404</c:v>
                </c:pt>
                <c:pt idx="2">
                  <c:v>203267.4780856315</c:v>
                </c:pt>
                <c:pt idx="3">
                  <c:v>213142.15412625344</c:v>
                </c:pt>
                <c:pt idx="4">
                  <c:v>207736.73418761842</c:v>
                </c:pt>
                <c:pt idx="5">
                  <c:v>213572.49470517767</c:v>
                </c:pt>
                <c:pt idx="6">
                  <c:v>231115.68101475341</c:v>
                </c:pt>
                <c:pt idx="7">
                  <c:v>247148.20373264197</c:v>
                </c:pt>
                <c:pt idx="8">
                  <c:v>262645.73535108945</c:v>
                </c:pt>
                <c:pt idx="9">
                  <c:v>279359.41754467407</c:v>
                </c:pt>
                <c:pt idx="10">
                  <c:v>297909.84729438747</c:v>
                </c:pt>
                <c:pt idx="11">
                  <c:v>315726.38381995377</c:v>
                </c:pt>
                <c:pt idx="12">
                  <c:v>334989.63927765685</c:v>
                </c:pt>
              </c:numCache>
            </c:numRef>
          </c:val>
          <c:smooth val="0"/>
          <c:extLst>
            <c:ext xmlns:c16="http://schemas.microsoft.com/office/drawing/2014/chart" uri="{C3380CC4-5D6E-409C-BE32-E72D297353CC}">
              <c16:uniqueId val="{00000007-0D11-4B7F-B434-D1B33BC2C8F8}"/>
            </c:ext>
          </c:extLst>
        </c:ser>
        <c:ser>
          <c:idx val="8"/>
          <c:order val="8"/>
          <c:tx>
            <c:strRef>
              <c:f>'appendix 11 - baseline data'!$B$22</c:f>
              <c:strCache>
                <c:ptCount val="1"/>
                <c:pt idx="0">
                  <c:v>engineering</c:v>
                </c:pt>
              </c:strCache>
            </c:strRef>
          </c:tx>
          <c:spPr>
            <a:ln w="28575" cap="rnd">
              <a:solidFill>
                <a:schemeClr val="accent3">
                  <a:lumMod val="6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data'!$C$22:$S$22</c:f>
              <c:numCache>
                <c:formatCode>General</c:formatCode>
                <c:ptCount val="17"/>
                <c:pt idx="1">
                  <c:v>459994.8575472401</c:v>
                </c:pt>
                <c:pt idx="2">
                  <c:v>562383.29908317374</c:v>
                </c:pt>
                <c:pt idx="3">
                  <c:v>628502.22361943591</c:v>
                </c:pt>
                <c:pt idx="4">
                  <c:v>661064.78510263795</c:v>
                </c:pt>
                <c:pt idx="5">
                  <c:v>694693.95049419743</c:v>
                </c:pt>
                <c:pt idx="6">
                  <c:v>752997.36796255538</c:v>
                </c:pt>
                <c:pt idx="7">
                  <c:v>805643.90528351243</c:v>
                </c:pt>
                <c:pt idx="8">
                  <c:v>856514.51748907671</c:v>
                </c:pt>
                <c:pt idx="9">
                  <c:v>907463.4920623604</c:v>
                </c:pt>
                <c:pt idx="10">
                  <c:v>962126.81362060702</c:v>
                </c:pt>
                <c:pt idx="11">
                  <c:v>1018864.5490353486</c:v>
                </c:pt>
                <c:pt idx="12">
                  <c:v>1082519.1466023268</c:v>
                </c:pt>
              </c:numCache>
            </c:numRef>
          </c:val>
          <c:smooth val="0"/>
          <c:extLst>
            <c:ext xmlns:c16="http://schemas.microsoft.com/office/drawing/2014/chart" uri="{C3380CC4-5D6E-409C-BE32-E72D297353CC}">
              <c16:uniqueId val="{00000008-0D11-4B7F-B434-D1B33BC2C8F8}"/>
            </c:ext>
          </c:extLst>
        </c:ser>
        <c:ser>
          <c:idx val="9"/>
          <c:order val="9"/>
          <c:tx>
            <c:strRef>
              <c:f>'appendix 11 - baseline data'!$B$23</c:f>
              <c:strCache>
                <c:ptCount val="1"/>
                <c:pt idx="0">
                  <c:v>textiles</c:v>
                </c:pt>
              </c:strCache>
            </c:strRef>
          </c:tx>
          <c:spPr>
            <a:ln w="28575" cap="rnd">
              <a:solidFill>
                <a:schemeClr val="accent4">
                  <a:lumMod val="6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data'!$C$23:$S$23</c:f>
              <c:numCache>
                <c:formatCode>General</c:formatCode>
                <c:ptCount val="17"/>
                <c:pt idx="1">
                  <c:v>84183.281737175246</c:v>
                </c:pt>
                <c:pt idx="2">
                  <c:v>81367.301354883966</c:v>
                </c:pt>
                <c:pt idx="3">
                  <c:v>71019.191036063057</c:v>
                </c:pt>
                <c:pt idx="4">
                  <c:v>61553.559806770441</c:v>
                </c:pt>
                <c:pt idx="5">
                  <c:v>57144.643848647393</c:v>
                </c:pt>
                <c:pt idx="6">
                  <c:v>53973.373122417339</c:v>
                </c:pt>
                <c:pt idx="7">
                  <c:v>50354.726900264352</c:v>
                </c:pt>
                <c:pt idx="8">
                  <c:v>47057.431983819726</c:v>
                </c:pt>
                <c:pt idx="9">
                  <c:v>44192.059304600341</c:v>
                </c:pt>
                <c:pt idx="10">
                  <c:v>42003.72146262951</c:v>
                </c:pt>
                <c:pt idx="11">
                  <c:v>39870.468975600321</c:v>
                </c:pt>
                <c:pt idx="12">
                  <c:v>38062.500342593266</c:v>
                </c:pt>
              </c:numCache>
            </c:numRef>
          </c:val>
          <c:smooth val="0"/>
          <c:extLst>
            <c:ext xmlns:c16="http://schemas.microsoft.com/office/drawing/2014/chart" uri="{C3380CC4-5D6E-409C-BE32-E72D297353CC}">
              <c16:uniqueId val="{00000009-0D11-4B7F-B434-D1B33BC2C8F8}"/>
            </c:ext>
          </c:extLst>
        </c:ser>
        <c:ser>
          <c:idx val="10"/>
          <c:order val="10"/>
          <c:tx>
            <c:strRef>
              <c:f>'appendix 11 - baseline data'!$B$24</c:f>
              <c:strCache>
                <c:ptCount val="1"/>
                <c:pt idx="0">
                  <c:v>other industries (incl. printing)</c:v>
                </c:pt>
              </c:strCache>
            </c:strRef>
          </c:tx>
          <c:spPr>
            <a:ln w="28575" cap="rnd">
              <a:solidFill>
                <a:schemeClr val="accent5">
                  <a:lumMod val="6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data'!$C$24:$S$24</c:f>
              <c:numCache>
                <c:formatCode>General</c:formatCode>
                <c:ptCount val="17"/>
                <c:pt idx="1">
                  <c:v>204094.52402470418</c:v>
                </c:pt>
                <c:pt idx="2">
                  <c:v>237914.8239857959</c:v>
                </c:pt>
                <c:pt idx="3">
                  <c:v>260366.11574512668</c:v>
                </c:pt>
                <c:pt idx="4">
                  <c:v>269311.70359142532</c:v>
                </c:pt>
                <c:pt idx="5">
                  <c:v>278437.26706753107</c:v>
                </c:pt>
                <c:pt idx="6">
                  <c:v>296062.41489265393</c:v>
                </c:pt>
                <c:pt idx="7">
                  <c:v>310228.34174597712</c:v>
                </c:pt>
                <c:pt idx="8">
                  <c:v>325240.78683301865</c:v>
                </c:pt>
                <c:pt idx="9">
                  <c:v>340328.56292674516</c:v>
                </c:pt>
                <c:pt idx="10">
                  <c:v>357022.4370113865</c:v>
                </c:pt>
                <c:pt idx="11">
                  <c:v>374186.31146542396</c:v>
                </c:pt>
                <c:pt idx="12">
                  <c:v>392880.2387888807</c:v>
                </c:pt>
              </c:numCache>
            </c:numRef>
          </c:val>
          <c:smooth val="0"/>
          <c:extLst>
            <c:ext xmlns:c16="http://schemas.microsoft.com/office/drawing/2014/chart" uri="{C3380CC4-5D6E-409C-BE32-E72D297353CC}">
              <c16:uniqueId val="{0000000A-0D11-4B7F-B434-D1B33BC2C8F8}"/>
            </c:ext>
          </c:extLst>
        </c:ser>
        <c:ser>
          <c:idx val="11"/>
          <c:order val="11"/>
          <c:tx>
            <c:strRef>
              <c:f>'appendix 11 - baseline data'!$B$25</c:f>
              <c:strCache>
                <c:ptCount val="1"/>
                <c:pt idx="0">
                  <c:v>Construction</c:v>
                </c:pt>
              </c:strCache>
            </c:strRef>
          </c:tx>
          <c:spPr>
            <a:ln w="28575" cap="rnd">
              <a:solidFill>
                <a:schemeClr val="accent6">
                  <a:lumMod val="6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data'!$C$25:$S$25</c:f>
              <c:numCache>
                <c:formatCode>General</c:formatCode>
                <c:ptCount val="17"/>
                <c:pt idx="1">
                  <c:v>585910.18370507844</c:v>
                </c:pt>
                <c:pt idx="2">
                  <c:v>605745.01550554065</c:v>
                </c:pt>
                <c:pt idx="3">
                  <c:v>645769.29547255894</c:v>
                </c:pt>
                <c:pt idx="4">
                  <c:v>606942.62303999986</c:v>
                </c:pt>
                <c:pt idx="5">
                  <c:v>585430.3079021764</c:v>
                </c:pt>
                <c:pt idx="6">
                  <c:v>628802.05372277775</c:v>
                </c:pt>
                <c:pt idx="7">
                  <c:v>662544.81202136865</c:v>
                </c:pt>
                <c:pt idx="8">
                  <c:v>696393.73319209949</c:v>
                </c:pt>
                <c:pt idx="9">
                  <c:v>734898.41837844148</c:v>
                </c:pt>
                <c:pt idx="10">
                  <c:v>776785.9013736638</c:v>
                </c:pt>
                <c:pt idx="11">
                  <c:v>814556.81749116792</c:v>
                </c:pt>
                <c:pt idx="12">
                  <c:v>856811.50980928005</c:v>
                </c:pt>
              </c:numCache>
            </c:numRef>
          </c:val>
          <c:smooth val="0"/>
          <c:extLst>
            <c:ext xmlns:c16="http://schemas.microsoft.com/office/drawing/2014/chart" uri="{C3380CC4-5D6E-409C-BE32-E72D297353CC}">
              <c16:uniqueId val="{0000000B-0D11-4B7F-B434-D1B33BC2C8F8}"/>
            </c:ext>
          </c:extLst>
        </c:ser>
        <c:ser>
          <c:idx val="12"/>
          <c:order val="12"/>
          <c:tx>
            <c:strRef>
              <c:f>'appendix 11 - baseline data'!$B$26</c:f>
              <c:strCache>
                <c:ptCount val="1"/>
                <c:pt idx="0">
                  <c:v>Tertiary</c:v>
                </c:pt>
              </c:strCache>
            </c:strRef>
          </c:tx>
          <c:spPr>
            <a:ln w="28575" cap="rnd">
              <a:solidFill>
                <a:schemeClr val="accent1">
                  <a:lumMod val="80000"/>
                  <a:lumOff val="2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data'!$C$26:$S$26</c:f>
              <c:numCache>
                <c:formatCode>General</c:formatCode>
                <c:ptCount val="17"/>
                <c:pt idx="1">
                  <c:v>5509243.5387206441</c:v>
                </c:pt>
                <c:pt idx="2">
                  <c:v>6352529.842711268</c:v>
                </c:pt>
                <c:pt idx="3">
                  <c:v>6953446.881411653</c:v>
                </c:pt>
                <c:pt idx="4">
                  <c:v>7440865.0033709137</c:v>
                </c:pt>
                <c:pt idx="5">
                  <c:v>7733610.24907328</c:v>
                </c:pt>
                <c:pt idx="6">
                  <c:v>8430880.3917074203</c:v>
                </c:pt>
                <c:pt idx="7">
                  <c:v>9092626.1396733895</c:v>
                </c:pt>
                <c:pt idx="8">
                  <c:v>9770627.0346331019</c:v>
                </c:pt>
                <c:pt idx="9">
                  <c:v>10556998.997258699</c:v>
                </c:pt>
                <c:pt idx="10">
                  <c:v>11432161.327658245</c:v>
                </c:pt>
                <c:pt idx="11">
                  <c:v>12327847.862086762</c:v>
                </c:pt>
                <c:pt idx="12">
                  <c:v>13301721.879060764</c:v>
                </c:pt>
              </c:numCache>
            </c:numRef>
          </c:val>
          <c:smooth val="0"/>
          <c:extLst>
            <c:ext xmlns:c16="http://schemas.microsoft.com/office/drawing/2014/chart" uri="{C3380CC4-5D6E-409C-BE32-E72D297353CC}">
              <c16:uniqueId val="{0000000C-0D11-4B7F-B434-D1B33BC2C8F8}"/>
            </c:ext>
          </c:extLst>
        </c:ser>
        <c:ser>
          <c:idx val="13"/>
          <c:order val="13"/>
          <c:tx>
            <c:strRef>
              <c:f>'appendix 11 - baseline data'!$B$27</c:f>
              <c:strCache>
                <c:ptCount val="1"/>
                <c:pt idx="0">
                  <c:v>market services</c:v>
                </c:pt>
              </c:strCache>
            </c:strRef>
          </c:tx>
          <c:spPr>
            <a:ln w="28575" cap="rnd">
              <a:solidFill>
                <a:schemeClr val="accent2">
                  <a:lumMod val="80000"/>
                  <a:lumOff val="2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data'!$C$27:$S$27</c:f>
              <c:numCache>
                <c:formatCode>General</c:formatCode>
                <c:ptCount val="17"/>
                <c:pt idx="1">
                  <c:v>3012195.3398904004</c:v>
                </c:pt>
                <c:pt idx="2">
                  <c:v>3579101.571880999</c:v>
                </c:pt>
                <c:pt idx="3">
                  <c:v>3924186.3524754983</c:v>
                </c:pt>
                <c:pt idx="4">
                  <c:v>4226953.107649208</c:v>
                </c:pt>
                <c:pt idx="5">
                  <c:v>4429326.0765212979</c:v>
                </c:pt>
                <c:pt idx="6">
                  <c:v>4861330.2491679983</c:v>
                </c:pt>
                <c:pt idx="7">
                  <c:v>5285806.2655740837</c:v>
                </c:pt>
                <c:pt idx="8">
                  <c:v>5730750.0845691087</c:v>
                </c:pt>
                <c:pt idx="9">
                  <c:v>6240004.8397914469</c:v>
                </c:pt>
                <c:pt idx="10">
                  <c:v>6799892.9371972336</c:v>
                </c:pt>
                <c:pt idx="11">
                  <c:v>7379318.179218187</c:v>
                </c:pt>
                <c:pt idx="12">
                  <c:v>8019013.4450023538</c:v>
                </c:pt>
              </c:numCache>
            </c:numRef>
          </c:val>
          <c:smooth val="0"/>
          <c:extLst>
            <c:ext xmlns:c16="http://schemas.microsoft.com/office/drawing/2014/chart" uri="{C3380CC4-5D6E-409C-BE32-E72D297353CC}">
              <c16:uniqueId val="{0000000D-0D11-4B7F-B434-D1B33BC2C8F8}"/>
            </c:ext>
          </c:extLst>
        </c:ser>
        <c:ser>
          <c:idx val="14"/>
          <c:order val="14"/>
          <c:tx>
            <c:strRef>
              <c:f>'appendix 11 - baseline data'!$B$28</c:f>
              <c:strCache>
                <c:ptCount val="1"/>
                <c:pt idx="0">
                  <c:v>non market services</c:v>
                </c:pt>
              </c:strCache>
            </c:strRef>
          </c:tx>
          <c:spPr>
            <a:ln w="28575" cap="rnd">
              <a:solidFill>
                <a:schemeClr val="accent3">
                  <a:lumMod val="80000"/>
                  <a:lumOff val="2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data'!$C$28:$S$28</c:f>
              <c:numCache>
                <c:formatCode>General</c:formatCode>
                <c:ptCount val="17"/>
                <c:pt idx="1">
                  <c:v>1573395.9407414629</c:v>
                </c:pt>
                <c:pt idx="2">
                  <c:v>1679778.8078867483</c:v>
                </c:pt>
                <c:pt idx="3">
                  <c:v>1797077.6768902587</c:v>
                </c:pt>
                <c:pt idx="4">
                  <c:v>1926858.0786000001</c:v>
                </c:pt>
                <c:pt idx="5">
                  <c:v>1944795.2349692686</c:v>
                </c:pt>
                <c:pt idx="6">
                  <c:v>2084856.0077603727</c:v>
                </c:pt>
                <c:pt idx="7">
                  <c:v>2203038.3362722038</c:v>
                </c:pt>
                <c:pt idx="8">
                  <c:v>2316239.4137049662</c:v>
                </c:pt>
                <c:pt idx="9">
                  <c:v>2459324.0687497347</c:v>
                </c:pt>
                <c:pt idx="10">
                  <c:v>2626157.0385847241</c:v>
                </c:pt>
                <c:pt idx="11">
                  <c:v>2794754.8023185264</c:v>
                </c:pt>
                <c:pt idx="12">
                  <c:v>2972211.0542770978</c:v>
                </c:pt>
              </c:numCache>
            </c:numRef>
          </c:val>
          <c:smooth val="0"/>
          <c:extLst>
            <c:ext xmlns:c16="http://schemas.microsoft.com/office/drawing/2014/chart" uri="{C3380CC4-5D6E-409C-BE32-E72D297353CC}">
              <c16:uniqueId val="{0000000E-0D11-4B7F-B434-D1B33BC2C8F8}"/>
            </c:ext>
          </c:extLst>
        </c:ser>
        <c:ser>
          <c:idx val="15"/>
          <c:order val="15"/>
          <c:tx>
            <c:strRef>
              <c:f>'appendix 11 - baseline data'!$B$29</c:f>
              <c:strCache>
                <c:ptCount val="1"/>
                <c:pt idx="0">
                  <c:v>trade</c:v>
                </c:pt>
              </c:strCache>
            </c:strRef>
          </c:tx>
          <c:spPr>
            <a:ln w="28575" cap="rnd">
              <a:solidFill>
                <a:schemeClr val="accent4">
                  <a:lumMod val="80000"/>
                  <a:lumOff val="2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data'!$C$29:$S$29</c:f>
              <c:numCache>
                <c:formatCode>General</c:formatCode>
                <c:ptCount val="17"/>
                <c:pt idx="1">
                  <c:v>803281.60869263078</c:v>
                </c:pt>
                <c:pt idx="2">
                  <c:v>934293.76864520088</c:v>
                </c:pt>
                <c:pt idx="3">
                  <c:v>1061224.4888911247</c:v>
                </c:pt>
                <c:pt idx="4">
                  <c:v>1105821.4676417068</c:v>
                </c:pt>
                <c:pt idx="5">
                  <c:v>1177345.5155049353</c:v>
                </c:pt>
                <c:pt idx="6">
                  <c:v>1296350.3077009218</c:v>
                </c:pt>
                <c:pt idx="7">
                  <c:v>1411759.5194903542</c:v>
                </c:pt>
                <c:pt idx="8">
                  <c:v>1529021.265167794</c:v>
                </c:pt>
                <c:pt idx="9">
                  <c:v>1660600.5253683673</c:v>
                </c:pt>
                <c:pt idx="10">
                  <c:v>1806822.7202380972</c:v>
                </c:pt>
                <c:pt idx="11">
                  <c:v>1953368.1221983414</c:v>
                </c:pt>
                <c:pt idx="12">
                  <c:v>2108880.2444723928</c:v>
                </c:pt>
              </c:numCache>
            </c:numRef>
          </c:val>
          <c:smooth val="0"/>
          <c:extLst>
            <c:ext xmlns:c16="http://schemas.microsoft.com/office/drawing/2014/chart" uri="{C3380CC4-5D6E-409C-BE32-E72D297353CC}">
              <c16:uniqueId val="{0000000F-0D11-4B7F-B434-D1B33BC2C8F8}"/>
            </c:ext>
          </c:extLst>
        </c:ser>
        <c:ser>
          <c:idx val="16"/>
          <c:order val="16"/>
          <c:tx>
            <c:strRef>
              <c:f>'appendix 11 - baseline data'!$B$30</c:f>
              <c:strCache>
                <c:ptCount val="1"/>
                <c:pt idx="0">
                  <c:v>agriculture</c:v>
                </c:pt>
              </c:strCache>
            </c:strRef>
          </c:tx>
          <c:spPr>
            <a:ln w="28575" cap="rnd">
              <a:solidFill>
                <a:schemeClr val="accent5">
                  <a:lumMod val="80000"/>
                  <a:lumOff val="2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data'!$C$30:$S$30</c:f>
              <c:numCache>
                <c:formatCode>General</c:formatCode>
                <c:ptCount val="17"/>
                <c:pt idx="1">
                  <c:v>161440.08828698282</c:v>
                </c:pt>
                <c:pt idx="2">
                  <c:v>177247.53802749113</c:v>
                </c:pt>
                <c:pt idx="3">
                  <c:v>179832.64360426654</c:v>
                </c:pt>
                <c:pt idx="4">
                  <c:v>181232.34947999998</c:v>
                </c:pt>
                <c:pt idx="5">
                  <c:v>182143.42207777774</c:v>
                </c:pt>
                <c:pt idx="6">
                  <c:v>188343.82707812727</c:v>
                </c:pt>
                <c:pt idx="7">
                  <c:v>192022.01833674684</c:v>
                </c:pt>
                <c:pt idx="8">
                  <c:v>194616.27119123307</c:v>
                </c:pt>
                <c:pt idx="9">
                  <c:v>197069.56334914529</c:v>
                </c:pt>
                <c:pt idx="10">
                  <c:v>199288.63163819182</c:v>
                </c:pt>
                <c:pt idx="11">
                  <c:v>200406.75835170734</c:v>
                </c:pt>
                <c:pt idx="12">
                  <c:v>201617.13530891718</c:v>
                </c:pt>
              </c:numCache>
            </c:numRef>
          </c:val>
          <c:smooth val="0"/>
          <c:extLst>
            <c:ext xmlns:c16="http://schemas.microsoft.com/office/drawing/2014/chart" uri="{C3380CC4-5D6E-409C-BE32-E72D297353CC}">
              <c16:uniqueId val="{00000010-0D11-4B7F-B434-D1B33BC2C8F8}"/>
            </c:ext>
          </c:extLst>
        </c:ser>
        <c:ser>
          <c:idx val="17"/>
          <c:order val="17"/>
          <c:tx>
            <c:strRef>
              <c:f>'appendix 11 - baseline data'!$B$31</c:f>
              <c:strCache>
                <c:ptCount val="1"/>
                <c:pt idx="0">
                  <c:v>Energy sector and others</c:v>
                </c:pt>
              </c:strCache>
            </c:strRef>
          </c:tx>
          <c:spPr>
            <a:ln w="28575" cap="rnd">
              <a:solidFill>
                <a:schemeClr val="accent6">
                  <a:lumMod val="80000"/>
                  <a:lumOff val="20000"/>
                </a:schemeClr>
              </a:solidFill>
              <a:round/>
            </a:ln>
            <a:effectLst/>
          </c:spPr>
          <c:marker>
            <c:symbol val="none"/>
          </c:marker>
          <c:cat>
            <c:numRef>
              <c:f>'appendix 11 - baseline data'!$C$9:$S$9</c:f>
              <c:numCache>
                <c:formatCode>General</c:formatCode>
                <c:ptCount val="17"/>
                <c:pt idx="0">
                  <c:v>1990</c:v>
                </c:pt>
                <c:pt idx="1">
                  <c:v>1995</c:v>
                </c:pt>
                <c:pt idx="2">
                  <c:v>2000</c:v>
                </c:pt>
                <c:pt idx="3">
                  <c:v>2005</c:v>
                </c:pt>
                <c:pt idx="4">
                  <c:v>2010</c:v>
                </c:pt>
                <c:pt idx="5">
                  <c:v>2015</c:v>
                </c:pt>
                <c:pt idx="6">
                  <c:v>2020</c:v>
                </c:pt>
                <c:pt idx="7">
                  <c:v>2025</c:v>
                </c:pt>
                <c:pt idx="8">
                  <c:v>2030</c:v>
                </c:pt>
                <c:pt idx="9">
                  <c:v>2035</c:v>
                </c:pt>
                <c:pt idx="10">
                  <c:v>2040</c:v>
                </c:pt>
                <c:pt idx="11">
                  <c:v>2045</c:v>
                </c:pt>
                <c:pt idx="12">
                  <c:v>2050</c:v>
                </c:pt>
              </c:numCache>
            </c:numRef>
          </c:cat>
          <c:val>
            <c:numRef>
              <c:f>'appendix 11 - baseline data'!$C$31:$S$31</c:f>
              <c:numCache>
                <c:formatCode>General</c:formatCode>
                <c:ptCount val="17"/>
                <c:pt idx="1">
                  <c:v>224445.38841064044</c:v>
                </c:pt>
                <c:pt idx="2">
                  <c:v>247372.19541874807</c:v>
                </c:pt>
                <c:pt idx="3">
                  <c:v>275346.96488072217</c:v>
                </c:pt>
                <c:pt idx="4">
                  <c:v>281918.09895198524</c:v>
                </c:pt>
                <c:pt idx="5">
                  <c:v>284523.94677021378</c:v>
                </c:pt>
                <c:pt idx="6">
                  <c:v>301288.61683974648</c:v>
                </c:pt>
                <c:pt idx="7">
                  <c:v>313700.11115389672</c:v>
                </c:pt>
                <c:pt idx="8">
                  <c:v>324769.87572142866</c:v>
                </c:pt>
                <c:pt idx="9">
                  <c:v>335823.41507574415</c:v>
                </c:pt>
                <c:pt idx="10">
                  <c:v>348240.50525450322</c:v>
                </c:pt>
                <c:pt idx="11">
                  <c:v>359626.66261284356</c:v>
                </c:pt>
                <c:pt idx="12">
                  <c:v>371396.42772472586</c:v>
                </c:pt>
              </c:numCache>
            </c:numRef>
          </c:val>
          <c:smooth val="0"/>
          <c:extLst>
            <c:ext xmlns:c16="http://schemas.microsoft.com/office/drawing/2014/chart" uri="{C3380CC4-5D6E-409C-BE32-E72D297353CC}">
              <c16:uniqueId val="{00000012-0D11-4B7F-B434-D1B33BC2C8F8}"/>
            </c:ext>
          </c:extLst>
        </c:ser>
        <c:dLbls>
          <c:showLegendKey val="0"/>
          <c:showVal val="0"/>
          <c:showCatName val="0"/>
          <c:showSerName val="0"/>
          <c:showPercent val="0"/>
          <c:showBubbleSize val="0"/>
        </c:dLbls>
        <c:smooth val="0"/>
        <c:axId val="1594326368"/>
        <c:axId val="1594325536"/>
      </c:lineChart>
      <c:catAx>
        <c:axId val="159432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325536"/>
        <c:crosses val="autoZero"/>
        <c:auto val="1"/>
        <c:lblAlgn val="ctr"/>
        <c:lblOffset val="100"/>
        <c:noMultiLvlLbl val="0"/>
      </c:catAx>
      <c:valAx>
        <c:axId val="1594325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32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cid:image007.png@01D8396D.A8666150" TargetMode="External"/></Relationships>
</file>

<file path=xl/drawings/drawing1.xml><?xml version="1.0" encoding="utf-8"?>
<xdr:wsDr xmlns:xdr="http://schemas.openxmlformats.org/drawingml/2006/spreadsheetDrawing" xmlns:a="http://schemas.openxmlformats.org/drawingml/2006/main">
  <xdr:twoCellAnchor>
    <xdr:from>
      <xdr:col>3</xdr:col>
      <xdr:colOff>419100</xdr:colOff>
      <xdr:row>55</xdr:row>
      <xdr:rowOff>219075</xdr:rowOff>
    </xdr:from>
    <xdr:to>
      <xdr:col>6</xdr:col>
      <xdr:colOff>352425</xdr:colOff>
      <xdr:row>58</xdr:row>
      <xdr:rowOff>85725</xdr:rowOff>
    </xdr:to>
    <xdr:sp macro="" textlink="">
      <xdr:nvSpPr>
        <xdr:cNvPr id="3075" name="Text Box 5">
          <a:extLst>
            <a:ext uri="{FF2B5EF4-FFF2-40B4-BE49-F238E27FC236}">
              <a16:creationId xmlns:a16="http://schemas.microsoft.com/office/drawing/2014/main" id="{22AE7987-2911-42BC-A2DA-D2E756E503E4}"/>
            </a:ext>
          </a:extLst>
        </xdr:cNvPr>
        <xdr:cNvSpPr txBox="1">
          <a:spLocks noChangeArrowheads="1"/>
        </xdr:cNvSpPr>
      </xdr:nvSpPr>
      <xdr:spPr bwMode="auto">
        <a:xfrm>
          <a:off x="9906000" y="15649575"/>
          <a:ext cx="5648325" cy="2343150"/>
        </a:xfrm>
        <a:prstGeom prst="rect">
          <a:avLst/>
        </a:prstGeom>
        <a:solidFill>
          <a:srgbClr val="4693A9"/>
        </a:solidFill>
        <a:ln w="25400">
          <a:solidFill>
            <a:srgbClr val="234954"/>
          </a:solidFill>
          <a:miter lim="800000"/>
          <a:headEnd/>
          <a:tailEnd/>
        </a:ln>
      </xdr:spPr>
      <xdr:txBody>
        <a:bodyPr vertOverflow="clip" wrap="square" lIns="91440" tIns="45720" rIns="91440" bIns="45720" anchor="t" upright="1"/>
        <a:lstStyle/>
        <a:p>
          <a:pPr algn="l" rtl="0">
            <a:defRPr sz="1000"/>
          </a:pPr>
          <a:r>
            <a:rPr lang="nl-NL" sz="1100" b="0" i="0" u="none" strike="noStrike" baseline="0">
              <a:solidFill>
                <a:srgbClr val="000000"/>
              </a:solidFill>
              <a:latin typeface="Calibri"/>
              <a:cs typeface="Calibri"/>
            </a:rPr>
            <a:t>EXAMPLE. </a:t>
          </a:r>
        </a:p>
        <a:p>
          <a:pPr algn="l" rtl="0">
            <a:defRPr sz="1000"/>
          </a:pPr>
          <a:r>
            <a:rPr lang="nl-NL" sz="1100" b="0" i="0" u="none" strike="noStrike" baseline="0">
              <a:solidFill>
                <a:srgbClr val="000000"/>
              </a:solidFill>
              <a:latin typeface="Calibri"/>
              <a:cs typeface="Calibri"/>
            </a:rPr>
            <a:t>Assume that the representative unit is one vehicle, with an average lifetime of 10 years. For upscaling, the CO2 impacts from the production phase needs to be multiplied with all vehicles in the EU-market that will be replacing, per year, the conventional technology, which may be introduced in a certain introduction year. Given the average lifetime one may assume 10 % from the stock replacement per year, or another speed of replacement the user may have information about. The use phase emissions in each year after introduction of the CE measure will depend on the stock of both conventional technology and new technology: so in the first year of introduction production will be 100 % electric vehicles, but in the stock only 10 % will be electric and 90 % still remains conventional combustion engines, creating associated emissions. </a:t>
          </a:r>
        </a:p>
        <a:p>
          <a:pPr algn="l" rtl="0">
            <a:defRPr sz="1000"/>
          </a:pPr>
          <a:r>
            <a:rPr lang="nl-NL" sz="1100" b="0" i="0" u="none" strike="noStrike" baseline="0">
              <a:solidFill>
                <a:srgbClr val="000000"/>
              </a:solidFill>
              <a:latin typeface="Calibri"/>
              <a:cs typeface="Calibri"/>
            </a:rPr>
            <a:t>The rate of market uptake and assumed lifetime determine the share of vehicles offered for end-of-life treatment that have been subject to the CE measure, in the case of EV remanufactured batteries, use of better recyclable components etc..</a:t>
          </a:r>
        </a:p>
      </xdr:txBody>
    </xdr:sp>
    <xdr:clientData/>
  </xdr:twoCellAnchor>
  <xdr:twoCellAnchor>
    <xdr:from>
      <xdr:col>3</xdr:col>
      <xdr:colOff>409575</xdr:colOff>
      <xdr:row>43</xdr:row>
      <xdr:rowOff>47625</xdr:rowOff>
    </xdr:from>
    <xdr:to>
      <xdr:col>6</xdr:col>
      <xdr:colOff>304800</xdr:colOff>
      <xdr:row>46</xdr:row>
      <xdr:rowOff>171450</xdr:rowOff>
    </xdr:to>
    <xdr:sp macro="" textlink="">
      <xdr:nvSpPr>
        <xdr:cNvPr id="3077" name="Text Box 25">
          <a:extLst>
            <a:ext uri="{FF2B5EF4-FFF2-40B4-BE49-F238E27FC236}">
              <a16:creationId xmlns:a16="http://schemas.microsoft.com/office/drawing/2014/main" id="{9482105B-8B80-4DCB-AAFC-8C2DA8D8E4A6}"/>
            </a:ext>
          </a:extLst>
        </xdr:cNvPr>
        <xdr:cNvSpPr txBox="1">
          <a:spLocks noChangeArrowheads="1"/>
        </xdr:cNvSpPr>
      </xdr:nvSpPr>
      <xdr:spPr bwMode="auto">
        <a:xfrm>
          <a:off x="9896475" y="10906125"/>
          <a:ext cx="5610225" cy="1647825"/>
        </a:xfrm>
        <a:prstGeom prst="rect">
          <a:avLst/>
        </a:prstGeom>
        <a:solidFill>
          <a:srgbClr val="4693A9"/>
        </a:solidFill>
        <a:ln w="25400">
          <a:solidFill>
            <a:srgbClr val="234954"/>
          </a:solidFill>
          <a:miter lim="800000"/>
          <a:headEnd/>
          <a:tailEnd/>
        </a:ln>
      </xdr:spPr>
      <xdr:txBody>
        <a:bodyPr vertOverflow="clip" wrap="square" lIns="91440" tIns="45720" rIns="91440" bIns="45720" anchor="t" upright="1"/>
        <a:lstStyle/>
        <a:p>
          <a:pPr algn="l" rtl="0">
            <a:defRPr sz="1000"/>
          </a:pPr>
          <a:r>
            <a:rPr lang="nl-NL" sz="1100" b="0" i="0" u="none" strike="noStrike" baseline="0">
              <a:solidFill>
                <a:srgbClr val="000000"/>
              </a:solidFill>
              <a:latin typeface="Calibri"/>
              <a:cs typeface="Calibri"/>
            </a:rPr>
            <a:t>Example: Assume that the foreground of the PEF analysis is one wearable t-shirt. The rest is part of the background. The foreground needs input from the background. How much cotton, wool, viscose is needed for one t-shirt? Also, how much transport, electricity, water is needed in the production process? What are the prices that correspond to these production inputs? This gives us the total cost of production input that the foreground needs from the background. </a:t>
          </a:r>
        </a:p>
        <a:p>
          <a:pPr algn="l" rtl="0">
            <a:defRPr sz="1000"/>
          </a:pPr>
          <a:r>
            <a:rPr lang="nl-NL" sz="1100" b="0" i="0" u="none" strike="noStrike" baseline="0">
              <a:solidFill>
                <a:srgbClr val="000000"/>
              </a:solidFill>
              <a:latin typeface="Calibri"/>
              <a:cs typeface="Calibri"/>
            </a:rPr>
            <a:t> </a:t>
          </a:r>
        </a:p>
        <a:p>
          <a:pPr algn="l" rtl="0">
            <a:defRPr sz="1000"/>
          </a:pPr>
          <a:r>
            <a:rPr lang="nl-NL" sz="1100" b="0" i="0" u="none" strike="noStrike" baseline="0">
              <a:solidFill>
                <a:srgbClr val="000000"/>
              </a:solidFill>
              <a:latin typeface="Calibri"/>
              <a:cs typeface="Calibri"/>
            </a:rPr>
            <a:t>The baseline case describes a t-shirt with production inputs as is currently </a:t>
          </a:r>
        </a:p>
        <a:p>
          <a:pPr algn="l" rtl="0">
            <a:defRPr sz="1000"/>
          </a:pPr>
          <a:r>
            <a:rPr lang="nl-NL" sz="1100" b="0" i="0" u="none" strike="noStrike" baseline="0">
              <a:solidFill>
                <a:srgbClr val="000000"/>
              </a:solidFill>
              <a:latin typeface="Calibri"/>
              <a:cs typeface="Calibri"/>
            </a:rPr>
            <a:t>produced. The circular economy case describes a t-shirt with improvements in the production process. For example, an increase in recycled cotton wool or viscose for production of a t-shirt. </a:t>
          </a:r>
        </a:p>
        <a:p>
          <a:pPr algn="l" rtl="0">
            <a:defRPr sz="1000"/>
          </a:pPr>
          <a:r>
            <a:rPr lang="nl-NL" sz="1100" b="0" i="0" u="none" strike="noStrike" baseline="0">
              <a:solidFill>
                <a:srgbClr val="000000"/>
              </a:solidFill>
              <a:latin typeface="Calibri"/>
              <a:cs typeface="Calibri"/>
            </a:rPr>
            <a:t> </a:t>
          </a:r>
        </a:p>
        <a:p>
          <a:pPr algn="l" rtl="0">
            <a:defRPr sz="1000"/>
          </a:pPr>
          <a:r>
            <a:rPr lang="nl-NL" sz="1100" b="0" i="0" u="none" strike="noStrike" baseline="0">
              <a:solidFill>
                <a:srgbClr val="000000"/>
              </a:solidFill>
              <a:latin typeface="Calibri"/>
              <a:cs typeface="Calibri"/>
            </a:rPr>
            <a:t> </a:t>
          </a:r>
        </a:p>
      </xdr:txBody>
    </xdr:sp>
    <xdr:clientData/>
  </xdr:twoCellAnchor>
  <xdr:twoCellAnchor>
    <xdr:from>
      <xdr:col>3</xdr:col>
      <xdr:colOff>390525</xdr:colOff>
      <xdr:row>49</xdr:row>
      <xdr:rowOff>57150</xdr:rowOff>
    </xdr:from>
    <xdr:to>
      <xdr:col>6</xdr:col>
      <xdr:colOff>171450</xdr:colOff>
      <xdr:row>51</xdr:row>
      <xdr:rowOff>152400</xdr:rowOff>
    </xdr:to>
    <xdr:sp macro="" textlink="">
      <xdr:nvSpPr>
        <xdr:cNvPr id="3076" name="Text Box 27">
          <a:extLst>
            <a:ext uri="{FF2B5EF4-FFF2-40B4-BE49-F238E27FC236}">
              <a16:creationId xmlns:a16="http://schemas.microsoft.com/office/drawing/2014/main" id="{8B3CFB41-5313-43D0-94FD-498C8F995871}"/>
            </a:ext>
          </a:extLst>
        </xdr:cNvPr>
        <xdr:cNvSpPr txBox="1">
          <a:spLocks noChangeArrowheads="1"/>
        </xdr:cNvSpPr>
      </xdr:nvSpPr>
      <xdr:spPr bwMode="auto">
        <a:xfrm>
          <a:off x="9877425" y="13392150"/>
          <a:ext cx="5495925" cy="1047750"/>
        </a:xfrm>
        <a:prstGeom prst="rect">
          <a:avLst/>
        </a:prstGeom>
        <a:solidFill>
          <a:srgbClr val="4693A9"/>
        </a:solidFill>
        <a:ln w="25400">
          <a:solidFill>
            <a:srgbClr val="234954"/>
          </a:solidFill>
          <a:miter lim="800000"/>
          <a:headEnd/>
          <a:tailEnd/>
        </a:ln>
      </xdr:spPr>
      <xdr:txBody>
        <a:bodyPr vertOverflow="clip" wrap="square" lIns="91440" tIns="45720" rIns="91440" bIns="45720" anchor="t" upright="1"/>
        <a:lstStyle/>
        <a:p>
          <a:pPr algn="l" rtl="0">
            <a:defRPr sz="1000"/>
          </a:pPr>
          <a:r>
            <a:rPr lang="nl-NL" sz="1100" b="0" i="0" u="none" strike="noStrike" baseline="0">
              <a:solidFill>
                <a:srgbClr val="000000"/>
              </a:solidFill>
              <a:latin typeface="Calibri"/>
              <a:cs typeface="Calibri"/>
            </a:rPr>
            <a:t>Example: to assess the foreground information of a single t-shirt in the macroeconomic background, we need to know how many t-shirts are sold annually in the EU-27, how many times are these garments worn by the user and what is </a:t>
          </a:r>
          <a:r>
            <a:rPr lang="nl-NL" sz="1100" b="0" i="0" u="sng" strike="noStrike" baseline="0">
              <a:solidFill>
                <a:srgbClr val="000000"/>
              </a:solidFill>
              <a:latin typeface="Calibri"/>
              <a:cs typeface="Calibri"/>
            </a:rPr>
            <a:t>the average price of a t-shirt etc.</a:t>
          </a:r>
          <a:r>
            <a:rPr lang="nl-NL" sz="1100" b="0" i="0" u="none" strike="noStrike" baseline="0">
              <a:solidFill>
                <a:srgbClr val="000000"/>
              </a:solidFill>
              <a:latin typeface="Calibri"/>
              <a:cs typeface="Calibri"/>
            </a:rPr>
            <a:t> The user can and must make explicit assumptions that create the total amount of representative units from a functional unit.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43899</xdr:colOff>
      <xdr:row>3</xdr:row>
      <xdr:rowOff>47625</xdr:rowOff>
    </xdr:from>
    <xdr:to>
      <xdr:col>10</xdr:col>
      <xdr:colOff>253964</xdr:colOff>
      <xdr:row>27</xdr:row>
      <xdr:rowOff>161925</xdr:rowOff>
    </xdr:to>
    <xdr:graphicFrame macro="">
      <xdr:nvGraphicFramePr>
        <xdr:cNvPr id="5" name="Chart 1">
          <a:extLst>
            <a:ext uri="{FF2B5EF4-FFF2-40B4-BE49-F238E27FC236}">
              <a16:creationId xmlns:a16="http://schemas.microsoft.com/office/drawing/2014/main" id="{55049CA5-4361-477B-91ED-8EAF10826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190500</xdr:rowOff>
    </xdr:from>
    <xdr:to>
      <xdr:col>21</xdr:col>
      <xdr:colOff>499957</xdr:colOff>
      <xdr:row>28</xdr:row>
      <xdr:rowOff>114300</xdr:rowOff>
    </xdr:to>
    <xdr:graphicFrame macro="">
      <xdr:nvGraphicFramePr>
        <xdr:cNvPr id="8" name="Chart 1">
          <a:extLst>
            <a:ext uri="{FF2B5EF4-FFF2-40B4-BE49-F238E27FC236}">
              <a16:creationId xmlns:a16="http://schemas.microsoft.com/office/drawing/2014/main" id="{5F4091FB-66CA-4A8B-ABB4-F8A205A0D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463827</xdr:colOff>
      <xdr:row>3</xdr:row>
      <xdr:rowOff>107674</xdr:rowOff>
    </xdr:from>
    <xdr:to>
      <xdr:col>32</xdr:col>
      <xdr:colOff>397496</xdr:colOff>
      <xdr:row>27</xdr:row>
      <xdr:rowOff>67333</xdr:rowOff>
    </xdr:to>
    <xdr:graphicFrame macro="">
      <xdr:nvGraphicFramePr>
        <xdr:cNvPr id="4" name="Chart 1">
          <a:extLst>
            <a:ext uri="{FF2B5EF4-FFF2-40B4-BE49-F238E27FC236}">
              <a16:creationId xmlns:a16="http://schemas.microsoft.com/office/drawing/2014/main" id="{7E07F014-32D3-4EDC-95C2-903669580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115959</xdr:colOff>
      <xdr:row>3</xdr:row>
      <xdr:rowOff>74542</xdr:rowOff>
    </xdr:from>
    <xdr:to>
      <xdr:col>43</xdr:col>
      <xdr:colOff>375719</xdr:colOff>
      <xdr:row>27</xdr:row>
      <xdr:rowOff>188842</xdr:rowOff>
    </xdr:to>
    <xdr:graphicFrame macro="">
      <xdr:nvGraphicFramePr>
        <xdr:cNvPr id="6" name="Chart 1">
          <a:extLst>
            <a:ext uri="{FF2B5EF4-FFF2-40B4-BE49-F238E27FC236}">
              <a16:creationId xmlns:a16="http://schemas.microsoft.com/office/drawing/2014/main" id="{1B8FD8A7-4F69-49A9-93B9-D1234A948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596347</xdr:colOff>
      <xdr:row>3</xdr:row>
      <xdr:rowOff>91108</xdr:rowOff>
    </xdr:from>
    <xdr:to>
      <xdr:col>55</xdr:col>
      <xdr:colOff>27846</xdr:colOff>
      <xdr:row>28</xdr:row>
      <xdr:rowOff>14908</xdr:rowOff>
    </xdr:to>
    <xdr:graphicFrame macro="">
      <xdr:nvGraphicFramePr>
        <xdr:cNvPr id="9" name="Chart 1">
          <a:extLst>
            <a:ext uri="{FF2B5EF4-FFF2-40B4-BE49-F238E27FC236}">
              <a16:creationId xmlns:a16="http://schemas.microsoft.com/office/drawing/2014/main" id="{6B8BB426-8D5B-428E-88D4-A4D6A2AFE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381000</xdr:colOff>
      <xdr:row>5</xdr:row>
      <xdr:rowOff>33337</xdr:rowOff>
    </xdr:from>
    <xdr:to>
      <xdr:col>14</xdr:col>
      <xdr:colOff>76200</xdr:colOff>
      <xdr:row>19</xdr:row>
      <xdr:rowOff>109537</xdr:rowOff>
    </xdr:to>
    <xdr:graphicFrame macro="">
      <xdr:nvGraphicFramePr>
        <xdr:cNvPr id="2" name="Chart 1">
          <a:extLst>
            <a:ext uri="{FF2B5EF4-FFF2-40B4-BE49-F238E27FC236}">
              <a16:creationId xmlns:a16="http://schemas.microsoft.com/office/drawing/2014/main" id="{144029B5-0A83-449E-AE2B-9FF72A527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228599</xdr:colOff>
      <xdr:row>8</xdr:row>
      <xdr:rowOff>185737</xdr:rowOff>
    </xdr:from>
    <xdr:to>
      <xdr:col>29</xdr:col>
      <xdr:colOff>28574</xdr:colOff>
      <xdr:row>23</xdr:row>
      <xdr:rowOff>71437</xdr:rowOff>
    </xdr:to>
    <xdr:graphicFrame macro="">
      <xdr:nvGraphicFramePr>
        <xdr:cNvPr id="2" name="Chart 1">
          <a:extLst>
            <a:ext uri="{FF2B5EF4-FFF2-40B4-BE49-F238E27FC236}">
              <a16:creationId xmlns:a16="http://schemas.microsoft.com/office/drawing/2014/main" id="{7545FAA4-56A0-4706-9B39-5DFA2E7CD4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228599</xdr:colOff>
      <xdr:row>24</xdr:row>
      <xdr:rowOff>128586</xdr:rowOff>
    </xdr:from>
    <xdr:to>
      <xdr:col>32</xdr:col>
      <xdr:colOff>200024</xdr:colOff>
      <xdr:row>46</xdr:row>
      <xdr:rowOff>133349</xdr:rowOff>
    </xdr:to>
    <xdr:graphicFrame macro="">
      <xdr:nvGraphicFramePr>
        <xdr:cNvPr id="3" name="Chart 2">
          <a:extLst>
            <a:ext uri="{FF2B5EF4-FFF2-40B4-BE49-F238E27FC236}">
              <a16:creationId xmlns:a16="http://schemas.microsoft.com/office/drawing/2014/main" id="{FE123C4C-F13B-4E4C-B9D4-8BA89311B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381000</xdr:colOff>
      <xdr:row>50</xdr:row>
      <xdr:rowOff>95250</xdr:rowOff>
    </xdr:from>
    <xdr:to>
      <xdr:col>31</xdr:col>
      <xdr:colOff>18820</xdr:colOff>
      <xdr:row>65</xdr:row>
      <xdr:rowOff>152400</xdr:rowOff>
    </xdr:to>
    <xdr:pic>
      <xdr:nvPicPr>
        <xdr:cNvPr id="5" name="Picture 7">
          <a:extLst>
            <a:ext uri="{FF2B5EF4-FFF2-40B4-BE49-F238E27FC236}">
              <a16:creationId xmlns:a16="http://schemas.microsoft.com/office/drawing/2014/main" id="{7A1F819F-ADBA-4693-AD31-E4AB34D3F2E4}"/>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4030325" y="8362950"/>
          <a:ext cx="695302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tno.sharepoint.com/teams/P060.42656/TeamDocuments/Team/Work/analyticframework/Excel%20tool/Excelfiles_final_complete/Test_model_v9%20biopla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STEP 1 PEF analysis"/>
      <sheetName val="STEP 2 Input sheet"/>
      <sheetName val="STEP 3 output sheet"/>
      <sheetName val="appendix 1 - Calculation"/>
      <sheetName val="appendix 2 - IO_mult_all"/>
      <sheetName val="appendix 3 - IO_mult_ETS"/>
      <sheetName val="appendix 4 - CGE_mult_all"/>
      <sheetName val="appendix 6 - ETS sectors"/>
      <sheetName val="appendix 7 - prd ind and reg"/>
      <sheetName val="appendix 8 - GHG PEF"/>
      <sheetName val="appendix 9 - rebound effects"/>
      <sheetName val="appendix 9 - rebound effect(v2)"/>
      <sheetName val="appendix 10 - uptake rates "/>
      <sheetName val="appendix 11 - COMBO data"/>
    </sheetNames>
    <sheetDataSet>
      <sheetData sheetId="0" refreshError="1"/>
      <sheetData sheetId="1" refreshError="1"/>
      <sheetData sheetId="2" refreshError="1"/>
      <sheetData sheetId="3">
        <row r="40">
          <cell r="N40" t="str">
            <v>GHG (kg) for total market considered</v>
          </cell>
          <cell r="AB40" t="str">
            <v>GHG (kg) for total market of representative units (please note different unit)</v>
          </cell>
        </row>
        <row r="50">
          <cell r="N50">
            <v>154796423922.64026</v>
          </cell>
          <cell r="AB50">
            <v>154796423922.64026</v>
          </cell>
        </row>
        <row r="51">
          <cell r="N51">
            <v>155093880362.64142</v>
          </cell>
          <cell r="AB51">
            <v>155093880362.64142</v>
          </cell>
        </row>
        <row r="52">
          <cell r="N52">
            <v>155326023778.49548</v>
          </cell>
          <cell r="AB52">
            <v>155326023778.49548</v>
          </cell>
        </row>
        <row r="53">
          <cell r="N53">
            <v>155490208997.12341</v>
          </cell>
          <cell r="AB53">
            <v>155490208997.12341</v>
          </cell>
        </row>
        <row r="54">
          <cell r="N54">
            <v>155585717810.539</v>
          </cell>
          <cell r="AB54">
            <v>155585717810.539</v>
          </cell>
        </row>
        <row r="55">
          <cell r="N55">
            <v>155611019830.69266</v>
          </cell>
          <cell r="AB55">
            <v>155611019830.69266</v>
          </cell>
        </row>
        <row r="56">
          <cell r="N56">
            <v>155528528605.73746</v>
          </cell>
          <cell r="AB56">
            <v>153882328603.34302</v>
          </cell>
        </row>
        <row r="57">
          <cell r="N57">
            <v>155370868453.48984</v>
          </cell>
          <cell r="AB57">
            <v>152914169860.90149</v>
          </cell>
        </row>
        <row r="58">
          <cell r="N58">
            <v>155137807175.49625</v>
          </cell>
          <cell r="AB58">
            <v>151881437065.80975</v>
          </cell>
        </row>
        <row r="59">
          <cell r="N59">
            <v>154827152698.27637</v>
          </cell>
          <cell r="AB59">
            <v>150783845598.74747</v>
          </cell>
        </row>
        <row r="60">
          <cell r="N60">
            <v>154438943395.85791</v>
          </cell>
          <cell r="AB60">
            <v>149623322060.78485</v>
          </cell>
        </row>
        <row r="61">
          <cell r="N61">
            <v>153878670830.36087</v>
          </cell>
          <cell r="AB61">
            <v>148313151790.96188</v>
          </cell>
        </row>
        <row r="62">
          <cell r="N62">
            <v>153225803487.54492</v>
          </cell>
          <cell r="AB62">
            <v>146931345583.62717</v>
          </cell>
        </row>
        <row r="63">
          <cell r="N63">
            <v>152479992544.63983</v>
          </cell>
          <cell r="AB63">
            <v>145479810093.21851</v>
          </cell>
        </row>
        <row r="64">
          <cell r="N64">
            <v>151639512629.43539</v>
          </cell>
          <cell r="AB64">
            <v>143959191694.00827</v>
          </cell>
        </row>
        <row r="65">
          <cell r="N65">
            <v>150703142224.38614</v>
          </cell>
          <cell r="AB65">
            <v>143128184363.03354</v>
          </cell>
        </row>
        <row r="66">
          <cell r="N66">
            <v>149996469253.34015</v>
          </cell>
          <cell r="AB66">
            <v>142508904441.91632</v>
          </cell>
        </row>
        <row r="67">
          <cell r="N67">
            <v>149249403354.30347</v>
          </cell>
          <cell r="AB67">
            <v>141852777559.78351</v>
          </cell>
        </row>
        <row r="68">
          <cell r="N68">
            <v>148461397630.47665</v>
          </cell>
          <cell r="AB68">
            <v>141159308735.56345</v>
          </cell>
        </row>
        <row r="69">
          <cell r="N69">
            <v>147631690753.20273</v>
          </cell>
          <cell r="AB69">
            <v>140427779298.87125</v>
          </cell>
        </row>
        <row r="70">
          <cell r="N70">
            <v>146763017974.94849</v>
          </cell>
          <cell r="AB70">
            <v>139660789353.20551</v>
          </cell>
        </row>
        <row r="71">
          <cell r="N71">
            <v>146525172884.49622</v>
          </cell>
          <cell r="AB71">
            <v>139477673610.13751</v>
          </cell>
        </row>
        <row r="72">
          <cell r="N72">
            <v>146258796591.18253</v>
          </cell>
          <cell r="AB72">
            <v>139268549041.68927</v>
          </cell>
        </row>
        <row r="73">
          <cell r="N73">
            <v>145963480322.40433</v>
          </cell>
          <cell r="AB73">
            <v>139033014061.54398</v>
          </cell>
        </row>
        <row r="74">
          <cell r="N74">
            <v>145639150857.29126</v>
          </cell>
          <cell r="AB74">
            <v>138771014039.15521</v>
          </cell>
        </row>
        <row r="75">
          <cell r="N75">
            <v>145286641531.66724</v>
          </cell>
          <cell r="AB75">
            <v>138483331500.10995</v>
          </cell>
        </row>
        <row r="76">
          <cell r="N76">
            <v>146001226811.88052</v>
          </cell>
          <cell r="AB76">
            <v>139181767068.85486</v>
          </cell>
        </row>
        <row r="77">
          <cell r="N77">
            <v>146701824525.81677</v>
          </cell>
          <cell r="AB77">
            <v>139867383583.95242</v>
          </cell>
        </row>
        <row r="78">
          <cell r="N78">
            <v>147390300017.22656</v>
          </cell>
          <cell r="AB78">
            <v>140541896939.46097</v>
          </cell>
        </row>
        <row r="79">
          <cell r="N79">
            <v>148064654377.47961</v>
          </cell>
          <cell r="AB79">
            <v>141203466725.54965</v>
          </cell>
        </row>
        <row r="80">
          <cell r="N80">
            <v>148726683949.93671</v>
          </cell>
          <cell r="AB80">
            <v>141853758210.14871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uromines.org/news/euromines-position-regards-allocation-rules-phase-4-eu-emission-trading-system-ets" TargetMode="External"/><Relationship Id="rId1" Type="http://schemas.openxmlformats.org/officeDocument/2006/relationships/hyperlink" Target="https://ec.europa.eu/clima/policies/ets_e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op.europa.eu/en/publication-detail/-/publication/aed45f8e-63e3-47fb-9440-a0a14370f243/language-en/format-PDF/source-106883045" TargetMode="External"/><Relationship Id="rId2" Type="http://schemas.openxmlformats.org/officeDocument/2006/relationships/hyperlink" Target="https://ec.europa.eu/clima/system/files/2019-08/long-term_analysis_in_depth_analysis_figures_20190722_en.pdf" TargetMode="External"/><Relationship Id="rId1" Type="http://schemas.openxmlformats.org/officeDocument/2006/relationships/hyperlink" Target="https://op.europa.eu/en/publication-detail/-/publication/aed45f8e-63e3-47fb-9440-a0a14370f243/language-en/format-PDF/source-106883045" TargetMode="External"/><Relationship Id="rId6" Type="http://schemas.openxmlformats.org/officeDocument/2006/relationships/drawing" Target="../drawings/drawing4.xml"/><Relationship Id="rId5" Type="http://schemas.openxmlformats.org/officeDocument/2006/relationships/printerSettings" Target="../printerSettings/printerSettings15.bin"/><Relationship Id="rId4" Type="http://schemas.openxmlformats.org/officeDocument/2006/relationships/hyperlink" Target="https://ec.europa.eu/clima/system/files/2019-08/long-term_analysis_in_depth_analysis_figures_20190722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A526-F899-4BF4-AB6E-804CE79035FB}">
  <sheetPr>
    <tabColor theme="5"/>
  </sheetPr>
  <dimension ref="B2:AFX85"/>
  <sheetViews>
    <sheetView tabSelected="1" workbookViewId="0">
      <selection activeCell="C16" sqref="C16"/>
    </sheetView>
  </sheetViews>
  <sheetFormatPr defaultColWidth="9.140625" defaultRowHeight="15" x14ac:dyDescent="0.25"/>
  <cols>
    <col min="1" max="2" width="9.140625" style="45"/>
    <col min="3" max="3" width="124" style="45" customWidth="1"/>
    <col min="4" max="4" width="9.140625" style="45"/>
    <col min="5" max="6" width="38.28515625" style="45" customWidth="1"/>
    <col min="7" max="7" width="20.7109375" style="45" customWidth="1"/>
    <col min="8" max="11" width="18.5703125" style="45" customWidth="1"/>
    <col min="12" max="16384" width="9.140625" style="45"/>
  </cols>
  <sheetData>
    <row r="2" spans="2:856" s="67" customFormat="1" ht="26.25" x14ac:dyDescent="0.4">
      <c r="B2" s="67" t="s">
        <v>0</v>
      </c>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row>
    <row r="4" spans="2:856" x14ac:dyDescent="0.25">
      <c r="B4" s="77" t="s">
        <v>1</v>
      </c>
      <c r="C4" s="74" t="s">
        <v>773</v>
      </c>
    </row>
    <row r="5" spans="2:856" x14ac:dyDescent="0.25">
      <c r="B5" s="78" t="s">
        <v>2</v>
      </c>
      <c r="C5" s="75" t="s">
        <v>3</v>
      </c>
    </row>
    <row r="6" spans="2:856" x14ac:dyDescent="0.25">
      <c r="B6" s="79" t="s">
        <v>4</v>
      </c>
      <c r="C6" s="76" t="s">
        <v>774</v>
      </c>
    </row>
    <row r="9" spans="2:856" ht="30" x14ac:dyDescent="0.25">
      <c r="C9" s="88" t="s">
        <v>800</v>
      </c>
    </row>
    <row r="10" spans="2:856" x14ac:dyDescent="0.25">
      <c r="C10" s="89"/>
    </row>
    <row r="11" spans="2:856" x14ac:dyDescent="0.25">
      <c r="C11" s="90"/>
    </row>
    <row r="12" spans="2:856" x14ac:dyDescent="0.25">
      <c r="C12" s="92" t="s">
        <v>789</v>
      </c>
    </row>
    <row r="13" spans="2:856" ht="30" x14ac:dyDescent="0.25">
      <c r="C13" s="91" t="s">
        <v>652</v>
      </c>
    </row>
    <row r="14" spans="2:856" x14ac:dyDescent="0.25">
      <c r="C14" s="87"/>
      <c r="E14" s="93" t="s">
        <v>5</v>
      </c>
    </row>
    <row r="15" spans="2:856" x14ac:dyDescent="0.25">
      <c r="C15" s="91" t="s">
        <v>653</v>
      </c>
    </row>
    <row r="16" spans="2:856" ht="75" x14ac:dyDescent="0.25">
      <c r="C16" s="91" t="s">
        <v>655</v>
      </c>
    </row>
    <row r="17" spans="3:3" x14ac:dyDescent="0.25">
      <c r="C17" s="92"/>
    </row>
    <row r="18" spans="3:3" ht="45" x14ac:dyDescent="0.25">
      <c r="C18" s="90" t="s">
        <v>654</v>
      </c>
    </row>
    <row r="19" spans="3:3" x14ac:dyDescent="0.25">
      <c r="C19" s="91"/>
    </row>
    <row r="20" spans="3:3" x14ac:dyDescent="0.25">
      <c r="C20" s="52" t="s">
        <v>788</v>
      </c>
    </row>
    <row r="22" spans="3:3" x14ac:dyDescent="0.25">
      <c r="C22" s="45" t="s">
        <v>656</v>
      </c>
    </row>
    <row r="24" spans="3:3" x14ac:dyDescent="0.25">
      <c r="C24" s="45" t="s">
        <v>775</v>
      </c>
    </row>
    <row r="26" spans="3:3" x14ac:dyDescent="0.25">
      <c r="C26" s="52" t="s">
        <v>6</v>
      </c>
    </row>
    <row r="27" spans="3:3" x14ac:dyDescent="0.25">
      <c r="C27" s="45" t="s">
        <v>657</v>
      </c>
    </row>
    <row r="28" spans="3:3" ht="15.75" thickBot="1" x14ac:dyDescent="0.3">
      <c r="C28" s="85"/>
    </row>
    <row r="29" spans="3:3" ht="15.75" thickBot="1" x14ac:dyDescent="0.3">
      <c r="C29" s="86" t="s">
        <v>7</v>
      </c>
    </row>
    <row r="30" spans="3:3" ht="15.75" thickBot="1" x14ac:dyDescent="0.3">
      <c r="C30" s="94" t="s">
        <v>8</v>
      </c>
    </row>
    <row r="31" spans="3:3" ht="15.75" thickBot="1" x14ac:dyDescent="0.3">
      <c r="C31" s="95" t="s">
        <v>9</v>
      </c>
    </row>
    <row r="32" spans="3:3" ht="15.75" thickBot="1" x14ac:dyDescent="0.3">
      <c r="C32" s="96" t="s">
        <v>10</v>
      </c>
    </row>
    <row r="33" spans="3:5" x14ac:dyDescent="0.25">
      <c r="C33" s="97"/>
    </row>
    <row r="34" spans="3:5" ht="30" x14ac:dyDescent="0.25">
      <c r="C34" s="88" t="s">
        <v>754</v>
      </c>
    </row>
    <row r="35" spans="3:5" x14ac:dyDescent="0.25">
      <c r="C35" s="90"/>
    </row>
    <row r="36" spans="3:5" x14ac:dyDescent="0.25">
      <c r="C36" s="91" t="s">
        <v>779</v>
      </c>
    </row>
    <row r="37" spans="3:5" ht="30" x14ac:dyDescent="0.25">
      <c r="C37" s="91" t="s">
        <v>771</v>
      </c>
    </row>
    <row r="38" spans="3:5" x14ac:dyDescent="0.25">
      <c r="C38" s="91" t="s">
        <v>772</v>
      </c>
    </row>
    <row r="39" spans="3:5" x14ac:dyDescent="0.25">
      <c r="C39" s="91"/>
    </row>
    <row r="40" spans="3:5" ht="75" x14ac:dyDescent="0.25">
      <c r="C40" s="90" t="s">
        <v>776</v>
      </c>
    </row>
    <row r="41" spans="3:5" x14ac:dyDescent="0.25">
      <c r="C41" s="90"/>
    </row>
    <row r="42" spans="3:5" x14ac:dyDescent="0.25">
      <c r="C42" s="91" t="s">
        <v>780</v>
      </c>
      <c r="E42" s="93" t="s">
        <v>11</v>
      </c>
    </row>
    <row r="43" spans="3:5" x14ac:dyDescent="0.25">
      <c r="C43" s="91"/>
    </row>
    <row r="44" spans="3:5" ht="120" x14ac:dyDescent="0.25">
      <c r="C44" s="91" t="s">
        <v>777</v>
      </c>
    </row>
    <row r="45" spans="3:5" x14ac:dyDescent="0.25">
      <c r="C45" s="90"/>
    </row>
    <row r="46" spans="3:5" x14ac:dyDescent="0.25">
      <c r="C46" s="91" t="s">
        <v>658</v>
      </c>
    </row>
    <row r="47" spans="3:5" x14ac:dyDescent="0.25">
      <c r="C47" s="91"/>
    </row>
    <row r="48" spans="3:5" x14ac:dyDescent="0.25">
      <c r="C48" s="91"/>
    </row>
    <row r="49" spans="3:11" x14ac:dyDescent="0.25">
      <c r="C49" s="91" t="s">
        <v>778</v>
      </c>
    </row>
    <row r="50" spans="3:11" ht="75" x14ac:dyDescent="0.25">
      <c r="C50" s="91" t="s">
        <v>782</v>
      </c>
    </row>
    <row r="51" spans="3:11" x14ac:dyDescent="0.25">
      <c r="C51" s="91"/>
    </row>
    <row r="52" spans="3:11" ht="30" x14ac:dyDescent="0.25">
      <c r="C52" s="98" t="s">
        <v>826</v>
      </c>
    </row>
    <row r="53" spans="3:11" x14ac:dyDescent="0.25">
      <c r="C53" s="98"/>
    </row>
    <row r="54" spans="3:11" x14ac:dyDescent="0.25">
      <c r="C54" s="91"/>
    </row>
    <row r="55" spans="3:11" x14ac:dyDescent="0.25">
      <c r="C55" s="91" t="s">
        <v>781</v>
      </c>
    </row>
    <row r="56" spans="3:11" ht="75" x14ac:dyDescent="0.25">
      <c r="C56" s="90" t="s">
        <v>783</v>
      </c>
    </row>
    <row r="57" spans="3:11" x14ac:dyDescent="0.25">
      <c r="C57" s="90"/>
    </row>
    <row r="58" spans="3:11" ht="120" x14ac:dyDescent="0.25">
      <c r="C58" s="91" t="s">
        <v>784</v>
      </c>
    </row>
    <row r="59" spans="3:11" x14ac:dyDescent="0.25">
      <c r="C59" s="84"/>
    </row>
    <row r="60" spans="3:11" x14ac:dyDescent="0.25">
      <c r="C60" s="55"/>
    </row>
    <row r="61" spans="3:11" ht="19.5" x14ac:dyDescent="0.3">
      <c r="E61" s="54"/>
      <c r="F61" s="133" t="s">
        <v>12</v>
      </c>
      <c r="G61" s="133"/>
      <c r="H61" s="134" t="s">
        <v>13</v>
      </c>
      <c r="I61" s="135"/>
      <c r="J61" s="135"/>
      <c r="K61" s="135"/>
    </row>
    <row r="62" spans="3:11" ht="88.5" customHeight="1" x14ac:dyDescent="0.25">
      <c r="C62" s="55" t="s">
        <v>785</v>
      </c>
      <c r="D62" s="56" t="s">
        <v>14</v>
      </c>
      <c r="E62" s="49" t="s">
        <v>15</v>
      </c>
      <c r="F62" s="49" t="s">
        <v>16</v>
      </c>
      <c r="G62" s="49" t="s">
        <v>17</v>
      </c>
      <c r="H62" s="104" t="s">
        <v>734</v>
      </c>
      <c r="I62" s="104" t="s">
        <v>733</v>
      </c>
      <c r="J62" s="104" t="s">
        <v>732</v>
      </c>
      <c r="K62" s="104" t="s">
        <v>731</v>
      </c>
    </row>
    <row r="63" spans="3:11" x14ac:dyDescent="0.25">
      <c r="D63" s="57">
        <v>2020</v>
      </c>
      <c r="E63" s="59">
        <v>129000000</v>
      </c>
      <c r="F63" s="81">
        <v>1</v>
      </c>
      <c r="G63" s="81">
        <v>0</v>
      </c>
      <c r="H63" s="81">
        <v>0</v>
      </c>
      <c r="I63" s="81">
        <v>1</v>
      </c>
      <c r="J63" s="105">
        <v>0</v>
      </c>
      <c r="K63" s="105">
        <v>0</v>
      </c>
    </row>
    <row r="64" spans="3:11" x14ac:dyDescent="0.25">
      <c r="D64" s="57"/>
      <c r="E64" s="59">
        <v>129000000</v>
      </c>
      <c r="F64" s="81">
        <v>1</v>
      </c>
      <c r="G64" s="81">
        <v>0</v>
      </c>
      <c r="H64" s="81">
        <v>0</v>
      </c>
      <c r="I64" s="105">
        <v>1</v>
      </c>
      <c r="J64" s="105">
        <v>0.1</v>
      </c>
      <c r="K64" s="105">
        <v>0</v>
      </c>
    </row>
    <row r="65" spans="3:11" x14ac:dyDescent="0.25">
      <c r="D65" s="57"/>
      <c r="E65" s="59">
        <v>129000000</v>
      </c>
      <c r="F65" s="81">
        <v>1</v>
      </c>
      <c r="G65" s="81">
        <v>0</v>
      </c>
      <c r="H65" s="81">
        <v>0</v>
      </c>
      <c r="I65" s="105">
        <v>1</v>
      </c>
      <c r="J65" s="105">
        <v>0.2</v>
      </c>
      <c r="K65" s="105">
        <v>0</v>
      </c>
    </row>
    <row r="66" spans="3:11" x14ac:dyDescent="0.25">
      <c r="D66" s="57"/>
      <c r="E66" s="59">
        <v>129000000</v>
      </c>
      <c r="F66" s="81">
        <v>1</v>
      </c>
      <c r="G66" s="81">
        <v>0</v>
      </c>
      <c r="H66" s="81">
        <v>0</v>
      </c>
      <c r="I66" s="105">
        <v>1</v>
      </c>
      <c r="J66" s="105">
        <v>0.3</v>
      </c>
      <c r="K66" s="105">
        <v>0.1</v>
      </c>
    </row>
    <row r="67" spans="3:11" x14ac:dyDescent="0.25">
      <c r="D67" s="57"/>
      <c r="E67" s="59">
        <v>129000000</v>
      </c>
      <c r="F67" s="81">
        <v>1</v>
      </c>
      <c r="G67" s="81">
        <v>0</v>
      </c>
      <c r="H67" s="81">
        <v>0</v>
      </c>
      <c r="I67" s="105">
        <v>1</v>
      </c>
      <c r="J67" s="105">
        <v>0.4</v>
      </c>
      <c r="K67" s="105">
        <v>0.2</v>
      </c>
    </row>
    <row r="68" spans="3:11" x14ac:dyDescent="0.25">
      <c r="D68" s="57">
        <v>2050</v>
      </c>
      <c r="E68" s="59">
        <v>129000000</v>
      </c>
      <c r="F68" s="81">
        <v>1</v>
      </c>
      <c r="G68" s="81">
        <v>0</v>
      </c>
      <c r="H68" s="81">
        <v>0</v>
      </c>
      <c r="I68" s="105">
        <v>1</v>
      </c>
      <c r="J68" s="105">
        <v>0.5</v>
      </c>
      <c r="K68" s="105">
        <v>0.3</v>
      </c>
    </row>
    <row r="69" spans="3:11" ht="45" x14ac:dyDescent="0.25">
      <c r="C69" s="55" t="s">
        <v>793</v>
      </c>
      <c r="D69" s="57"/>
    </row>
    <row r="70" spans="3:11" x14ac:dyDescent="0.25">
      <c r="C70" s="55"/>
      <c r="D70" s="57"/>
    </row>
    <row r="71" spans="3:11" x14ac:dyDescent="0.25">
      <c r="C71" s="118" t="s">
        <v>786</v>
      </c>
    </row>
    <row r="72" spans="3:11" x14ac:dyDescent="0.25">
      <c r="C72" s="118" t="s">
        <v>787</v>
      </c>
    </row>
    <row r="73" spans="3:11" x14ac:dyDescent="0.25">
      <c r="C73" s="84"/>
    </row>
    <row r="74" spans="3:11" x14ac:dyDescent="0.25">
      <c r="C74" s="92" t="s">
        <v>790</v>
      </c>
      <c r="D74" s="55"/>
      <c r="E74" s="55"/>
      <c r="F74" s="55"/>
      <c r="G74" s="55"/>
      <c r="H74" s="55"/>
    </row>
    <row r="75" spans="3:11" ht="45" x14ac:dyDescent="0.25">
      <c r="C75" s="88" t="s">
        <v>755</v>
      </c>
      <c r="D75" s="55"/>
      <c r="E75" s="55"/>
      <c r="F75" s="55"/>
      <c r="G75" s="55"/>
      <c r="H75" s="55"/>
    </row>
    <row r="76" spans="3:11" x14ac:dyDescent="0.25">
      <c r="C76" s="91"/>
      <c r="D76" s="55"/>
      <c r="E76" s="55"/>
      <c r="F76" s="55"/>
      <c r="G76" s="55"/>
      <c r="H76" s="55"/>
    </row>
    <row r="77" spans="3:11" ht="45" x14ac:dyDescent="0.25">
      <c r="C77" s="91" t="s">
        <v>791</v>
      </c>
      <c r="D77" s="55"/>
      <c r="E77" s="55"/>
      <c r="F77" s="55"/>
      <c r="G77" s="55"/>
      <c r="H77" s="55"/>
    </row>
    <row r="78" spans="3:11" x14ac:dyDescent="0.25">
      <c r="C78" s="91"/>
      <c r="D78" s="55"/>
      <c r="E78" s="55"/>
      <c r="F78" s="55"/>
      <c r="G78" s="55"/>
      <c r="H78" s="55"/>
    </row>
    <row r="79" spans="3:11" x14ac:dyDescent="0.25">
      <c r="C79" s="55"/>
      <c r="D79" s="55"/>
      <c r="E79" s="55"/>
      <c r="F79" s="55"/>
      <c r="G79" s="55"/>
    </row>
    <row r="80" spans="3:11" x14ac:dyDescent="0.25">
      <c r="C80" s="125" t="s">
        <v>797</v>
      </c>
      <c r="D80" s="55"/>
      <c r="E80" s="55"/>
      <c r="F80" s="55"/>
      <c r="G80" s="55"/>
    </row>
    <row r="81" spans="3:8" x14ac:dyDescent="0.25">
      <c r="C81" s="55"/>
      <c r="D81" s="55"/>
      <c r="E81" s="55"/>
      <c r="F81" s="55"/>
      <c r="G81" s="55"/>
    </row>
    <row r="82" spans="3:8" x14ac:dyDescent="0.25">
      <c r="C82" s="55" t="s">
        <v>798</v>
      </c>
      <c r="D82" s="55"/>
      <c r="E82" s="55"/>
      <c r="F82" s="55"/>
      <c r="G82" s="55"/>
    </row>
    <row r="83" spans="3:8" x14ac:dyDescent="0.25">
      <c r="C83" s="55" t="s">
        <v>799</v>
      </c>
      <c r="D83" s="55"/>
      <c r="E83" s="55"/>
      <c r="F83" s="55"/>
      <c r="G83" s="55"/>
    </row>
    <row r="84" spans="3:8" x14ac:dyDescent="0.25">
      <c r="C84" s="55"/>
      <c r="D84" s="55"/>
      <c r="E84" s="55"/>
      <c r="F84" s="55"/>
      <c r="G84" s="55"/>
    </row>
    <row r="85" spans="3:8" x14ac:dyDescent="0.25">
      <c r="C85" s="55"/>
      <c r="D85" s="55"/>
      <c r="E85" s="55"/>
      <c r="F85" s="55"/>
      <c r="G85" s="55"/>
      <c r="H85" s="55"/>
    </row>
  </sheetData>
  <mergeCells count="2">
    <mergeCell ref="F61:G61"/>
    <mergeCell ref="H61:K6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25B65-A804-4705-96D0-C41444BCEE97}">
  <sheetPr>
    <tabColor theme="7"/>
  </sheetPr>
  <dimension ref="A1:L34"/>
  <sheetViews>
    <sheetView workbookViewId="0">
      <selection activeCell="A13" sqref="A13"/>
    </sheetView>
  </sheetViews>
  <sheetFormatPr defaultRowHeight="15" x14ac:dyDescent="0.25"/>
  <sheetData>
    <row r="1" spans="1:12" x14ac:dyDescent="0.25">
      <c r="L1" s="18"/>
    </row>
    <row r="14" spans="1:12" x14ac:dyDescent="0.25">
      <c r="A14" s="10"/>
    </row>
    <row r="15" spans="1:12" x14ac:dyDescent="0.25">
      <c r="A15" s="10"/>
    </row>
    <row r="17" spans="1:1" x14ac:dyDescent="0.25">
      <c r="A17" s="10"/>
    </row>
    <row r="32" spans="1:1" x14ac:dyDescent="0.25">
      <c r="A32" s="10"/>
    </row>
    <row r="33" spans="1:1" x14ac:dyDescent="0.25">
      <c r="A33" s="10"/>
    </row>
    <row r="34" spans="1:1" x14ac:dyDescent="0.25">
      <c r="A34" s="10"/>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2FC5-B3B0-46E5-B28A-4282756C73F1}">
  <sheetPr>
    <tabColor theme="7"/>
  </sheetPr>
  <dimension ref="A1:AFX291"/>
  <sheetViews>
    <sheetView zoomScale="80" zoomScaleNormal="80" workbookViewId="0">
      <selection activeCell="A14" sqref="A14"/>
    </sheetView>
  </sheetViews>
  <sheetFormatPr defaultRowHeight="15" x14ac:dyDescent="0.25"/>
  <cols>
    <col min="1" max="1" width="9.140625" customWidth="1"/>
    <col min="2" max="2" width="73.140625" customWidth="1"/>
    <col min="3" max="4" width="38.28515625" customWidth="1"/>
    <col min="5" max="5" width="20.7109375" customWidth="1"/>
    <col min="6" max="6" width="20" customWidth="1"/>
    <col min="7" max="9" width="18.42578125" customWidth="1"/>
    <col min="10" max="10" width="20.140625" customWidth="1"/>
    <col min="11" max="11" width="19.7109375" customWidth="1"/>
    <col min="12" max="12" width="33.42578125" customWidth="1"/>
    <col min="13" max="13" width="23.42578125" customWidth="1"/>
    <col min="14" max="14" width="22.7109375" customWidth="1"/>
    <col min="15" max="15" width="24.85546875" customWidth="1"/>
    <col min="16" max="16" width="15.7109375" customWidth="1"/>
    <col min="17" max="24" width="12.85546875" customWidth="1"/>
    <col min="47" max="856" width="9.140625" style="45"/>
  </cols>
  <sheetData>
    <row r="1" spans="1:856" s="67" customFormat="1" ht="26.25" x14ac:dyDescent="0.4">
      <c r="B1" s="67" t="s">
        <v>22</v>
      </c>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c r="NP1" s="68"/>
      <c r="NQ1" s="68"/>
      <c r="NR1" s="68"/>
      <c r="NS1" s="68"/>
      <c r="NT1" s="68"/>
      <c r="NU1" s="68"/>
      <c r="NV1" s="68"/>
      <c r="NW1" s="68"/>
      <c r="NX1" s="68"/>
      <c r="NY1" s="68"/>
      <c r="NZ1" s="68"/>
      <c r="OA1" s="68"/>
      <c r="OB1" s="68"/>
      <c r="OC1" s="68"/>
      <c r="OD1" s="68"/>
      <c r="OE1" s="68"/>
      <c r="OF1" s="68"/>
      <c r="OG1" s="68"/>
      <c r="OH1" s="68"/>
      <c r="OI1" s="68"/>
      <c r="OJ1" s="68"/>
      <c r="OK1" s="68"/>
      <c r="OL1" s="68"/>
      <c r="OM1" s="68"/>
      <c r="ON1" s="68"/>
      <c r="OO1" s="68"/>
      <c r="OP1" s="68"/>
      <c r="OQ1" s="68"/>
      <c r="OR1" s="68"/>
      <c r="OS1" s="68"/>
      <c r="OT1" s="68"/>
      <c r="OU1" s="68"/>
      <c r="OV1" s="68"/>
      <c r="OW1" s="68"/>
      <c r="OX1" s="68"/>
      <c r="OY1" s="68"/>
      <c r="OZ1" s="68"/>
      <c r="PA1" s="68"/>
      <c r="PB1" s="68"/>
      <c r="PC1" s="68"/>
      <c r="PD1" s="68"/>
      <c r="PE1" s="68"/>
      <c r="PF1" s="68"/>
      <c r="PG1" s="68"/>
      <c r="PH1" s="68"/>
      <c r="PI1" s="68"/>
      <c r="PJ1" s="68"/>
      <c r="PK1" s="68"/>
      <c r="PL1" s="68"/>
      <c r="PM1" s="68"/>
      <c r="PN1" s="68"/>
      <c r="PO1" s="68"/>
      <c r="PP1" s="68"/>
      <c r="PQ1" s="68"/>
      <c r="PR1" s="68"/>
      <c r="PS1" s="68"/>
      <c r="PT1" s="68"/>
      <c r="PU1" s="68"/>
      <c r="PV1" s="68"/>
      <c r="PW1" s="68"/>
      <c r="PX1" s="68"/>
      <c r="PY1" s="68"/>
      <c r="PZ1" s="68"/>
      <c r="QA1" s="68"/>
      <c r="QB1" s="68"/>
      <c r="QC1" s="68"/>
      <c r="QD1" s="68"/>
      <c r="QE1" s="68"/>
      <c r="QF1" s="68"/>
      <c r="QG1" s="68"/>
      <c r="QH1" s="68"/>
      <c r="QI1" s="68"/>
      <c r="QJ1" s="68"/>
      <c r="QK1" s="68"/>
      <c r="QL1" s="68"/>
      <c r="QM1" s="68"/>
      <c r="QN1" s="68"/>
      <c r="QO1" s="68"/>
      <c r="QP1" s="68"/>
      <c r="QQ1" s="68"/>
      <c r="QR1" s="68"/>
      <c r="QS1" s="68"/>
      <c r="QT1" s="68"/>
      <c r="QU1" s="68"/>
      <c r="QV1" s="68"/>
      <c r="QW1" s="68"/>
      <c r="QX1" s="68"/>
      <c r="QY1" s="68"/>
      <c r="QZ1" s="68"/>
      <c r="RA1" s="68"/>
      <c r="RB1" s="68"/>
      <c r="RC1" s="68"/>
      <c r="RD1" s="68"/>
      <c r="RE1" s="68"/>
      <c r="RF1" s="68"/>
      <c r="RG1" s="68"/>
      <c r="RH1" s="68"/>
      <c r="RI1" s="68"/>
      <c r="RJ1" s="68"/>
      <c r="RK1" s="68"/>
      <c r="RL1" s="68"/>
      <c r="RM1" s="68"/>
      <c r="RN1" s="68"/>
      <c r="RO1" s="68"/>
      <c r="RP1" s="68"/>
      <c r="RQ1" s="68"/>
      <c r="RR1" s="68"/>
      <c r="RS1" s="68"/>
      <c r="RT1" s="68"/>
      <c r="RU1" s="68"/>
      <c r="RV1" s="68"/>
      <c r="RW1" s="68"/>
      <c r="RX1" s="68"/>
      <c r="RY1" s="68"/>
      <c r="RZ1" s="68"/>
      <c r="SA1" s="68"/>
      <c r="SB1" s="68"/>
      <c r="SC1" s="68"/>
      <c r="SD1" s="68"/>
      <c r="SE1" s="68"/>
      <c r="SF1" s="68"/>
      <c r="SG1" s="68"/>
      <c r="SH1" s="68"/>
      <c r="SI1" s="68"/>
      <c r="SJ1" s="68"/>
      <c r="SK1" s="68"/>
      <c r="SL1" s="68"/>
      <c r="SM1" s="68"/>
      <c r="SN1" s="68"/>
      <c r="SO1" s="68"/>
      <c r="SP1" s="68"/>
      <c r="SQ1" s="68"/>
      <c r="SR1" s="68"/>
      <c r="SS1" s="68"/>
      <c r="ST1" s="68"/>
      <c r="SU1" s="68"/>
      <c r="SV1" s="68"/>
      <c r="SW1" s="68"/>
      <c r="SX1" s="68"/>
      <c r="SY1" s="68"/>
      <c r="SZ1" s="68"/>
      <c r="TA1" s="68"/>
      <c r="TB1" s="68"/>
      <c r="TC1" s="68"/>
      <c r="TD1" s="68"/>
      <c r="TE1" s="68"/>
      <c r="TF1" s="68"/>
      <c r="TG1" s="68"/>
      <c r="TH1" s="68"/>
      <c r="TI1" s="68"/>
      <c r="TJ1" s="68"/>
      <c r="TK1" s="68"/>
      <c r="TL1" s="68"/>
      <c r="TM1" s="68"/>
      <c r="TN1" s="68"/>
      <c r="TO1" s="68"/>
      <c r="TP1" s="68"/>
      <c r="TQ1" s="68"/>
      <c r="TR1" s="68"/>
      <c r="TS1" s="68"/>
      <c r="TT1" s="68"/>
      <c r="TU1" s="68"/>
      <c r="TV1" s="68"/>
      <c r="TW1" s="68"/>
      <c r="TX1" s="68"/>
      <c r="TY1" s="68"/>
      <c r="TZ1" s="68"/>
      <c r="UA1" s="68"/>
      <c r="UB1" s="68"/>
      <c r="UC1" s="68"/>
      <c r="UD1" s="68"/>
      <c r="UE1" s="68"/>
      <c r="UF1" s="68"/>
      <c r="UG1" s="68"/>
      <c r="UH1" s="68"/>
      <c r="UI1" s="68"/>
      <c r="UJ1" s="68"/>
      <c r="UK1" s="68"/>
      <c r="UL1" s="68"/>
      <c r="UM1" s="68"/>
      <c r="UN1" s="68"/>
      <c r="UO1" s="68"/>
      <c r="UP1" s="68"/>
      <c r="UQ1" s="68"/>
      <c r="UR1" s="68"/>
      <c r="US1" s="68"/>
      <c r="UT1" s="68"/>
      <c r="UU1" s="68"/>
      <c r="UV1" s="68"/>
      <c r="UW1" s="68"/>
      <c r="UX1" s="68"/>
      <c r="UY1" s="68"/>
      <c r="UZ1" s="68"/>
      <c r="VA1" s="68"/>
      <c r="VB1" s="68"/>
      <c r="VC1" s="68"/>
      <c r="VD1" s="68"/>
      <c r="VE1" s="68"/>
      <c r="VF1" s="68"/>
      <c r="VG1" s="68"/>
      <c r="VH1" s="68"/>
      <c r="VI1" s="68"/>
      <c r="VJ1" s="68"/>
      <c r="VK1" s="68"/>
      <c r="VL1" s="68"/>
      <c r="VM1" s="68"/>
      <c r="VN1" s="68"/>
      <c r="VO1" s="68"/>
      <c r="VP1" s="68"/>
      <c r="VQ1" s="68"/>
      <c r="VR1" s="68"/>
      <c r="VS1" s="68"/>
      <c r="VT1" s="68"/>
      <c r="VU1" s="68"/>
      <c r="VV1" s="68"/>
      <c r="VW1" s="68"/>
      <c r="VX1" s="68"/>
      <c r="VY1" s="68"/>
      <c r="VZ1" s="68"/>
      <c r="WA1" s="68"/>
      <c r="WB1" s="68"/>
      <c r="WC1" s="68"/>
      <c r="WD1" s="68"/>
      <c r="WE1" s="68"/>
      <c r="WF1" s="68"/>
      <c r="WG1" s="68"/>
      <c r="WH1" s="68"/>
      <c r="WI1" s="68"/>
      <c r="WJ1" s="68"/>
      <c r="WK1" s="68"/>
      <c r="WL1" s="68"/>
      <c r="WM1" s="68"/>
      <c r="WN1" s="68"/>
      <c r="WO1" s="68"/>
      <c r="WP1" s="68"/>
      <c r="WQ1" s="68"/>
      <c r="WR1" s="68"/>
      <c r="WS1" s="68"/>
      <c r="WT1" s="68"/>
      <c r="WU1" s="68"/>
      <c r="WV1" s="68"/>
      <c r="WW1" s="68"/>
      <c r="WX1" s="68"/>
      <c r="WY1" s="68"/>
      <c r="WZ1" s="68"/>
      <c r="XA1" s="68"/>
      <c r="XB1" s="68"/>
      <c r="XC1" s="68"/>
      <c r="XD1" s="68"/>
      <c r="XE1" s="68"/>
      <c r="XF1" s="68"/>
      <c r="XG1" s="68"/>
      <c r="XH1" s="68"/>
      <c r="XI1" s="68"/>
      <c r="XJ1" s="68"/>
      <c r="XK1" s="68"/>
      <c r="XL1" s="68"/>
      <c r="XM1" s="68"/>
      <c r="XN1" s="68"/>
      <c r="XO1" s="68"/>
      <c r="XP1" s="68"/>
      <c r="XQ1" s="68"/>
      <c r="XR1" s="68"/>
      <c r="XS1" s="68"/>
      <c r="XT1" s="68"/>
      <c r="XU1" s="68"/>
      <c r="XV1" s="68"/>
      <c r="XW1" s="68"/>
      <c r="XX1" s="68"/>
      <c r="XY1" s="68"/>
      <c r="XZ1" s="68"/>
      <c r="YA1" s="68"/>
      <c r="YB1" s="68"/>
      <c r="YC1" s="68"/>
      <c r="YD1" s="68"/>
      <c r="YE1" s="68"/>
      <c r="YF1" s="68"/>
      <c r="YG1" s="68"/>
      <c r="YH1" s="68"/>
      <c r="YI1" s="68"/>
      <c r="YJ1" s="68"/>
      <c r="YK1" s="68"/>
      <c r="YL1" s="68"/>
      <c r="YM1" s="68"/>
      <c r="YN1" s="68"/>
      <c r="YO1" s="68"/>
      <c r="YP1" s="68"/>
      <c r="YQ1" s="68"/>
      <c r="YR1" s="68"/>
      <c r="YS1" s="68"/>
      <c r="YT1" s="68"/>
      <c r="YU1" s="68"/>
      <c r="YV1" s="68"/>
      <c r="YW1" s="68"/>
      <c r="YX1" s="68"/>
      <c r="YY1" s="68"/>
      <c r="YZ1" s="68"/>
      <c r="ZA1" s="68"/>
      <c r="ZB1" s="68"/>
      <c r="ZC1" s="68"/>
      <c r="ZD1" s="68"/>
      <c r="ZE1" s="68"/>
      <c r="ZF1" s="68"/>
      <c r="ZG1" s="68"/>
      <c r="ZH1" s="68"/>
      <c r="ZI1" s="68"/>
      <c r="ZJ1" s="68"/>
      <c r="ZK1" s="68"/>
      <c r="ZL1" s="68"/>
      <c r="ZM1" s="68"/>
      <c r="ZN1" s="68"/>
      <c r="ZO1" s="68"/>
      <c r="ZP1" s="68"/>
      <c r="ZQ1" s="68"/>
      <c r="ZR1" s="68"/>
      <c r="ZS1" s="68"/>
      <c r="ZT1" s="68"/>
      <c r="ZU1" s="68"/>
      <c r="ZV1" s="68"/>
      <c r="ZW1" s="68"/>
      <c r="ZX1" s="68"/>
      <c r="ZY1" s="68"/>
      <c r="ZZ1" s="68"/>
      <c r="AAA1" s="68"/>
      <c r="AAB1" s="68"/>
      <c r="AAC1" s="68"/>
      <c r="AAD1" s="68"/>
      <c r="AAE1" s="68"/>
      <c r="AAF1" s="68"/>
      <c r="AAG1" s="68"/>
      <c r="AAH1" s="68"/>
      <c r="AAI1" s="68"/>
      <c r="AAJ1" s="68"/>
      <c r="AAK1" s="68"/>
      <c r="AAL1" s="68"/>
      <c r="AAM1" s="68"/>
      <c r="AAN1" s="68"/>
      <c r="AAO1" s="68"/>
      <c r="AAP1" s="68"/>
      <c r="AAQ1" s="68"/>
      <c r="AAR1" s="68"/>
      <c r="AAS1" s="68"/>
      <c r="AAT1" s="68"/>
      <c r="AAU1" s="68"/>
      <c r="AAV1" s="68"/>
      <c r="AAW1" s="68"/>
      <c r="AAX1" s="68"/>
      <c r="AAY1" s="68"/>
      <c r="AAZ1" s="68"/>
      <c r="ABA1" s="68"/>
      <c r="ABB1" s="68"/>
      <c r="ABC1" s="68"/>
      <c r="ABD1" s="68"/>
      <c r="ABE1" s="68"/>
      <c r="ABF1" s="68"/>
      <c r="ABG1" s="68"/>
      <c r="ABH1" s="68"/>
      <c r="ABI1" s="68"/>
      <c r="ABJ1" s="68"/>
      <c r="ABK1" s="68"/>
      <c r="ABL1" s="68"/>
      <c r="ABM1" s="68"/>
      <c r="ABN1" s="68"/>
      <c r="ABO1" s="68"/>
      <c r="ABP1" s="68"/>
      <c r="ABQ1" s="68"/>
      <c r="ABR1" s="68"/>
      <c r="ABS1" s="68"/>
      <c r="ABT1" s="68"/>
      <c r="ABU1" s="68"/>
      <c r="ABV1" s="68"/>
      <c r="ABW1" s="68"/>
      <c r="ABX1" s="68"/>
      <c r="ABY1" s="68"/>
      <c r="ABZ1" s="68"/>
      <c r="ACA1" s="68"/>
      <c r="ACB1" s="68"/>
      <c r="ACC1" s="68"/>
      <c r="ACD1" s="68"/>
      <c r="ACE1" s="68"/>
      <c r="ACF1" s="68"/>
      <c r="ACG1" s="68"/>
      <c r="ACH1" s="68"/>
      <c r="ACI1" s="68"/>
      <c r="ACJ1" s="68"/>
      <c r="ACK1" s="68"/>
      <c r="ACL1" s="68"/>
      <c r="ACM1" s="68"/>
      <c r="ACN1" s="68"/>
      <c r="ACO1" s="68"/>
      <c r="ACP1" s="68"/>
      <c r="ACQ1" s="68"/>
      <c r="ACR1" s="68"/>
      <c r="ACS1" s="68"/>
      <c r="ACT1" s="68"/>
      <c r="ACU1" s="68"/>
      <c r="ACV1" s="68"/>
      <c r="ACW1" s="68"/>
      <c r="ACX1" s="68"/>
      <c r="ACY1" s="68"/>
      <c r="ACZ1" s="68"/>
      <c r="ADA1" s="68"/>
      <c r="ADB1" s="68"/>
      <c r="ADC1" s="68"/>
      <c r="ADD1" s="68"/>
      <c r="ADE1" s="68"/>
      <c r="ADF1" s="68"/>
      <c r="ADG1" s="68"/>
      <c r="ADH1" s="68"/>
      <c r="ADI1" s="68"/>
      <c r="ADJ1" s="68"/>
      <c r="ADK1" s="68"/>
      <c r="ADL1" s="68"/>
      <c r="ADM1" s="68"/>
      <c r="ADN1" s="68"/>
      <c r="ADO1" s="68"/>
      <c r="ADP1" s="68"/>
      <c r="ADQ1" s="68"/>
      <c r="ADR1" s="68"/>
      <c r="ADS1" s="68"/>
      <c r="ADT1" s="68"/>
      <c r="ADU1" s="68"/>
      <c r="ADV1" s="68"/>
      <c r="ADW1" s="68"/>
      <c r="ADX1" s="68"/>
      <c r="ADY1" s="68"/>
      <c r="ADZ1" s="68"/>
      <c r="AEA1" s="68"/>
      <c r="AEB1" s="68"/>
      <c r="AEC1" s="68"/>
      <c r="AED1" s="68"/>
      <c r="AEE1" s="68"/>
      <c r="AEF1" s="68"/>
      <c r="AEG1" s="68"/>
      <c r="AEH1" s="68"/>
      <c r="AEI1" s="68"/>
      <c r="AEJ1" s="68"/>
      <c r="AEK1" s="68"/>
      <c r="AEL1" s="68"/>
      <c r="AEM1" s="68"/>
      <c r="AEN1" s="68"/>
      <c r="AEO1" s="68"/>
      <c r="AEP1" s="68"/>
      <c r="AEQ1" s="68"/>
      <c r="AER1" s="68"/>
      <c r="AES1" s="68"/>
      <c r="AET1" s="68"/>
      <c r="AEU1" s="68"/>
      <c r="AEV1" s="68"/>
      <c r="AEW1" s="68"/>
      <c r="AEX1" s="68"/>
      <c r="AEY1" s="68"/>
      <c r="AEZ1" s="68"/>
      <c r="AFA1" s="68"/>
      <c r="AFB1" s="68"/>
      <c r="AFC1" s="68"/>
      <c r="AFD1" s="68"/>
      <c r="AFE1" s="68"/>
      <c r="AFF1" s="68"/>
      <c r="AFG1" s="68"/>
      <c r="AFH1" s="68"/>
      <c r="AFI1" s="68"/>
      <c r="AFJ1" s="68"/>
      <c r="AFK1" s="68"/>
      <c r="AFL1" s="68"/>
      <c r="AFM1" s="68"/>
      <c r="AFN1" s="68"/>
      <c r="AFO1" s="68"/>
      <c r="AFP1" s="68"/>
      <c r="AFQ1" s="68"/>
      <c r="AFR1" s="68"/>
      <c r="AFS1" s="68"/>
      <c r="AFT1" s="68"/>
      <c r="AFU1" s="68"/>
      <c r="AFV1" s="68"/>
      <c r="AFW1" s="68"/>
      <c r="AFX1" s="68"/>
    </row>
    <row r="2" spans="1:856" s="45" customFormat="1" x14ac:dyDescent="0.25"/>
    <row r="3" spans="1:856" s="45" customFormat="1" x14ac:dyDescent="0.25">
      <c r="B3" s="52" t="s">
        <v>6</v>
      </c>
    </row>
    <row r="4" spans="1:856" x14ac:dyDescent="0.25">
      <c r="A4" s="45"/>
      <c r="B4" s="2" t="s">
        <v>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row>
    <row r="5" spans="1:856" x14ac:dyDescent="0.25">
      <c r="A5" s="45"/>
      <c r="B5" s="23" t="s">
        <v>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row>
    <row r="6" spans="1:856" x14ac:dyDescent="0.25">
      <c r="A6" s="45"/>
      <c r="B6" s="4" t="s">
        <v>9</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row>
    <row r="7" spans="1:856" x14ac:dyDescent="0.25">
      <c r="A7" s="45"/>
      <c r="B7" s="5" t="s">
        <v>10</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row>
    <row r="8" spans="1:856" x14ac:dyDescent="0.2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row>
    <row r="9" spans="1:856" x14ac:dyDescent="0.25">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row>
    <row r="10" spans="1:856" s="67" customFormat="1" ht="26.25" x14ac:dyDescent="0.4">
      <c r="B10" s="67" t="s">
        <v>21</v>
      </c>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c r="IW10" s="68"/>
      <c r="IX10" s="68"/>
      <c r="IY10" s="68"/>
      <c r="IZ10" s="68"/>
      <c r="JA10" s="68"/>
      <c r="JB10" s="68"/>
      <c r="JC10" s="68"/>
      <c r="JD10" s="68"/>
      <c r="JE10" s="68"/>
      <c r="JF10" s="68"/>
      <c r="JG10" s="68"/>
      <c r="JH10" s="68"/>
      <c r="JI10" s="68"/>
      <c r="JJ10" s="68"/>
      <c r="JK10" s="68"/>
      <c r="JL10" s="68"/>
      <c r="JM10" s="68"/>
      <c r="JN10" s="68"/>
      <c r="JO10" s="68"/>
      <c r="JP10" s="68"/>
      <c r="JQ10" s="68"/>
      <c r="JR10" s="68"/>
      <c r="JS10" s="68"/>
      <c r="JT10" s="68"/>
      <c r="JU10" s="68"/>
      <c r="JV10" s="68"/>
      <c r="JW10" s="68"/>
      <c r="JX10" s="68"/>
      <c r="JY10" s="68"/>
      <c r="JZ10" s="68"/>
      <c r="KA10" s="68"/>
      <c r="KB10" s="68"/>
      <c r="KC10" s="68"/>
      <c r="KD10" s="68"/>
      <c r="KE10" s="68"/>
      <c r="KF10" s="68"/>
      <c r="KG10" s="68"/>
      <c r="KH10" s="68"/>
      <c r="KI10" s="68"/>
      <c r="KJ10" s="68"/>
      <c r="KK10" s="68"/>
      <c r="KL10" s="68"/>
      <c r="KM10" s="68"/>
      <c r="KN10" s="68"/>
      <c r="KO10" s="68"/>
      <c r="KP10" s="68"/>
      <c r="KQ10" s="68"/>
      <c r="KR10" s="68"/>
      <c r="KS10" s="68"/>
      <c r="KT10" s="68"/>
      <c r="KU10" s="68"/>
      <c r="KV10" s="68"/>
      <c r="KW10" s="68"/>
      <c r="KX10" s="68"/>
      <c r="KY10" s="68"/>
      <c r="KZ10" s="68"/>
      <c r="LA10" s="68"/>
      <c r="LB10" s="68"/>
      <c r="LC10" s="68"/>
      <c r="LD10" s="68"/>
      <c r="LE10" s="68"/>
      <c r="LF10" s="68"/>
      <c r="LG10" s="68"/>
      <c r="LH10" s="68"/>
      <c r="LI10" s="68"/>
      <c r="LJ10" s="68"/>
      <c r="LK10" s="68"/>
      <c r="LL10" s="68"/>
      <c r="LM10" s="68"/>
      <c r="LN10" s="68"/>
      <c r="LO10" s="68"/>
      <c r="LP10" s="68"/>
      <c r="LQ10" s="68"/>
      <c r="LR10" s="68"/>
      <c r="LS10" s="68"/>
      <c r="LT10" s="68"/>
      <c r="LU10" s="68"/>
      <c r="LV10" s="68"/>
      <c r="LW10" s="68"/>
      <c r="LX10" s="68"/>
      <c r="LY10" s="68"/>
      <c r="LZ10" s="68"/>
      <c r="MA10" s="68"/>
      <c r="MB10" s="68"/>
      <c r="MC10" s="68"/>
      <c r="MD10" s="68"/>
      <c r="ME10" s="68"/>
      <c r="MF10" s="68"/>
      <c r="MG10" s="68"/>
      <c r="MH10" s="68"/>
      <c r="MI10" s="68"/>
      <c r="MJ10" s="68"/>
      <c r="MK10" s="68"/>
      <c r="ML10" s="68"/>
      <c r="MM10" s="68"/>
      <c r="MN10" s="68"/>
      <c r="MO10" s="68"/>
      <c r="MP10" s="68"/>
      <c r="MQ10" s="68"/>
      <c r="MR10" s="68"/>
      <c r="MS10" s="68"/>
      <c r="MT10" s="68"/>
      <c r="MU10" s="68"/>
      <c r="MV10" s="68"/>
      <c r="MW10" s="68"/>
      <c r="MX10" s="68"/>
      <c r="MY10" s="68"/>
      <c r="MZ10" s="68"/>
      <c r="NA10" s="68"/>
      <c r="NB10" s="68"/>
      <c r="NC10" s="68"/>
      <c r="ND10" s="68"/>
      <c r="NE10" s="68"/>
      <c r="NF10" s="68"/>
      <c r="NG10" s="68"/>
      <c r="NH10" s="68"/>
      <c r="NI10" s="68"/>
      <c r="NJ10" s="68"/>
      <c r="NK10" s="68"/>
      <c r="NL10" s="68"/>
      <c r="NM10" s="68"/>
      <c r="NN10" s="68"/>
      <c r="NO10" s="68"/>
      <c r="NP10" s="68"/>
      <c r="NQ10" s="68"/>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c r="TI10" s="68"/>
      <c r="TJ10" s="68"/>
      <c r="TK10" s="68"/>
      <c r="TL10" s="68"/>
      <c r="TM10" s="68"/>
      <c r="TN10" s="68"/>
      <c r="TO10" s="68"/>
      <c r="TP10" s="68"/>
      <c r="TQ10" s="68"/>
      <c r="TR10" s="68"/>
      <c r="TS10" s="68"/>
      <c r="TT10" s="68"/>
      <c r="TU10" s="68"/>
      <c r="TV10" s="68"/>
      <c r="TW10" s="68"/>
      <c r="TX10" s="68"/>
      <c r="TY10" s="68"/>
      <c r="TZ10" s="68"/>
      <c r="UA10" s="68"/>
      <c r="UB10" s="68"/>
      <c r="UC10" s="68"/>
      <c r="UD10" s="68"/>
      <c r="UE10" s="68"/>
      <c r="UF10" s="68"/>
      <c r="UG10" s="68"/>
      <c r="UH10" s="68"/>
      <c r="UI10" s="68"/>
      <c r="UJ10" s="68"/>
      <c r="UK10" s="68"/>
      <c r="UL10" s="68"/>
      <c r="UM10" s="68"/>
      <c r="UN10" s="68"/>
      <c r="UO10" s="68"/>
      <c r="UP10" s="68"/>
      <c r="UQ10" s="68"/>
      <c r="UR10" s="68"/>
      <c r="US10" s="68"/>
      <c r="UT10" s="68"/>
      <c r="UU10" s="68"/>
      <c r="UV10" s="68"/>
      <c r="UW10" s="68"/>
      <c r="UX10" s="68"/>
      <c r="UY10" s="68"/>
      <c r="UZ10" s="68"/>
      <c r="VA10" s="68"/>
      <c r="VB10" s="68"/>
      <c r="VC10" s="68"/>
      <c r="VD10" s="68"/>
      <c r="VE10" s="68"/>
      <c r="VF10" s="68"/>
      <c r="VG10" s="68"/>
      <c r="VH10" s="68"/>
      <c r="VI10" s="68"/>
      <c r="VJ10" s="68"/>
      <c r="VK10" s="68"/>
      <c r="VL10" s="68"/>
      <c r="VM10" s="68"/>
      <c r="VN10" s="68"/>
      <c r="VO10" s="68"/>
      <c r="VP10" s="68"/>
      <c r="VQ10" s="68"/>
      <c r="VR10" s="68"/>
      <c r="VS10" s="68"/>
      <c r="VT10" s="68"/>
      <c r="VU10" s="68"/>
      <c r="VV10" s="68"/>
      <c r="VW10" s="68"/>
      <c r="VX10" s="68"/>
      <c r="VY10" s="68"/>
      <c r="VZ10" s="68"/>
      <c r="WA10" s="68"/>
      <c r="WB10" s="68"/>
      <c r="WC10" s="68"/>
      <c r="WD10" s="68"/>
      <c r="WE10" s="68"/>
      <c r="WF10" s="68"/>
      <c r="WG10" s="68"/>
      <c r="WH10" s="68"/>
      <c r="WI10" s="68"/>
      <c r="WJ10" s="68"/>
      <c r="WK10" s="68"/>
      <c r="WL10" s="68"/>
      <c r="WM10" s="68"/>
      <c r="WN10" s="68"/>
      <c r="WO10" s="68"/>
      <c r="WP10" s="68"/>
      <c r="WQ10" s="68"/>
      <c r="WR10" s="68"/>
      <c r="WS10" s="68"/>
      <c r="WT10" s="68"/>
      <c r="WU10" s="68"/>
      <c r="WV10" s="68"/>
      <c r="WW10" s="68"/>
      <c r="WX10" s="68"/>
      <c r="WY10" s="68"/>
      <c r="WZ10" s="68"/>
      <c r="XA10" s="68"/>
      <c r="XB10" s="68"/>
      <c r="XC10" s="68"/>
      <c r="XD10" s="68"/>
      <c r="XE10" s="68"/>
      <c r="XF10" s="68"/>
      <c r="XG10" s="68"/>
      <c r="XH10" s="68"/>
      <c r="XI10" s="68"/>
      <c r="XJ10" s="68"/>
      <c r="XK10" s="68"/>
      <c r="XL10" s="68"/>
      <c r="XM10" s="68"/>
      <c r="XN10" s="68"/>
      <c r="XO10" s="68"/>
      <c r="XP10" s="68"/>
      <c r="XQ10" s="68"/>
      <c r="XR10" s="68"/>
      <c r="XS10" s="68"/>
      <c r="XT10" s="68"/>
      <c r="XU10" s="68"/>
      <c r="XV10" s="68"/>
      <c r="XW10" s="68"/>
      <c r="XX10" s="68"/>
      <c r="XY10" s="68"/>
      <c r="XZ10" s="68"/>
      <c r="YA10" s="68"/>
      <c r="YB10" s="68"/>
      <c r="YC10" s="68"/>
      <c r="YD10" s="68"/>
      <c r="YE10" s="68"/>
      <c r="YF10" s="68"/>
      <c r="YG10" s="68"/>
      <c r="YH10" s="68"/>
      <c r="YI10" s="68"/>
      <c r="YJ10" s="68"/>
      <c r="YK10" s="68"/>
      <c r="YL10" s="68"/>
      <c r="YM10" s="68"/>
      <c r="YN10" s="68"/>
      <c r="YO10" s="68"/>
      <c r="YP10" s="68"/>
      <c r="YQ10" s="68"/>
      <c r="YR10" s="68"/>
      <c r="YS10" s="68"/>
      <c r="YT10" s="68"/>
      <c r="YU10" s="68"/>
      <c r="YV10" s="68"/>
      <c r="YW10" s="68"/>
      <c r="YX10" s="68"/>
      <c r="YY10" s="68"/>
      <c r="YZ10" s="68"/>
      <c r="ZA10" s="68"/>
      <c r="ZB10" s="68"/>
      <c r="ZC10" s="68"/>
      <c r="ZD10" s="68"/>
      <c r="ZE10" s="68"/>
      <c r="ZF10" s="68"/>
      <c r="ZG10" s="68"/>
      <c r="ZH10" s="68"/>
      <c r="ZI10" s="68"/>
      <c r="ZJ10" s="68"/>
      <c r="ZK10" s="68"/>
      <c r="ZL10" s="68"/>
      <c r="ZM10" s="68"/>
      <c r="ZN10" s="68"/>
      <c r="ZO10" s="68"/>
      <c r="ZP10" s="68"/>
      <c r="ZQ10" s="68"/>
      <c r="ZR10" s="68"/>
      <c r="ZS10" s="68"/>
      <c r="ZT10" s="68"/>
      <c r="ZU10" s="68"/>
      <c r="ZV10" s="68"/>
      <c r="ZW10" s="68"/>
      <c r="ZX10" s="68"/>
      <c r="ZY10" s="68"/>
      <c r="ZZ10" s="68"/>
      <c r="AAA10" s="68"/>
      <c r="AAB10" s="68"/>
      <c r="AAC10" s="68"/>
      <c r="AAD10" s="68"/>
      <c r="AAE10" s="68"/>
      <c r="AAF10" s="68"/>
      <c r="AAG10" s="68"/>
      <c r="AAH10" s="68"/>
      <c r="AAI10" s="68"/>
      <c r="AAJ10" s="68"/>
      <c r="AAK10" s="68"/>
      <c r="AAL10" s="68"/>
      <c r="AAM10" s="68"/>
      <c r="AAN10" s="68"/>
      <c r="AAO10" s="68"/>
      <c r="AAP10" s="68"/>
      <c r="AAQ10" s="68"/>
      <c r="AAR10" s="68"/>
      <c r="AAS10" s="68"/>
      <c r="AAT10" s="68"/>
      <c r="AAU10" s="68"/>
      <c r="AAV10" s="68"/>
      <c r="AAW10" s="68"/>
      <c r="AAX10" s="68"/>
      <c r="AAY10" s="68"/>
      <c r="AAZ10" s="68"/>
      <c r="ABA10" s="68"/>
      <c r="ABB10" s="68"/>
      <c r="ABC10" s="68"/>
      <c r="ABD10" s="68"/>
      <c r="ABE10" s="68"/>
      <c r="ABF10" s="68"/>
      <c r="ABG10" s="68"/>
      <c r="ABH10" s="68"/>
      <c r="ABI10" s="68"/>
      <c r="ABJ10" s="68"/>
      <c r="ABK10" s="68"/>
      <c r="ABL10" s="68"/>
      <c r="ABM10" s="68"/>
      <c r="ABN10" s="68"/>
      <c r="ABO10" s="68"/>
      <c r="ABP10" s="68"/>
      <c r="ABQ10" s="68"/>
      <c r="ABR10" s="68"/>
      <c r="ABS10" s="68"/>
      <c r="ABT10" s="68"/>
      <c r="ABU10" s="68"/>
      <c r="ABV10" s="68"/>
      <c r="ABW10" s="68"/>
      <c r="ABX10" s="68"/>
      <c r="ABY10" s="68"/>
      <c r="ABZ10" s="68"/>
      <c r="ACA10" s="68"/>
      <c r="ACB10" s="68"/>
      <c r="ACC10" s="68"/>
      <c r="ACD10" s="68"/>
      <c r="ACE10" s="68"/>
      <c r="ACF10" s="68"/>
      <c r="ACG10" s="68"/>
      <c r="ACH10" s="68"/>
      <c r="ACI10" s="68"/>
      <c r="ACJ10" s="68"/>
      <c r="ACK10" s="68"/>
      <c r="ACL10" s="68"/>
      <c r="ACM10" s="68"/>
      <c r="ACN10" s="68"/>
      <c r="ACO10" s="68"/>
      <c r="ACP10" s="68"/>
      <c r="ACQ10" s="68"/>
      <c r="ACR10" s="68"/>
      <c r="ACS10" s="68"/>
      <c r="ACT10" s="68"/>
      <c r="ACU10" s="68"/>
      <c r="ACV10" s="68"/>
      <c r="ACW10" s="68"/>
      <c r="ACX10" s="68"/>
      <c r="ACY10" s="68"/>
      <c r="ACZ10" s="68"/>
      <c r="ADA10" s="68"/>
      <c r="ADB10" s="68"/>
      <c r="ADC10" s="68"/>
      <c r="ADD10" s="68"/>
      <c r="ADE10" s="68"/>
      <c r="ADF10" s="68"/>
      <c r="ADG10" s="68"/>
      <c r="ADH10" s="68"/>
      <c r="ADI10" s="68"/>
      <c r="ADJ10" s="68"/>
      <c r="ADK10" s="68"/>
      <c r="ADL10" s="68"/>
      <c r="ADM10" s="68"/>
      <c r="ADN10" s="68"/>
      <c r="ADO10" s="68"/>
      <c r="ADP10" s="68"/>
      <c r="ADQ10" s="68"/>
      <c r="ADR10" s="68"/>
      <c r="ADS10" s="68"/>
      <c r="ADT10" s="68"/>
      <c r="ADU10" s="68"/>
      <c r="ADV10" s="68"/>
      <c r="ADW10" s="68"/>
      <c r="ADX10" s="68"/>
      <c r="ADY10" s="68"/>
      <c r="ADZ10" s="68"/>
      <c r="AEA10" s="68"/>
      <c r="AEB10" s="68"/>
      <c r="AEC10" s="68"/>
      <c r="AED10" s="68"/>
      <c r="AEE10" s="68"/>
      <c r="AEF10" s="68"/>
      <c r="AEG10" s="68"/>
      <c r="AEH10" s="68"/>
      <c r="AEI10" s="68"/>
      <c r="AEJ10" s="68"/>
      <c r="AEK10" s="68"/>
      <c r="AEL10" s="68"/>
      <c r="AEM10" s="68"/>
      <c r="AEN10" s="68"/>
      <c r="AEO10" s="68"/>
      <c r="AEP10" s="68"/>
      <c r="AEQ10" s="68"/>
      <c r="AER10" s="68"/>
      <c r="AES10" s="68"/>
      <c r="AET10" s="68"/>
      <c r="AEU10" s="68"/>
      <c r="AEV10" s="68"/>
      <c r="AEW10" s="68"/>
      <c r="AEX10" s="68"/>
      <c r="AEY10" s="68"/>
      <c r="AEZ10" s="68"/>
      <c r="AFA10" s="68"/>
      <c r="AFB10" s="68"/>
      <c r="AFC10" s="68"/>
      <c r="AFD10" s="68"/>
      <c r="AFE10" s="68"/>
      <c r="AFF10" s="68"/>
      <c r="AFG10" s="68"/>
      <c r="AFH10" s="68"/>
      <c r="AFI10" s="68"/>
      <c r="AFJ10" s="68"/>
      <c r="AFK10" s="68"/>
      <c r="AFL10" s="68"/>
      <c r="AFM10" s="68"/>
      <c r="AFN10" s="68"/>
      <c r="AFO10" s="68"/>
      <c r="AFP10" s="68"/>
      <c r="AFQ10" s="68"/>
      <c r="AFR10" s="68"/>
      <c r="AFS10" s="68"/>
      <c r="AFT10" s="68"/>
      <c r="AFU10" s="68"/>
      <c r="AFV10" s="68"/>
      <c r="AFW10" s="68"/>
      <c r="AFX10" s="68"/>
    </row>
    <row r="11" spans="1:856" s="45" customFormat="1" x14ac:dyDescent="0.25"/>
    <row r="12" spans="1:856" s="45" customFormat="1" x14ac:dyDescent="0.25">
      <c r="B12" s="52" t="s">
        <v>23</v>
      </c>
    </row>
    <row r="13" spans="1:856" ht="33.75" customHeight="1" x14ac:dyDescent="0.25">
      <c r="B13" s="73"/>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row>
    <row r="14" spans="1:856" s="45" customFormat="1" x14ac:dyDescent="0.25"/>
    <row r="15" spans="1:856" s="45" customFormat="1" x14ac:dyDescent="0.25"/>
    <row r="16" spans="1:856" s="67" customFormat="1" ht="26.25" x14ac:dyDescent="0.4">
      <c r="B16" s="67" t="s">
        <v>24</v>
      </c>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c r="IU16" s="68"/>
      <c r="IV16" s="68"/>
      <c r="IW16" s="68"/>
      <c r="IX16" s="68"/>
      <c r="IY16" s="68"/>
      <c r="IZ16" s="68"/>
      <c r="JA16" s="68"/>
      <c r="JB16" s="68"/>
      <c r="JC16" s="68"/>
      <c r="JD16" s="68"/>
      <c r="JE16" s="68"/>
      <c r="JF16" s="68"/>
      <c r="JG16" s="68"/>
      <c r="JH16" s="68"/>
      <c r="JI16" s="68"/>
      <c r="JJ16" s="68"/>
      <c r="JK16" s="68"/>
      <c r="JL16" s="68"/>
      <c r="JM16" s="68"/>
      <c r="JN16" s="68"/>
      <c r="JO16" s="68"/>
      <c r="JP16" s="68"/>
      <c r="JQ16" s="68"/>
      <c r="JR16" s="68"/>
      <c r="JS16" s="68"/>
      <c r="JT16" s="68"/>
      <c r="JU16" s="68"/>
      <c r="JV16" s="68"/>
      <c r="JW16" s="68"/>
      <c r="JX16" s="68"/>
      <c r="JY16" s="68"/>
      <c r="JZ16" s="68"/>
      <c r="KA16" s="68"/>
      <c r="KB16" s="68"/>
      <c r="KC16" s="68"/>
      <c r="KD16" s="68"/>
      <c r="KE16" s="68"/>
      <c r="KF16" s="68"/>
      <c r="KG16" s="68"/>
      <c r="KH16" s="68"/>
      <c r="KI16" s="68"/>
      <c r="KJ16" s="68"/>
      <c r="KK16" s="68"/>
      <c r="KL16" s="68"/>
      <c r="KM16" s="68"/>
      <c r="KN16" s="68"/>
      <c r="KO16" s="68"/>
      <c r="KP16" s="68"/>
      <c r="KQ16" s="68"/>
      <c r="KR16" s="68"/>
      <c r="KS16" s="68"/>
      <c r="KT16" s="68"/>
      <c r="KU16" s="68"/>
      <c r="KV16" s="68"/>
      <c r="KW16" s="68"/>
      <c r="KX16" s="68"/>
      <c r="KY16" s="68"/>
      <c r="KZ16" s="68"/>
      <c r="LA16" s="68"/>
      <c r="LB16" s="68"/>
      <c r="LC16" s="68"/>
      <c r="LD16" s="68"/>
      <c r="LE16" s="68"/>
      <c r="LF16" s="68"/>
      <c r="LG16" s="68"/>
      <c r="LH16" s="68"/>
      <c r="LI16" s="68"/>
      <c r="LJ16" s="68"/>
      <c r="LK16" s="68"/>
      <c r="LL16" s="68"/>
      <c r="LM16" s="68"/>
      <c r="LN16" s="68"/>
      <c r="LO16" s="68"/>
      <c r="LP16" s="68"/>
      <c r="LQ16" s="68"/>
      <c r="LR16" s="68"/>
      <c r="LS16" s="68"/>
      <c r="LT16" s="68"/>
      <c r="LU16" s="68"/>
      <c r="LV16" s="68"/>
      <c r="LW16" s="68"/>
      <c r="LX16" s="68"/>
      <c r="LY16" s="68"/>
      <c r="LZ16" s="68"/>
      <c r="MA16" s="68"/>
      <c r="MB16" s="68"/>
      <c r="MC16" s="68"/>
      <c r="MD16" s="68"/>
      <c r="ME16" s="68"/>
      <c r="MF16" s="68"/>
      <c r="MG16" s="68"/>
      <c r="MH16" s="68"/>
      <c r="MI16" s="68"/>
      <c r="MJ16" s="68"/>
      <c r="MK16" s="68"/>
      <c r="ML16" s="68"/>
      <c r="MM16" s="68"/>
      <c r="MN16" s="68"/>
      <c r="MO16" s="68"/>
      <c r="MP16" s="68"/>
      <c r="MQ16" s="68"/>
      <c r="MR16" s="68"/>
      <c r="MS16" s="68"/>
      <c r="MT16" s="68"/>
      <c r="MU16" s="68"/>
      <c r="MV16" s="68"/>
      <c r="MW16" s="68"/>
      <c r="MX16" s="68"/>
      <c r="MY16" s="68"/>
      <c r="MZ16" s="68"/>
      <c r="NA16" s="68"/>
      <c r="NB16" s="68"/>
      <c r="NC16" s="68"/>
      <c r="ND16" s="68"/>
      <c r="NE16" s="68"/>
      <c r="NF16" s="68"/>
      <c r="NG16" s="68"/>
      <c r="NH16" s="68"/>
      <c r="NI16" s="68"/>
      <c r="NJ16" s="68"/>
      <c r="NK16" s="68"/>
      <c r="NL16" s="68"/>
      <c r="NM16" s="68"/>
      <c r="NN16" s="68"/>
      <c r="NO16" s="68"/>
      <c r="NP16" s="68"/>
      <c r="NQ16" s="68"/>
      <c r="NR16" s="68"/>
      <c r="NS16" s="68"/>
      <c r="NT16" s="68"/>
      <c r="NU16" s="68"/>
      <c r="NV16" s="68"/>
      <c r="NW16" s="68"/>
      <c r="NX16" s="68"/>
      <c r="NY16" s="68"/>
      <c r="NZ16" s="68"/>
      <c r="OA16" s="68"/>
      <c r="OB16" s="68"/>
      <c r="OC16" s="68"/>
      <c r="OD16" s="68"/>
      <c r="OE16" s="68"/>
      <c r="OF16" s="68"/>
      <c r="OG16" s="68"/>
      <c r="OH16" s="68"/>
      <c r="OI16" s="68"/>
      <c r="OJ16" s="68"/>
      <c r="OK16" s="68"/>
      <c r="OL16" s="68"/>
      <c r="OM16" s="68"/>
      <c r="ON16" s="68"/>
      <c r="OO16" s="68"/>
      <c r="OP16" s="68"/>
      <c r="OQ16" s="68"/>
      <c r="OR16" s="68"/>
      <c r="OS16" s="68"/>
      <c r="OT16" s="68"/>
      <c r="OU16" s="68"/>
      <c r="OV16" s="68"/>
      <c r="OW16" s="68"/>
      <c r="OX16" s="68"/>
      <c r="OY16" s="68"/>
      <c r="OZ16" s="68"/>
      <c r="PA16" s="68"/>
      <c r="PB16" s="68"/>
      <c r="PC16" s="68"/>
      <c r="PD16" s="68"/>
      <c r="PE16" s="68"/>
      <c r="PF16" s="68"/>
      <c r="PG16" s="68"/>
      <c r="PH16" s="68"/>
      <c r="PI16" s="68"/>
      <c r="PJ16" s="68"/>
      <c r="PK16" s="68"/>
      <c r="PL16" s="68"/>
      <c r="PM16" s="68"/>
      <c r="PN16" s="68"/>
      <c r="PO16" s="68"/>
      <c r="PP16" s="68"/>
      <c r="PQ16" s="68"/>
      <c r="PR16" s="68"/>
      <c r="PS16" s="68"/>
      <c r="PT16" s="68"/>
      <c r="PU16" s="68"/>
      <c r="PV16" s="68"/>
      <c r="PW16" s="68"/>
      <c r="PX16" s="68"/>
      <c r="PY16" s="68"/>
      <c r="PZ16" s="68"/>
      <c r="QA16" s="68"/>
      <c r="QB16" s="68"/>
      <c r="QC16" s="68"/>
      <c r="QD16" s="68"/>
      <c r="QE16" s="68"/>
      <c r="QF16" s="68"/>
      <c r="QG16" s="68"/>
      <c r="QH16" s="68"/>
      <c r="QI16" s="68"/>
      <c r="QJ16" s="68"/>
      <c r="QK16" s="68"/>
      <c r="QL16" s="68"/>
      <c r="QM16" s="68"/>
      <c r="QN16" s="68"/>
      <c r="QO16" s="68"/>
      <c r="QP16" s="68"/>
      <c r="QQ16" s="68"/>
      <c r="QR16" s="68"/>
      <c r="QS16" s="68"/>
      <c r="QT16" s="68"/>
      <c r="QU16" s="68"/>
      <c r="QV16" s="68"/>
      <c r="QW16" s="68"/>
      <c r="QX16" s="68"/>
      <c r="QY16" s="68"/>
      <c r="QZ16" s="68"/>
      <c r="RA16" s="68"/>
      <c r="RB16" s="68"/>
      <c r="RC16" s="68"/>
      <c r="RD16" s="68"/>
      <c r="RE16" s="68"/>
      <c r="RF16" s="68"/>
      <c r="RG16" s="68"/>
      <c r="RH16" s="68"/>
      <c r="RI16" s="68"/>
      <c r="RJ16" s="68"/>
      <c r="RK16" s="68"/>
      <c r="RL16" s="68"/>
      <c r="RM16" s="68"/>
      <c r="RN16" s="68"/>
      <c r="RO16" s="68"/>
      <c r="RP16" s="68"/>
      <c r="RQ16" s="68"/>
      <c r="RR16" s="68"/>
      <c r="RS16" s="68"/>
      <c r="RT16" s="68"/>
      <c r="RU16" s="68"/>
      <c r="RV16" s="68"/>
      <c r="RW16" s="68"/>
      <c r="RX16" s="68"/>
      <c r="RY16" s="68"/>
      <c r="RZ16" s="68"/>
      <c r="SA16" s="68"/>
      <c r="SB16" s="68"/>
      <c r="SC16" s="68"/>
      <c r="SD16" s="68"/>
      <c r="SE16" s="68"/>
      <c r="SF16" s="68"/>
      <c r="SG16" s="68"/>
      <c r="SH16" s="68"/>
      <c r="SI16" s="68"/>
      <c r="SJ16" s="68"/>
      <c r="SK16" s="68"/>
      <c r="SL16" s="68"/>
      <c r="SM16" s="68"/>
      <c r="SN16" s="68"/>
      <c r="SO16" s="68"/>
      <c r="SP16" s="68"/>
      <c r="SQ16" s="68"/>
      <c r="SR16" s="68"/>
      <c r="SS16" s="68"/>
      <c r="ST16" s="68"/>
      <c r="SU16" s="68"/>
      <c r="SV16" s="68"/>
      <c r="SW16" s="68"/>
      <c r="SX16" s="68"/>
      <c r="SY16" s="68"/>
      <c r="SZ16" s="68"/>
      <c r="TA16" s="68"/>
      <c r="TB16" s="68"/>
      <c r="TC16" s="68"/>
      <c r="TD16" s="68"/>
      <c r="TE16" s="68"/>
      <c r="TF16" s="68"/>
      <c r="TG16" s="68"/>
      <c r="TH16" s="68"/>
      <c r="TI16" s="68"/>
      <c r="TJ16" s="68"/>
      <c r="TK16" s="68"/>
      <c r="TL16" s="68"/>
      <c r="TM16" s="68"/>
      <c r="TN16" s="68"/>
      <c r="TO16" s="68"/>
      <c r="TP16" s="68"/>
      <c r="TQ16" s="68"/>
      <c r="TR16" s="68"/>
      <c r="TS16" s="68"/>
      <c r="TT16" s="68"/>
      <c r="TU16" s="68"/>
      <c r="TV16" s="68"/>
      <c r="TW16" s="68"/>
      <c r="TX16" s="68"/>
      <c r="TY16" s="68"/>
      <c r="TZ16" s="68"/>
      <c r="UA16" s="68"/>
      <c r="UB16" s="68"/>
      <c r="UC16" s="68"/>
      <c r="UD16" s="68"/>
      <c r="UE16" s="68"/>
      <c r="UF16" s="68"/>
      <c r="UG16" s="68"/>
      <c r="UH16" s="68"/>
      <c r="UI16" s="68"/>
      <c r="UJ16" s="68"/>
      <c r="UK16" s="68"/>
      <c r="UL16" s="68"/>
      <c r="UM16" s="68"/>
      <c r="UN16" s="68"/>
      <c r="UO16" s="68"/>
      <c r="UP16" s="68"/>
      <c r="UQ16" s="68"/>
      <c r="UR16" s="68"/>
      <c r="US16" s="68"/>
      <c r="UT16" s="68"/>
      <c r="UU16" s="68"/>
      <c r="UV16" s="68"/>
      <c r="UW16" s="68"/>
      <c r="UX16" s="68"/>
      <c r="UY16" s="68"/>
      <c r="UZ16" s="68"/>
      <c r="VA16" s="68"/>
      <c r="VB16" s="68"/>
      <c r="VC16" s="68"/>
      <c r="VD16" s="68"/>
      <c r="VE16" s="68"/>
      <c r="VF16" s="68"/>
      <c r="VG16" s="68"/>
      <c r="VH16" s="68"/>
      <c r="VI16" s="68"/>
      <c r="VJ16" s="68"/>
      <c r="VK16" s="68"/>
      <c r="VL16" s="68"/>
      <c r="VM16" s="68"/>
      <c r="VN16" s="68"/>
      <c r="VO16" s="68"/>
      <c r="VP16" s="68"/>
      <c r="VQ16" s="68"/>
      <c r="VR16" s="68"/>
      <c r="VS16" s="68"/>
      <c r="VT16" s="68"/>
      <c r="VU16" s="68"/>
      <c r="VV16" s="68"/>
      <c r="VW16" s="68"/>
      <c r="VX16" s="68"/>
      <c r="VY16" s="68"/>
      <c r="VZ16" s="68"/>
      <c r="WA16" s="68"/>
      <c r="WB16" s="68"/>
      <c r="WC16" s="68"/>
      <c r="WD16" s="68"/>
      <c r="WE16" s="68"/>
      <c r="WF16" s="68"/>
      <c r="WG16" s="68"/>
      <c r="WH16" s="68"/>
      <c r="WI16" s="68"/>
      <c r="WJ16" s="68"/>
      <c r="WK16" s="68"/>
      <c r="WL16" s="68"/>
      <c r="WM16" s="68"/>
      <c r="WN16" s="68"/>
      <c r="WO16" s="68"/>
      <c r="WP16" s="68"/>
      <c r="WQ16" s="68"/>
      <c r="WR16" s="68"/>
      <c r="WS16" s="68"/>
      <c r="WT16" s="68"/>
      <c r="WU16" s="68"/>
      <c r="WV16" s="68"/>
      <c r="WW16" s="68"/>
      <c r="WX16" s="68"/>
      <c r="WY16" s="68"/>
      <c r="WZ16" s="68"/>
      <c r="XA16" s="68"/>
      <c r="XB16" s="68"/>
      <c r="XC16" s="68"/>
      <c r="XD16" s="68"/>
      <c r="XE16" s="68"/>
      <c r="XF16" s="68"/>
      <c r="XG16" s="68"/>
      <c r="XH16" s="68"/>
      <c r="XI16" s="68"/>
      <c r="XJ16" s="68"/>
      <c r="XK16" s="68"/>
      <c r="XL16" s="68"/>
      <c r="XM16" s="68"/>
      <c r="XN16" s="68"/>
      <c r="XO16" s="68"/>
      <c r="XP16" s="68"/>
      <c r="XQ16" s="68"/>
      <c r="XR16" s="68"/>
      <c r="XS16" s="68"/>
      <c r="XT16" s="68"/>
      <c r="XU16" s="68"/>
      <c r="XV16" s="68"/>
      <c r="XW16" s="68"/>
      <c r="XX16" s="68"/>
      <c r="XY16" s="68"/>
      <c r="XZ16" s="68"/>
      <c r="YA16" s="68"/>
      <c r="YB16" s="68"/>
      <c r="YC16" s="68"/>
      <c r="YD16" s="68"/>
      <c r="YE16" s="68"/>
      <c r="YF16" s="68"/>
      <c r="YG16" s="68"/>
      <c r="YH16" s="68"/>
      <c r="YI16" s="68"/>
      <c r="YJ16" s="68"/>
      <c r="YK16" s="68"/>
      <c r="YL16" s="68"/>
      <c r="YM16" s="68"/>
      <c r="YN16" s="68"/>
      <c r="YO16" s="68"/>
      <c r="YP16" s="68"/>
      <c r="YQ16" s="68"/>
      <c r="YR16" s="68"/>
      <c r="YS16" s="68"/>
      <c r="YT16" s="68"/>
      <c r="YU16" s="68"/>
      <c r="YV16" s="68"/>
      <c r="YW16" s="68"/>
      <c r="YX16" s="68"/>
      <c r="YY16" s="68"/>
      <c r="YZ16" s="68"/>
      <c r="ZA16" s="68"/>
      <c r="ZB16" s="68"/>
      <c r="ZC16" s="68"/>
      <c r="ZD16" s="68"/>
      <c r="ZE16" s="68"/>
      <c r="ZF16" s="68"/>
      <c r="ZG16" s="68"/>
      <c r="ZH16" s="68"/>
      <c r="ZI16" s="68"/>
      <c r="ZJ16" s="68"/>
      <c r="ZK16" s="68"/>
      <c r="ZL16" s="68"/>
      <c r="ZM16" s="68"/>
      <c r="ZN16" s="68"/>
      <c r="ZO16" s="68"/>
      <c r="ZP16" s="68"/>
      <c r="ZQ16" s="68"/>
      <c r="ZR16" s="68"/>
      <c r="ZS16" s="68"/>
      <c r="ZT16" s="68"/>
      <c r="ZU16" s="68"/>
      <c r="ZV16" s="68"/>
      <c r="ZW16" s="68"/>
      <c r="ZX16" s="68"/>
      <c r="ZY16" s="68"/>
      <c r="ZZ16" s="68"/>
      <c r="AAA16" s="68"/>
      <c r="AAB16" s="68"/>
      <c r="AAC16" s="68"/>
      <c r="AAD16" s="68"/>
      <c r="AAE16" s="68"/>
      <c r="AAF16" s="68"/>
      <c r="AAG16" s="68"/>
      <c r="AAH16" s="68"/>
      <c r="AAI16" s="68"/>
      <c r="AAJ16" s="68"/>
      <c r="AAK16" s="68"/>
      <c r="AAL16" s="68"/>
      <c r="AAM16" s="68"/>
      <c r="AAN16" s="68"/>
      <c r="AAO16" s="68"/>
      <c r="AAP16" s="68"/>
      <c r="AAQ16" s="68"/>
      <c r="AAR16" s="68"/>
      <c r="AAS16" s="68"/>
      <c r="AAT16" s="68"/>
      <c r="AAU16" s="68"/>
      <c r="AAV16" s="68"/>
      <c r="AAW16" s="68"/>
      <c r="AAX16" s="68"/>
      <c r="AAY16" s="68"/>
      <c r="AAZ16" s="68"/>
      <c r="ABA16" s="68"/>
      <c r="ABB16" s="68"/>
      <c r="ABC16" s="68"/>
      <c r="ABD16" s="68"/>
      <c r="ABE16" s="68"/>
      <c r="ABF16" s="68"/>
      <c r="ABG16" s="68"/>
      <c r="ABH16" s="68"/>
      <c r="ABI16" s="68"/>
      <c r="ABJ16" s="68"/>
      <c r="ABK16" s="68"/>
      <c r="ABL16" s="68"/>
      <c r="ABM16" s="68"/>
      <c r="ABN16" s="68"/>
      <c r="ABO16" s="68"/>
      <c r="ABP16" s="68"/>
      <c r="ABQ16" s="68"/>
      <c r="ABR16" s="68"/>
      <c r="ABS16" s="68"/>
      <c r="ABT16" s="68"/>
      <c r="ABU16" s="68"/>
      <c r="ABV16" s="68"/>
      <c r="ABW16" s="68"/>
      <c r="ABX16" s="68"/>
      <c r="ABY16" s="68"/>
      <c r="ABZ16" s="68"/>
      <c r="ACA16" s="68"/>
      <c r="ACB16" s="68"/>
      <c r="ACC16" s="68"/>
      <c r="ACD16" s="68"/>
      <c r="ACE16" s="68"/>
      <c r="ACF16" s="68"/>
      <c r="ACG16" s="68"/>
      <c r="ACH16" s="68"/>
      <c r="ACI16" s="68"/>
      <c r="ACJ16" s="68"/>
      <c r="ACK16" s="68"/>
      <c r="ACL16" s="68"/>
      <c r="ACM16" s="68"/>
      <c r="ACN16" s="68"/>
      <c r="ACO16" s="68"/>
      <c r="ACP16" s="68"/>
      <c r="ACQ16" s="68"/>
      <c r="ACR16" s="68"/>
      <c r="ACS16" s="68"/>
      <c r="ACT16" s="68"/>
      <c r="ACU16" s="68"/>
      <c r="ACV16" s="68"/>
      <c r="ACW16" s="68"/>
      <c r="ACX16" s="68"/>
      <c r="ACY16" s="68"/>
      <c r="ACZ16" s="68"/>
      <c r="ADA16" s="68"/>
      <c r="ADB16" s="68"/>
      <c r="ADC16" s="68"/>
      <c r="ADD16" s="68"/>
      <c r="ADE16" s="68"/>
      <c r="ADF16" s="68"/>
      <c r="ADG16" s="68"/>
      <c r="ADH16" s="68"/>
      <c r="ADI16" s="68"/>
      <c r="ADJ16" s="68"/>
      <c r="ADK16" s="68"/>
      <c r="ADL16" s="68"/>
      <c r="ADM16" s="68"/>
      <c r="ADN16" s="68"/>
      <c r="ADO16" s="68"/>
      <c r="ADP16" s="68"/>
      <c r="ADQ16" s="68"/>
      <c r="ADR16" s="68"/>
      <c r="ADS16" s="68"/>
      <c r="ADT16" s="68"/>
      <c r="ADU16" s="68"/>
      <c r="ADV16" s="68"/>
      <c r="ADW16" s="68"/>
      <c r="ADX16" s="68"/>
      <c r="ADY16" s="68"/>
      <c r="ADZ16" s="68"/>
      <c r="AEA16" s="68"/>
      <c r="AEB16" s="68"/>
      <c r="AEC16" s="68"/>
      <c r="AED16" s="68"/>
      <c r="AEE16" s="68"/>
      <c r="AEF16" s="68"/>
      <c r="AEG16" s="68"/>
      <c r="AEH16" s="68"/>
      <c r="AEI16" s="68"/>
      <c r="AEJ16" s="68"/>
      <c r="AEK16" s="68"/>
      <c r="AEL16" s="68"/>
      <c r="AEM16" s="68"/>
      <c r="AEN16" s="68"/>
      <c r="AEO16" s="68"/>
      <c r="AEP16" s="68"/>
      <c r="AEQ16" s="68"/>
      <c r="AER16" s="68"/>
      <c r="AES16" s="68"/>
      <c r="AET16" s="68"/>
      <c r="AEU16" s="68"/>
      <c r="AEV16" s="68"/>
      <c r="AEW16" s="68"/>
      <c r="AEX16" s="68"/>
      <c r="AEY16" s="68"/>
      <c r="AEZ16" s="68"/>
      <c r="AFA16" s="68"/>
      <c r="AFB16" s="68"/>
      <c r="AFC16" s="68"/>
      <c r="AFD16" s="68"/>
      <c r="AFE16" s="68"/>
      <c r="AFF16" s="68"/>
      <c r="AFG16" s="68"/>
      <c r="AFH16" s="68"/>
      <c r="AFI16" s="68"/>
      <c r="AFJ16" s="68"/>
      <c r="AFK16" s="68"/>
      <c r="AFL16" s="68"/>
      <c r="AFM16" s="68"/>
      <c r="AFN16" s="68"/>
      <c r="AFO16" s="68"/>
      <c r="AFP16" s="68"/>
      <c r="AFQ16" s="68"/>
      <c r="AFR16" s="68"/>
      <c r="AFS16" s="68"/>
      <c r="AFT16" s="68"/>
      <c r="AFU16" s="68"/>
      <c r="AFV16" s="68"/>
      <c r="AFW16" s="68"/>
      <c r="AFX16" s="68"/>
    </row>
    <row r="17" spans="1:856" s="45" customFormat="1" x14ac:dyDescent="0.25"/>
    <row r="18" spans="1:856" s="45" customFormat="1" x14ac:dyDescent="0.25">
      <c r="B18" s="52" t="s">
        <v>25</v>
      </c>
    </row>
    <row r="19" spans="1:856" x14ac:dyDescent="0.25">
      <c r="A19" s="45"/>
      <c r="B19" s="2"/>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row>
    <row r="20" spans="1:856" x14ac:dyDescent="0.25">
      <c r="A20" s="45"/>
      <c r="B20" s="2"/>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row>
    <row r="21" spans="1:856" x14ac:dyDescent="0.25">
      <c r="A21" s="45"/>
      <c r="B21" s="2"/>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row>
    <row r="22" spans="1:856" x14ac:dyDescent="0.25">
      <c r="A22" s="45"/>
      <c r="B22" s="2"/>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row>
    <row r="23" spans="1:856" x14ac:dyDescent="0.25">
      <c r="A23" s="45"/>
      <c r="B23" s="2"/>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row>
    <row r="24" spans="1:856" s="45" customFormat="1" x14ac:dyDescent="0.25"/>
    <row r="25" spans="1:856" s="67" customFormat="1" ht="26.25" x14ac:dyDescent="0.4">
      <c r="B25" s="67" t="s">
        <v>26</v>
      </c>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c r="JW25" s="68"/>
      <c r="JX25" s="68"/>
      <c r="JY25" s="68"/>
      <c r="JZ25" s="68"/>
      <c r="KA25" s="68"/>
      <c r="KB25" s="68"/>
      <c r="KC25" s="68"/>
      <c r="KD25" s="68"/>
      <c r="KE25" s="68"/>
      <c r="KF25" s="68"/>
      <c r="KG25" s="68"/>
      <c r="KH25" s="68"/>
      <c r="KI25" s="68"/>
      <c r="KJ25" s="68"/>
      <c r="KK25" s="68"/>
      <c r="KL25" s="68"/>
      <c r="KM25" s="68"/>
      <c r="KN25" s="68"/>
      <c r="KO25" s="68"/>
      <c r="KP25" s="68"/>
      <c r="KQ25" s="68"/>
      <c r="KR25" s="68"/>
      <c r="KS25" s="68"/>
      <c r="KT25" s="68"/>
      <c r="KU25" s="68"/>
      <c r="KV25" s="68"/>
      <c r="KW25" s="68"/>
      <c r="KX25" s="68"/>
      <c r="KY25" s="68"/>
      <c r="KZ25" s="68"/>
      <c r="LA25" s="68"/>
      <c r="LB25" s="68"/>
      <c r="LC25" s="68"/>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c r="MD25" s="68"/>
      <c r="ME25" s="68"/>
      <c r="MF25" s="68"/>
      <c r="MG25" s="68"/>
      <c r="MH25" s="68"/>
      <c r="MI25" s="68"/>
      <c r="MJ25" s="68"/>
      <c r="MK25" s="68"/>
      <c r="ML25" s="68"/>
      <c r="MM25" s="68"/>
      <c r="MN25" s="68"/>
      <c r="MO25" s="68"/>
      <c r="MP25" s="68"/>
      <c r="MQ25" s="68"/>
      <c r="MR25" s="68"/>
      <c r="MS25" s="68"/>
      <c r="MT25" s="68"/>
      <c r="MU25" s="68"/>
      <c r="MV25" s="68"/>
      <c r="MW25" s="68"/>
      <c r="MX25" s="68"/>
      <c r="MY25" s="68"/>
      <c r="MZ25" s="68"/>
      <c r="NA25" s="68"/>
      <c r="NB25" s="68"/>
      <c r="NC25" s="68"/>
      <c r="ND25" s="68"/>
      <c r="NE25" s="68"/>
      <c r="NF25" s="68"/>
      <c r="NG25" s="68"/>
      <c r="NH25" s="68"/>
      <c r="NI25" s="68"/>
      <c r="NJ25" s="68"/>
      <c r="NK25" s="68"/>
      <c r="NL25" s="68"/>
      <c r="NM25" s="68"/>
      <c r="NN25" s="68"/>
      <c r="NO25" s="68"/>
      <c r="NP25" s="68"/>
      <c r="NQ25" s="68"/>
      <c r="NR25" s="68"/>
      <c r="NS25" s="68"/>
      <c r="NT25" s="68"/>
      <c r="NU25" s="68"/>
      <c r="NV25" s="68"/>
      <c r="NW25" s="68"/>
      <c r="NX25" s="68"/>
      <c r="NY25" s="68"/>
      <c r="NZ25" s="68"/>
      <c r="OA25" s="68"/>
      <c r="OB25" s="68"/>
      <c r="OC25" s="68"/>
      <c r="OD25" s="68"/>
      <c r="OE25" s="68"/>
      <c r="OF25" s="68"/>
      <c r="OG25" s="68"/>
      <c r="OH25" s="68"/>
      <c r="OI25" s="68"/>
      <c r="OJ25" s="68"/>
      <c r="OK25" s="68"/>
      <c r="OL25" s="68"/>
      <c r="OM25" s="68"/>
      <c r="ON25" s="68"/>
      <c r="OO25" s="68"/>
      <c r="OP25" s="68"/>
      <c r="OQ25" s="68"/>
      <c r="OR25" s="68"/>
      <c r="OS25" s="68"/>
      <c r="OT25" s="68"/>
      <c r="OU25" s="68"/>
      <c r="OV25" s="68"/>
      <c r="OW25" s="68"/>
      <c r="OX25" s="68"/>
      <c r="OY25" s="68"/>
      <c r="OZ25" s="68"/>
      <c r="PA25" s="68"/>
      <c r="PB25" s="68"/>
      <c r="PC25" s="68"/>
      <c r="PD25" s="68"/>
      <c r="PE25" s="68"/>
      <c r="PF25" s="68"/>
      <c r="PG25" s="68"/>
      <c r="PH25" s="68"/>
      <c r="PI25" s="68"/>
      <c r="PJ25" s="68"/>
      <c r="PK25" s="68"/>
      <c r="PL25" s="68"/>
      <c r="PM25" s="68"/>
      <c r="PN25" s="68"/>
      <c r="PO25" s="68"/>
      <c r="PP25" s="68"/>
      <c r="PQ25" s="68"/>
      <c r="PR25" s="68"/>
      <c r="PS25" s="68"/>
      <c r="PT25" s="68"/>
      <c r="PU25" s="68"/>
      <c r="PV25" s="68"/>
      <c r="PW25" s="68"/>
      <c r="PX25" s="68"/>
      <c r="PY25" s="68"/>
      <c r="PZ25" s="68"/>
      <c r="QA25" s="68"/>
      <c r="QB25" s="68"/>
      <c r="QC25" s="68"/>
      <c r="QD25" s="68"/>
      <c r="QE25" s="68"/>
      <c r="QF25" s="68"/>
      <c r="QG25" s="68"/>
      <c r="QH25" s="68"/>
      <c r="QI25" s="68"/>
      <c r="QJ25" s="68"/>
      <c r="QK25" s="68"/>
      <c r="QL25" s="68"/>
      <c r="QM25" s="68"/>
      <c r="QN25" s="68"/>
      <c r="QO25" s="68"/>
      <c r="QP25" s="68"/>
      <c r="QQ25" s="68"/>
      <c r="QR25" s="68"/>
      <c r="QS25" s="68"/>
      <c r="QT25" s="68"/>
      <c r="QU25" s="68"/>
      <c r="QV25" s="68"/>
      <c r="QW25" s="68"/>
      <c r="QX25" s="68"/>
      <c r="QY25" s="68"/>
      <c r="QZ25" s="68"/>
      <c r="RA25" s="68"/>
      <c r="RB25" s="68"/>
      <c r="RC25" s="68"/>
      <c r="RD25" s="68"/>
      <c r="RE25" s="68"/>
      <c r="RF25" s="68"/>
      <c r="RG25" s="68"/>
      <c r="RH25" s="68"/>
      <c r="RI25" s="68"/>
      <c r="RJ25" s="68"/>
      <c r="RK25" s="68"/>
      <c r="RL25" s="68"/>
      <c r="RM25" s="68"/>
      <c r="RN25" s="68"/>
      <c r="RO25" s="68"/>
      <c r="RP25" s="68"/>
      <c r="RQ25" s="68"/>
      <c r="RR25" s="68"/>
      <c r="RS25" s="68"/>
      <c r="RT25" s="68"/>
      <c r="RU25" s="68"/>
      <c r="RV25" s="68"/>
      <c r="RW25" s="68"/>
      <c r="RX25" s="68"/>
      <c r="RY25" s="68"/>
      <c r="RZ25" s="68"/>
      <c r="SA25" s="68"/>
      <c r="SB25" s="68"/>
      <c r="SC25" s="68"/>
      <c r="SD25" s="68"/>
      <c r="SE25" s="68"/>
      <c r="SF25" s="68"/>
      <c r="SG25" s="68"/>
      <c r="SH25" s="68"/>
      <c r="SI25" s="68"/>
      <c r="SJ25" s="68"/>
      <c r="SK25" s="68"/>
      <c r="SL25" s="68"/>
      <c r="SM25" s="68"/>
      <c r="SN25" s="68"/>
      <c r="SO25" s="68"/>
      <c r="SP25" s="68"/>
      <c r="SQ25" s="68"/>
      <c r="SR25" s="68"/>
      <c r="SS25" s="68"/>
      <c r="ST25" s="68"/>
      <c r="SU25" s="68"/>
      <c r="SV25" s="68"/>
      <c r="SW25" s="68"/>
      <c r="SX25" s="68"/>
      <c r="SY25" s="68"/>
      <c r="SZ25" s="68"/>
      <c r="TA25" s="68"/>
      <c r="TB25" s="68"/>
      <c r="TC25" s="68"/>
      <c r="TD25" s="68"/>
      <c r="TE25" s="68"/>
      <c r="TF25" s="68"/>
      <c r="TG25" s="68"/>
      <c r="TH25" s="68"/>
      <c r="TI25" s="68"/>
      <c r="TJ25" s="68"/>
      <c r="TK25" s="68"/>
      <c r="TL25" s="68"/>
      <c r="TM25" s="68"/>
      <c r="TN25" s="68"/>
      <c r="TO25" s="68"/>
      <c r="TP25" s="68"/>
      <c r="TQ25" s="68"/>
      <c r="TR25" s="68"/>
      <c r="TS25" s="68"/>
      <c r="TT25" s="68"/>
      <c r="TU25" s="68"/>
      <c r="TV25" s="68"/>
      <c r="TW25" s="68"/>
      <c r="TX25" s="68"/>
      <c r="TY25" s="68"/>
      <c r="TZ25" s="68"/>
      <c r="UA25" s="68"/>
      <c r="UB25" s="68"/>
      <c r="UC25" s="68"/>
      <c r="UD25" s="68"/>
      <c r="UE25" s="68"/>
      <c r="UF25" s="68"/>
      <c r="UG25" s="68"/>
      <c r="UH25" s="68"/>
      <c r="UI25" s="68"/>
      <c r="UJ25" s="68"/>
      <c r="UK25" s="68"/>
      <c r="UL25" s="68"/>
      <c r="UM25" s="68"/>
      <c r="UN25" s="68"/>
      <c r="UO25" s="68"/>
      <c r="UP25" s="68"/>
      <c r="UQ25" s="68"/>
      <c r="UR25" s="68"/>
      <c r="US25" s="68"/>
      <c r="UT25" s="68"/>
      <c r="UU25" s="68"/>
      <c r="UV25" s="68"/>
      <c r="UW25" s="68"/>
      <c r="UX25" s="68"/>
      <c r="UY25" s="68"/>
      <c r="UZ25" s="68"/>
      <c r="VA25" s="68"/>
      <c r="VB25" s="68"/>
      <c r="VC25" s="68"/>
      <c r="VD25" s="68"/>
      <c r="VE25" s="68"/>
      <c r="VF25" s="68"/>
      <c r="VG25" s="68"/>
      <c r="VH25" s="68"/>
      <c r="VI25" s="68"/>
      <c r="VJ25" s="68"/>
      <c r="VK25" s="68"/>
      <c r="VL25" s="68"/>
      <c r="VM25" s="68"/>
      <c r="VN25" s="68"/>
      <c r="VO25" s="68"/>
      <c r="VP25" s="68"/>
      <c r="VQ25" s="68"/>
      <c r="VR25" s="68"/>
      <c r="VS25" s="68"/>
      <c r="VT25" s="68"/>
      <c r="VU25" s="68"/>
      <c r="VV25" s="68"/>
      <c r="VW25" s="68"/>
      <c r="VX25" s="68"/>
      <c r="VY25" s="68"/>
      <c r="VZ25" s="68"/>
      <c r="WA25" s="68"/>
      <c r="WB25" s="68"/>
      <c r="WC25" s="68"/>
      <c r="WD25" s="68"/>
      <c r="WE25" s="68"/>
      <c r="WF25" s="68"/>
      <c r="WG25" s="68"/>
      <c r="WH25" s="68"/>
      <c r="WI25" s="68"/>
      <c r="WJ25" s="68"/>
      <c r="WK25" s="68"/>
      <c r="WL25" s="68"/>
      <c r="WM25" s="68"/>
      <c r="WN25" s="68"/>
      <c r="WO25" s="68"/>
      <c r="WP25" s="68"/>
      <c r="WQ25" s="68"/>
      <c r="WR25" s="68"/>
      <c r="WS25" s="68"/>
      <c r="WT25" s="68"/>
      <c r="WU25" s="68"/>
      <c r="WV25" s="68"/>
      <c r="WW25" s="68"/>
      <c r="WX25" s="68"/>
      <c r="WY25" s="68"/>
      <c r="WZ25" s="68"/>
      <c r="XA25" s="68"/>
      <c r="XB25" s="68"/>
      <c r="XC25" s="68"/>
      <c r="XD25" s="68"/>
      <c r="XE25" s="68"/>
      <c r="XF25" s="68"/>
      <c r="XG25" s="68"/>
      <c r="XH25" s="68"/>
      <c r="XI25" s="68"/>
      <c r="XJ25" s="68"/>
      <c r="XK25" s="68"/>
      <c r="XL25" s="68"/>
      <c r="XM25" s="68"/>
      <c r="XN25" s="68"/>
      <c r="XO25" s="68"/>
      <c r="XP25" s="68"/>
      <c r="XQ25" s="68"/>
      <c r="XR25" s="68"/>
      <c r="XS25" s="68"/>
      <c r="XT25" s="68"/>
      <c r="XU25" s="68"/>
      <c r="XV25" s="68"/>
      <c r="XW25" s="68"/>
      <c r="XX25" s="68"/>
      <c r="XY25" s="68"/>
      <c r="XZ25" s="68"/>
      <c r="YA25" s="68"/>
      <c r="YB25" s="68"/>
      <c r="YC25" s="68"/>
      <c r="YD25" s="68"/>
      <c r="YE25" s="68"/>
      <c r="YF25" s="68"/>
      <c r="YG25" s="68"/>
      <c r="YH25" s="68"/>
      <c r="YI25" s="68"/>
      <c r="YJ25" s="68"/>
      <c r="YK25" s="68"/>
      <c r="YL25" s="68"/>
      <c r="YM25" s="68"/>
      <c r="YN25" s="68"/>
      <c r="YO25" s="68"/>
      <c r="YP25" s="68"/>
      <c r="YQ25" s="68"/>
      <c r="YR25" s="68"/>
      <c r="YS25" s="68"/>
      <c r="YT25" s="68"/>
      <c r="YU25" s="68"/>
      <c r="YV25" s="68"/>
      <c r="YW25" s="68"/>
      <c r="YX25" s="68"/>
      <c r="YY25" s="68"/>
      <c r="YZ25" s="68"/>
      <c r="ZA25" s="68"/>
      <c r="ZB25" s="68"/>
      <c r="ZC25" s="68"/>
      <c r="ZD25" s="68"/>
      <c r="ZE25" s="68"/>
      <c r="ZF25" s="68"/>
      <c r="ZG25" s="68"/>
      <c r="ZH25" s="68"/>
      <c r="ZI25" s="68"/>
      <c r="ZJ25" s="68"/>
      <c r="ZK25" s="68"/>
      <c r="ZL25" s="68"/>
      <c r="ZM25" s="68"/>
      <c r="ZN25" s="68"/>
      <c r="ZO25" s="68"/>
      <c r="ZP25" s="68"/>
      <c r="ZQ25" s="68"/>
      <c r="ZR25" s="68"/>
      <c r="ZS25" s="68"/>
      <c r="ZT25" s="68"/>
      <c r="ZU25" s="68"/>
      <c r="ZV25" s="68"/>
      <c r="ZW25" s="68"/>
      <c r="ZX25" s="68"/>
      <c r="ZY25" s="68"/>
      <c r="ZZ25" s="68"/>
      <c r="AAA25" s="68"/>
      <c r="AAB25" s="68"/>
      <c r="AAC25" s="68"/>
      <c r="AAD25" s="68"/>
      <c r="AAE25" s="68"/>
      <c r="AAF25" s="68"/>
      <c r="AAG25" s="68"/>
      <c r="AAH25" s="68"/>
      <c r="AAI25" s="68"/>
      <c r="AAJ25" s="68"/>
      <c r="AAK25" s="68"/>
      <c r="AAL25" s="68"/>
      <c r="AAM25" s="68"/>
      <c r="AAN25" s="68"/>
      <c r="AAO25" s="68"/>
      <c r="AAP25" s="68"/>
      <c r="AAQ25" s="68"/>
      <c r="AAR25" s="68"/>
      <c r="AAS25" s="68"/>
      <c r="AAT25" s="68"/>
      <c r="AAU25" s="68"/>
      <c r="AAV25" s="68"/>
      <c r="AAW25" s="68"/>
      <c r="AAX25" s="68"/>
      <c r="AAY25" s="68"/>
      <c r="AAZ25" s="68"/>
      <c r="ABA25" s="68"/>
      <c r="ABB25" s="68"/>
      <c r="ABC25" s="68"/>
      <c r="ABD25" s="68"/>
      <c r="ABE25" s="68"/>
      <c r="ABF25" s="68"/>
      <c r="ABG25" s="68"/>
      <c r="ABH25" s="68"/>
      <c r="ABI25" s="68"/>
      <c r="ABJ25" s="68"/>
      <c r="ABK25" s="68"/>
      <c r="ABL25" s="68"/>
      <c r="ABM25" s="68"/>
      <c r="ABN25" s="68"/>
      <c r="ABO25" s="68"/>
      <c r="ABP25" s="68"/>
      <c r="ABQ25" s="68"/>
      <c r="ABR25" s="68"/>
      <c r="ABS25" s="68"/>
      <c r="ABT25" s="68"/>
      <c r="ABU25" s="68"/>
      <c r="ABV25" s="68"/>
      <c r="ABW25" s="68"/>
      <c r="ABX25" s="68"/>
      <c r="ABY25" s="68"/>
      <c r="ABZ25" s="68"/>
      <c r="ACA25" s="68"/>
      <c r="ACB25" s="68"/>
      <c r="ACC25" s="68"/>
      <c r="ACD25" s="68"/>
      <c r="ACE25" s="68"/>
      <c r="ACF25" s="68"/>
      <c r="ACG25" s="68"/>
      <c r="ACH25" s="68"/>
      <c r="ACI25" s="68"/>
      <c r="ACJ25" s="68"/>
      <c r="ACK25" s="68"/>
      <c r="ACL25" s="68"/>
      <c r="ACM25" s="68"/>
      <c r="ACN25" s="68"/>
      <c r="ACO25" s="68"/>
      <c r="ACP25" s="68"/>
      <c r="ACQ25" s="68"/>
      <c r="ACR25" s="68"/>
      <c r="ACS25" s="68"/>
      <c r="ACT25" s="68"/>
      <c r="ACU25" s="68"/>
      <c r="ACV25" s="68"/>
      <c r="ACW25" s="68"/>
      <c r="ACX25" s="68"/>
      <c r="ACY25" s="68"/>
      <c r="ACZ25" s="68"/>
      <c r="ADA25" s="68"/>
      <c r="ADB25" s="68"/>
      <c r="ADC25" s="68"/>
      <c r="ADD25" s="68"/>
      <c r="ADE25" s="68"/>
      <c r="ADF25" s="68"/>
      <c r="ADG25" s="68"/>
      <c r="ADH25" s="68"/>
      <c r="ADI25" s="68"/>
      <c r="ADJ25" s="68"/>
      <c r="ADK25" s="68"/>
      <c r="ADL25" s="68"/>
      <c r="ADM25" s="68"/>
      <c r="ADN25" s="68"/>
      <c r="ADO25" s="68"/>
      <c r="ADP25" s="68"/>
      <c r="ADQ25" s="68"/>
      <c r="ADR25" s="68"/>
      <c r="ADS25" s="68"/>
      <c r="ADT25" s="68"/>
      <c r="ADU25" s="68"/>
      <c r="ADV25" s="68"/>
      <c r="ADW25" s="68"/>
      <c r="ADX25" s="68"/>
      <c r="ADY25" s="68"/>
      <c r="ADZ25" s="68"/>
      <c r="AEA25" s="68"/>
      <c r="AEB25" s="68"/>
      <c r="AEC25" s="68"/>
      <c r="AED25" s="68"/>
      <c r="AEE25" s="68"/>
      <c r="AEF25" s="68"/>
      <c r="AEG25" s="68"/>
      <c r="AEH25" s="68"/>
      <c r="AEI25" s="68"/>
      <c r="AEJ25" s="68"/>
      <c r="AEK25" s="68"/>
      <c r="AEL25" s="68"/>
      <c r="AEM25" s="68"/>
      <c r="AEN25" s="68"/>
      <c r="AEO25" s="68"/>
      <c r="AEP25" s="68"/>
      <c r="AEQ25" s="68"/>
      <c r="AER25" s="68"/>
      <c r="AES25" s="68"/>
      <c r="AET25" s="68"/>
      <c r="AEU25" s="68"/>
      <c r="AEV25" s="68"/>
      <c r="AEW25" s="68"/>
      <c r="AEX25" s="68"/>
      <c r="AEY25" s="68"/>
      <c r="AEZ25" s="68"/>
      <c r="AFA25" s="68"/>
      <c r="AFB25" s="68"/>
      <c r="AFC25" s="68"/>
      <c r="AFD25" s="68"/>
      <c r="AFE25" s="68"/>
      <c r="AFF25" s="68"/>
      <c r="AFG25" s="68"/>
      <c r="AFH25" s="68"/>
      <c r="AFI25" s="68"/>
      <c r="AFJ25" s="68"/>
      <c r="AFK25" s="68"/>
      <c r="AFL25" s="68"/>
      <c r="AFM25" s="68"/>
      <c r="AFN25" s="68"/>
      <c r="AFO25" s="68"/>
      <c r="AFP25" s="68"/>
      <c r="AFQ25" s="68"/>
      <c r="AFR25" s="68"/>
      <c r="AFS25" s="68"/>
      <c r="AFT25" s="68"/>
      <c r="AFU25" s="68"/>
      <c r="AFV25" s="68"/>
      <c r="AFW25" s="68"/>
      <c r="AFX25" s="68"/>
    </row>
    <row r="26" spans="1:856" s="45" customFormat="1" x14ac:dyDescent="0.25"/>
    <row r="27" spans="1:856" x14ac:dyDescent="0.25">
      <c r="B27" s="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row>
    <row r="28" spans="1:856" s="45" customFormat="1" x14ac:dyDescent="0.25"/>
    <row r="29" spans="1:856" s="67" customFormat="1" ht="26.25" x14ac:dyDescent="0.4">
      <c r="B29" s="67" t="s">
        <v>27</v>
      </c>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c r="JV29" s="68"/>
      <c r="JW29" s="68"/>
      <c r="JX29" s="68"/>
      <c r="JY29" s="68"/>
      <c r="JZ29" s="68"/>
      <c r="KA29" s="68"/>
      <c r="KB29" s="68"/>
      <c r="KC29" s="68"/>
      <c r="KD29" s="68"/>
      <c r="KE29" s="68"/>
      <c r="KF29" s="68"/>
      <c r="KG29" s="68"/>
      <c r="KH29" s="68"/>
      <c r="KI29" s="68"/>
      <c r="KJ29" s="68"/>
      <c r="KK29" s="68"/>
      <c r="KL29" s="68"/>
      <c r="KM29" s="68"/>
      <c r="KN29" s="68"/>
      <c r="KO29" s="68"/>
      <c r="KP29" s="68"/>
      <c r="KQ29" s="68"/>
      <c r="KR29" s="68"/>
      <c r="KS29" s="68"/>
      <c r="KT29" s="68"/>
      <c r="KU29" s="68"/>
      <c r="KV29" s="68"/>
      <c r="KW29" s="68"/>
      <c r="KX29" s="68"/>
      <c r="KY29" s="68"/>
      <c r="KZ29" s="68"/>
      <c r="LA29" s="68"/>
      <c r="LB29" s="68"/>
      <c r="LC29" s="68"/>
      <c r="LD29" s="68"/>
      <c r="LE29" s="68"/>
      <c r="LF29" s="68"/>
      <c r="LG29" s="68"/>
      <c r="LH29" s="68"/>
      <c r="LI29" s="68"/>
      <c r="LJ29" s="68"/>
      <c r="LK29" s="68"/>
      <c r="LL29" s="68"/>
      <c r="LM29" s="68"/>
      <c r="LN29" s="68"/>
      <c r="LO29" s="68"/>
      <c r="LP29" s="68"/>
      <c r="LQ29" s="68"/>
      <c r="LR29" s="68"/>
      <c r="LS29" s="68"/>
      <c r="LT29" s="68"/>
      <c r="LU29" s="68"/>
      <c r="LV29" s="68"/>
      <c r="LW29" s="68"/>
      <c r="LX29" s="68"/>
      <c r="LY29" s="68"/>
      <c r="LZ29" s="68"/>
      <c r="MA29" s="68"/>
      <c r="MB29" s="68"/>
      <c r="MC29" s="68"/>
      <c r="MD29" s="68"/>
      <c r="ME29" s="68"/>
      <c r="MF29" s="68"/>
      <c r="MG29" s="68"/>
      <c r="MH29" s="68"/>
      <c r="MI29" s="68"/>
      <c r="MJ29" s="68"/>
      <c r="MK29" s="68"/>
      <c r="ML29" s="68"/>
      <c r="MM29" s="68"/>
      <c r="MN29" s="68"/>
      <c r="MO29" s="68"/>
      <c r="MP29" s="68"/>
      <c r="MQ29" s="68"/>
      <c r="MR29" s="68"/>
      <c r="MS29" s="68"/>
      <c r="MT29" s="68"/>
      <c r="MU29" s="68"/>
      <c r="MV29" s="68"/>
      <c r="MW29" s="68"/>
      <c r="MX29" s="68"/>
      <c r="MY29" s="68"/>
      <c r="MZ29" s="68"/>
      <c r="NA29" s="68"/>
      <c r="NB29" s="68"/>
      <c r="NC29" s="68"/>
      <c r="ND29" s="68"/>
      <c r="NE29" s="68"/>
      <c r="NF29" s="68"/>
      <c r="NG29" s="68"/>
      <c r="NH29" s="68"/>
      <c r="NI29" s="68"/>
      <c r="NJ29" s="68"/>
      <c r="NK29" s="68"/>
      <c r="NL29" s="68"/>
      <c r="NM29" s="68"/>
      <c r="NN29" s="68"/>
      <c r="NO29" s="68"/>
      <c r="NP29" s="68"/>
      <c r="NQ29" s="68"/>
      <c r="NR29" s="68"/>
      <c r="NS29" s="68"/>
      <c r="NT29" s="68"/>
      <c r="NU29" s="68"/>
      <c r="NV29" s="68"/>
      <c r="NW29" s="68"/>
      <c r="NX29" s="68"/>
      <c r="NY29" s="68"/>
      <c r="NZ29" s="68"/>
      <c r="OA29" s="68"/>
      <c r="OB29" s="68"/>
      <c r="OC29" s="68"/>
      <c r="OD29" s="68"/>
      <c r="OE29" s="68"/>
      <c r="OF29" s="68"/>
      <c r="OG29" s="68"/>
      <c r="OH29" s="68"/>
      <c r="OI29" s="68"/>
      <c r="OJ29" s="68"/>
      <c r="OK29" s="68"/>
      <c r="OL29" s="68"/>
      <c r="OM29" s="68"/>
      <c r="ON29" s="68"/>
      <c r="OO29" s="68"/>
      <c r="OP29" s="68"/>
      <c r="OQ29" s="68"/>
      <c r="OR29" s="68"/>
      <c r="OS29" s="68"/>
      <c r="OT29" s="68"/>
      <c r="OU29" s="68"/>
      <c r="OV29" s="68"/>
      <c r="OW29" s="68"/>
      <c r="OX29" s="68"/>
      <c r="OY29" s="68"/>
      <c r="OZ29" s="68"/>
      <c r="PA29" s="68"/>
      <c r="PB29" s="68"/>
      <c r="PC29" s="68"/>
      <c r="PD29" s="68"/>
      <c r="PE29" s="68"/>
      <c r="PF29" s="68"/>
      <c r="PG29" s="68"/>
      <c r="PH29" s="68"/>
      <c r="PI29" s="68"/>
      <c r="PJ29" s="68"/>
      <c r="PK29" s="68"/>
      <c r="PL29" s="68"/>
      <c r="PM29" s="68"/>
      <c r="PN29" s="68"/>
      <c r="PO29" s="68"/>
      <c r="PP29" s="68"/>
      <c r="PQ29" s="68"/>
      <c r="PR29" s="68"/>
      <c r="PS29" s="68"/>
      <c r="PT29" s="68"/>
      <c r="PU29" s="68"/>
      <c r="PV29" s="68"/>
      <c r="PW29" s="68"/>
      <c r="PX29" s="68"/>
      <c r="PY29" s="68"/>
      <c r="PZ29" s="68"/>
      <c r="QA29" s="68"/>
      <c r="QB29" s="68"/>
      <c r="QC29" s="68"/>
      <c r="QD29" s="68"/>
      <c r="QE29" s="68"/>
      <c r="QF29" s="68"/>
      <c r="QG29" s="68"/>
      <c r="QH29" s="68"/>
      <c r="QI29" s="68"/>
      <c r="QJ29" s="68"/>
      <c r="QK29" s="68"/>
      <c r="QL29" s="68"/>
      <c r="QM29" s="68"/>
      <c r="QN29" s="68"/>
      <c r="QO29" s="68"/>
      <c r="QP29" s="68"/>
      <c r="QQ29" s="68"/>
      <c r="QR29" s="68"/>
      <c r="QS29" s="68"/>
      <c r="QT29" s="68"/>
      <c r="QU29" s="68"/>
      <c r="QV29" s="68"/>
      <c r="QW29" s="68"/>
      <c r="QX29" s="68"/>
      <c r="QY29" s="68"/>
      <c r="QZ29" s="68"/>
      <c r="RA29" s="68"/>
      <c r="RB29" s="68"/>
      <c r="RC29" s="68"/>
      <c r="RD29" s="68"/>
      <c r="RE29" s="68"/>
      <c r="RF29" s="68"/>
      <c r="RG29" s="68"/>
      <c r="RH29" s="68"/>
      <c r="RI29" s="68"/>
      <c r="RJ29" s="68"/>
      <c r="RK29" s="68"/>
      <c r="RL29" s="68"/>
      <c r="RM29" s="68"/>
      <c r="RN29" s="68"/>
      <c r="RO29" s="68"/>
      <c r="RP29" s="68"/>
      <c r="RQ29" s="68"/>
      <c r="RR29" s="68"/>
      <c r="RS29" s="68"/>
      <c r="RT29" s="68"/>
      <c r="RU29" s="68"/>
      <c r="RV29" s="68"/>
      <c r="RW29" s="68"/>
      <c r="RX29" s="68"/>
      <c r="RY29" s="68"/>
      <c r="RZ29" s="68"/>
      <c r="SA29" s="68"/>
      <c r="SB29" s="68"/>
      <c r="SC29" s="68"/>
      <c r="SD29" s="68"/>
      <c r="SE29" s="68"/>
      <c r="SF29" s="68"/>
      <c r="SG29" s="68"/>
      <c r="SH29" s="68"/>
      <c r="SI29" s="68"/>
      <c r="SJ29" s="68"/>
      <c r="SK29" s="68"/>
      <c r="SL29" s="68"/>
      <c r="SM29" s="68"/>
      <c r="SN29" s="68"/>
      <c r="SO29" s="68"/>
      <c r="SP29" s="68"/>
      <c r="SQ29" s="68"/>
      <c r="SR29" s="68"/>
      <c r="SS29" s="68"/>
      <c r="ST29" s="68"/>
      <c r="SU29" s="68"/>
      <c r="SV29" s="68"/>
      <c r="SW29" s="68"/>
      <c r="SX29" s="68"/>
      <c r="SY29" s="68"/>
      <c r="SZ29" s="68"/>
      <c r="TA29" s="68"/>
      <c r="TB29" s="68"/>
      <c r="TC29" s="68"/>
      <c r="TD29" s="68"/>
      <c r="TE29" s="68"/>
      <c r="TF29" s="68"/>
      <c r="TG29" s="68"/>
      <c r="TH29" s="68"/>
      <c r="TI29" s="68"/>
      <c r="TJ29" s="68"/>
      <c r="TK29" s="68"/>
      <c r="TL29" s="68"/>
      <c r="TM29" s="68"/>
      <c r="TN29" s="68"/>
      <c r="TO29" s="68"/>
      <c r="TP29" s="68"/>
      <c r="TQ29" s="68"/>
      <c r="TR29" s="68"/>
      <c r="TS29" s="68"/>
      <c r="TT29" s="68"/>
      <c r="TU29" s="68"/>
      <c r="TV29" s="68"/>
      <c r="TW29" s="68"/>
      <c r="TX29" s="68"/>
      <c r="TY29" s="68"/>
      <c r="TZ29" s="68"/>
      <c r="UA29" s="68"/>
      <c r="UB29" s="68"/>
      <c r="UC29" s="68"/>
      <c r="UD29" s="68"/>
      <c r="UE29" s="68"/>
      <c r="UF29" s="68"/>
      <c r="UG29" s="68"/>
      <c r="UH29" s="68"/>
      <c r="UI29" s="68"/>
      <c r="UJ29" s="68"/>
      <c r="UK29" s="68"/>
      <c r="UL29" s="68"/>
      <c r="UM29" s="68"/>
      <c r="UN29" s="68"/>
      <c r="UO29" s="68"/>
      <c r="UP29" s="68"/>
      <c r="UQ29" s="68"/>
      <c r="UR29" s="68"/>
      <c r="US29" s="68"/>
      <c r="UT29" s="68"/>
      <c r="UU29" s="68"/>
      <c r="UV29" s="68"/>
      <c r="UW29" s="68"/>
      <c r="UX29" s="68"/>
      <c r="UY29" s="68"/>
      <c r="UZ29" s="68"/>
      <c r="VA29" s="68"/>
      <c r="VB29" s="68"/>
      <c r="VC29" s="68"/>
      <c r="VD29" s="68"/>
      <c r="VE29" s="68"/>
      <c r="VF29" s="68"/>
      <c r="VG29" s="68"/>
      <c r="VH29" s="68"/>
      <c r="VI29" s="68"/>
      <c r="VJ29" s="68"/>
      <c r="VK29" s="68"/>
      <c r="VL29" s="68"/>
      <c r="VM29" s="68"/>
      <c r="VN29" s="68"/>
      <c r="VO29" s="68"/>
      <c r="VP29" s="68"/>
      <c r="VQ29" s="68"/>
      <c r="VR29" s="68"/>
      <c r="VS29" s="68"/>
      <c r="VT29" s="68"/>
      <c r="VU29" s="68"/>
      <c r="VV29" s="68"/>
      <c r="VW29" s="68"/>
      <c r="VX29" s="68"/>
      <c r="VY29" s="68"/>
      <c r="VZ29" s="68"/>
      <c r="WA29" s="68"/>
      <c r="WB29" s="68"/>
      <c r="WC29" s="68"/>
      <c r="WD29" s="68"/>
      <c r="WE29" s="68"/>
      <c r="WF29" s="68"/>
      <c r="WG29" s="68"/>
      <c r="WH29" s="68"/>
      <c r="WI29" s="68"/>
      <c r="WJ29" s="68"/>
      <c r="WK29" s="68"/>
      <c r="WL29" s="68"/>
      <c r="WM29" s="68"/>
      <c r="WN29" s="68"/>
      <c r="WO29" s="68"/>
      <c r="WP29" s="68"/>
      <c r="WQ29" s="68"/>
      <c r="WR29" s="68"/>
      <c r="WS29" s="68"/>
      <c r="WT29" s="68"/>
      <c r="WU29" s="68"/>
      <c r="WV29" s="68"/>
      <c r="WW29" s="68"/>
      <c r="WX29" s="68"/>
      <c r="WY29" s="68"/>
      <c r="WZ29" s="68"/>
      <c r="XA29" s="68"/>
      <c r="XB29" s="68"/>
      <c r="XC29" s="68"/>
      <c r="XD29" s="68"/>
      <c r="XE29" s="68"/>
      <c r="XF29" s="68"/>
      <c r="XG29" s="68"/>
      <c r="XH29" s="68"/>
      <c r="XI29" s="68"/>
      <c r="XJ29" s="68"/>
      <c r="XK29" s="68"/>
      <c r="XL29" s="68"/>
      <c r="XM29" s="68"/>
      <c r="XN29" s="68"/>
      <c r="XO29" s="68"/>
      <c r="XP29" s="68"/>
      <c r="XQ29" s="68"/>
      <c r="XR29" s="68"/>
      <c r="XS29" s="68"/>
      <c r="XT29" s="68"/>
      <c r="XU29" s="68"/>
      <c r="XV29" s="68"/>
      <c r="XW29" s="68"/>
      <c r="XX29" s="68"/>
      <c r="XY29" s="68"/>
      <c r="XZ29" s="68"/>
      <c r="YA29" s="68"/>
      <c r="YB29" s="68"/>
      <c r="YC29" s="68"/>
      <c r="YD29" s="68"/>
      <c r="YE29" s="68"/>
      <c r="YF29" s="68"/>
      <c r="YG29" s="68"/>
      <c r="YH29" s="68"/>
      <c r="YI29" s="68"/>
      <c r="YJ29" s="68"/>
      <c r="YK29" s="68"/>
      <c r="YL29" s="68"/>
      <c r="YM29" s="68"/>
      <c r="YN29" s="68"/>
      <c r="YO29" s="68"/>
      <c r="YP29" s="68"/>
      <c r="YQ29" s="68"/>
      <c r="YR29" s="68"/>
      <c r="YS29" s="68"/>
      <c r="YT29" s="68"/>
      <c r="YU29" s="68"/>
      <c r="YV29" s="68"/>
      <c r="YW29" s="68"/>
      <c r="YX29" s="68"/>
      <c r="YY29" s="68"/>
      <c r="YZ29" s="68"/>
      <c r="ZA29" s="68"/>
      <c r="ZB29" s="68"/>
      <c r="ZC29" s="68"/>
      <c r="ZD29" s="68"/>
      <c r="ZE29" s="68"/>
      <c r="ZF29" s="68"/>
      <c r="ZG29" s="68"/>
      <c r="ZH29" s="68"/>
      <c r="ZI29" s="68"/>
      <c r="ZJ29" s="68"/>
      <c r="ZK29" s="68"/>
      <c r="ZL29" s="68"/>
      <c r="ZM29" s="68"/>
      <c r="ZN29" s="68"/>
      <c r="ZO29" s="68"/>
      <c r="ZP29" s="68"/>
      <c r="ZQ29" s="68"/>
      <c r="ZR29" s="68"/>
      <c r="ZS29" s="68"/>
      <c r="ZT29" s="68"/>
      <c r="ZU29" s="68"/>
      <c r="ZV29" s="68"/>
      <c r="ZW29" s="68"/>
      <c r="ZX29" s="68"/>
      <c r="ZY29" s="68"/>
      <c r="ZZ29" s="68"/>
      <c r="AAA29" s="68"/>
      <c r="AAB29" s="68"/>
      <c r="AAC29" s="68"/>
      <c r="AAD29" s="68"/>
      <c r="AAE29" s="68"/>
      <c r="AAF29" s="68"/>
      <c r="AAG29" s="68"/>
      <c r="AAH29" s="68"/>
      <c r="AAI29" s="68"/>
      <c r="AAJ29" s="68"/>
      <c r="AAK29" s="68"/>
      <c r="AAL29" s="68"/>
      <c r="AAM29" s="68"/>
      <c r="AAN29" s="68"/>
      <c r="AAO29" s="68"/>
      <c r="AAP29" s="68"/>
      <c r="AAQ29" s="68"/>
      <c r="AAR29" s="68"/>
      <c r="AAS29" s="68"/>
      <c r="AAT29" s="68"/>
      <c r="AAU29" s="68"/>
      <c r="AAV29" s="68"/>
      <c r="AAW29" s="68"/>
      <c r="AAX29" s="68"/>
      <c r="AAY29" s="68"/>
      <c r="AAZ29" s="68"/>
      <c r="ABA29" s="68"/>
      <c r="ABB29" s="68"/>
      <c r="ABC29" s="68"/>
      <c r="ABD29" s="68"/>
      <c r="ABE29" s="68"/>
      <c r="ABF29" s="68"/>
      <c r="ABG29" s="68"/>
      <c r="ABH29" s="68"/>
      <c r="ABI29" s="68"/>
      <c r="ABJ29" s="68"/>
      <c r="ABK29" s="68"/>
      <c r="ABL29" s="68"/>
      <c r="ABM29" s="68"/>
      <c r="ABN29" s="68"/>
      <c r="ABO29" s="68"/>
      <c r="ABP29" s="68"/>
      <c r="ABQ29" s="68"/>
      <c r="ABR29" s="68"/>
      <c r="ABS29" s="68"/>
      <c r="ABT29" s="68"/>
      <c r="ABU29" s="68"/>
      <c r="ABV29" s="68"/>
      <c r="ABW29" s="68"/>
      <c r="ABX29" s="68"/>
      <c r="ABY29" s="68"/>
      <c r="ABZ29" s="68"/>
      <c r="ACA29" s="68"/>
      <c r="ACB29" s="68"/>
      <c r="ACC29" s="68"/>
      <c r="ACD29" s="68"/>
      <c r="ACE29" s="68"/>
      <c r="ACF29" s="68"/>
      <c r="ACG29" s="68"/>
      <c r="ACH29" s="68"/>
      <c r="ACI29" s="68"/>
      <c r="ACJ29" s="68"/>
      <c r="ACK29" s="68"/>
      <c r="ACL29" s="68"/>
      <c r="ACM29" s="68"/>
      <c r="ACN29" s="68"/>
      <c r="ACO29" s="68"/>
      <c r="ACP29" s="68"/>
      <c r="ACQ29" s="68"/>
      <c r="ACR29" s="68"/>
      <c r="ACS29" s="68"/>
      <c r="ACT29" s="68"/>
      <c r="ACU29" s="68"/>
      <c r="ACV29" s="68"/>
      <c r="ACW29" s="68"/>
      <c r="ACX29" s="68"/>
      <c r="ACY29" s="68"/>
      <c r="ACZ29" s="68"/>
      <c r="ADA29" s="68"/>
      <c r="ADB29" s="68"/>
      <c r="ADC29" s="68"/>
      <c r="ADD29" s="68"/>
      <c r="ADE29" s="68"/>
      <c r="ADF29" s="68"/>
      <c r="ADG29" s="68"/>
      <c r="ADH29" s="68"/>
      <c r="ADI29" s="68"/>
      <c r="ADJ29" s="68"/>
      <c r="ADK29" s="68"/>
      <c r="ADL29" s="68"/>
      <c r="ADM29" s="68"/>
      <c r="ADN29" s="68"/>
      <c r="ADO29" s="68"/>
      <c r="ADP29" s="68"/>
      <c r="ADQ29" s="68"/>
      <c r="ADR29" s="68"/>
      <c r="ADS29" s="68"/>
      <c r="ADT29" s="68"/>
      <c r="ADU29" s="68"/>
      <c r="ADV29" s="68"/>
      <c r="ADW29" s="68"/>
      <c r="ADX29" s="68"/>
      <c r="ADY29" s="68"/>
      <c r="ADZ29" s="68"/>
      <c r="AEA29" s="68"/>
      <c r="AEB29" s="68"/>
      <c r="AEC29" s="68"/>
      <c r="AED29" s="68"/>
      <c r="AEE29" s="68"/>
      <c r="AEF29" s="68"/>
      <c r="AEG29" s="68"/>
      <c r="AEH29" s="68"/>
      <c r="AEI29" s="68"/>
      <c r="AEJ29" s="68"/>
      <c r="AEK29" s="68"/>
      <c r="AEL29" s="68"/>
      <c r="AEM29" s="68"/>
      <c r="AEN29" s="68"/>
      <c r="AEO29" s="68"/>
      <c r="AEP29" s="68"/>
      <c r="AEQ29" s="68"/>
      <c r="AER29" s="68"/>
      <c r="AES29" s="68"/>
      <c r="AET29" s="68"/>
      <c r="AEU29" s="68"/>
      <c r="AEV29" s="68"/>
      <c r="AEW29" s="68"/>
      <c r="AEX29" s="68"/>
      <c r="AEY29" s="68"/>
      <c r="AEZ29" s="68"/>
      <c r="AFA29" s="68"/>
      <c r="AFB29" s="68"/>
      <c r="AFC29" s="68"/>
      <c r="AFD29" s="68"/>
      <c r="AFE29" s="68"/>
      <c r="AFF29" s="68"/>
      <c r="AFG29" s="68"/>
      <c r="AFH29" s="68"/>
      <c r="AFI29" s="68"/>
      <c r="AFJ29" s="68"/>
      <c r="AFK29" s="68"/>
      <c r="AFL29" s="68"/>
      <c r="AFM29" s="68"/>
      <c r="AFN29" s="68"/>
      <c r="AFO29" s="68"/>
      <c r="AFP29" s="68"/>
      <c r="AFQ29" s="68"/>
      <c r="AFR29" s="68"/>
      <c r="AFS29" s="68"/>
      <c r="AFT29" s="68"/>
      <c r="AFU29" s="68"/>
      <c r="AFV29" s="68"/>
      <c r="AFW29" s="68"/>
      <c r="AFX29" s="68"/>
    </row>
    <row r="30" spans="1:856" s="45" customFormat="1" x14ac:dyDescent="0.25"/>
    <row r="31" spans="1:856" s="45" customFormat="1" ht="93.75" customHeight="1" x14ac:dyDescent="0.25">
      <c r="B31" s="136" t="s">
        <v>28</v>
      </c>
      <c r="C31" s="137"/>
      <c r="D31" s="137"/>
      <c r="E31" s="137"/>
    </row>
    <row r="32" spans="1:856" s="45" customFormat="1" ht="15.75" thickBot="1" x14ac:dyDescent="0.3"/>
    <row r="33" spans="2:856" s="45" customFormat="1" ht="20.25" thickBot="1" x14ac:dyDescent="0.3">
      <c r="B33" s="138" t="s">
        <v>29</v>
      </c>
      <c r="C33" s="139"/>
      <c r="D33" s="139"/>
      <c r="E33" s="140"/>
    </row>
    <row r="34" spans="2:856" s="45" customFormat="1" ht="59.25" customHeight="1" x14ac:dyDescent="0.25">
      <c r="B34" s="141" t="s">
        <v>30</v>
      </c>
      <c r="C34" s="142"/>
      <c r="D34" s="142"/>
      <c r="E34" s="142"/>
    </row>
    <row r="35" spans="2:856" s="45" customFormat="1" x14ac:dyDescent="0.25"/>
    <row r="36" spans="2:856" s="45" customFormat="1" ht="31.5" customHeight="1" x14ac:dyDescent="0.25">
      <c r="C36" s="54" t="s">
        <v>768</v>
      </c>
      <c r="D36" s="116" t="s">
        <v>767</v>
      </c>
    </row>
    <row r="37" spans="2:856" s="45" customFormat="1" x14ac:dyDescent="0.25">
      <c r="B37" s="54" t="s">
        <v>31</v>
      </c>
      <c r="C37" s="100"/>
      <c r="D37" s="100"/>
    </row>
    <row r="38" spans="2:856" s="45" customFormat="1" x14ac:dyDescent="0.25"/>
    <row r="39" spans="2:856" s="45" customFormat="1" x14ac:dyDescent="0.25">
      <c r="C39" s="54" t="s">
        <v>32</v>
      </c>
    </row>
    <row r="40" spans="2:856" s="45" customFormat="1" x14ac:dyDescent="0.25">
      <c r="B40" s="54" t="s">
        <v>728</v>
      </c>
      <c r="C40" s="3"/>
    </row>
    <row r="41" spans="2:856" s="45" customFormat="1" x14ac:dyDescent="0.25"/>
    <row r="42" spans="2:856" s="45" customFormat="1" x14ac:dyDescent="0.25"/>
    <row r="43" spans="2:856" s="67" customFormat="1" ht="26.25" x14ac:dyDescent="0.4">
      <c r="B43" s="67" t="s">
        <v>34</v>
      </c>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c r="IW43" s="68"/>
      <c r="IX43" s="68"/>
      <c r="IY43" s="68"/>
      <c r="IZ43" s="68"/>
      <c r="JA43" s="68"/>
      <c r="JB43" s="68"/>
      <c r="JC43" s="68"/>
      <c r="JD43" s="68"/>
      <c r="JE43" s="68"/>
      <c r="JF43" s="68"/>
      <c r="JG43" s="68"/>
      <c r="JH43" s="68"/>
      <c r="JI43" s="68"/>
      <c r="JJ43" s="68"/>
      <c r="JK43" s="68"/>
      <c r="JL43" s="68"/>
      <c r="JM43" s="68"/>
      <c r="JN43" s="68"/>
      <c r="JO43" s="68"/>
      <c r="JP43" s="68"/>
      <c r="JQ43" s="68"/>
      <c r="JR43" s="68"/>
      <c r="JS43" s="68"/>
      <c r="JT43" s="68"/>
      <c r="JU43" s="68"/>
      <c r="JV43" s="68"/>
      <c r="JW43" s="68"/>
      <c r="JX43" s="68"/>
      <c r="JY43" s="68"/>
      <c r="JZ43" s="68"/>
      <c r="KA43" s="68"/>
      <c r="KB43" s="68"/>
      <c r="KC43" s="68"/>
      <c r="KD43" s="68"/>
      <c r="KE43" s="68"/>
      <c r="KF43" s="68"/>
      <c r="KG43" s="68"/>
      <c r="KH43" s="68"/>
      <c r="KI43" s="68"/>
      <c r="KJ43" s="68"/>
      <c r="KK43" s="68"/>
      <c r="KL43" s="68"/>
      <c r="KM43" s="68"/>
      <c r="KN43" s="68"/>
      <c r="KO43" s="68"/>
      <c r="KP43" s="68"/>
      <c r="KQ43" s="68"/>
      <c r="KR43" s="68"/>
      <c r="KS43" s="68"/>
      <c r="KT43" s="68"/>
      <c r="KU43" s="68"/>
      <c r="KV43" s="68"/>
      <c r="KW43" s="68"/>
      <c r="KX43" s="68"/>
      <c r="KY43" s="68"/>
      <c r="KZ43" s="68"/>
      <c r="LA43" s="68"/>
      <c r="LB43" s="68"/>
      <c r="LC43" s="68"/>
      <c r="LD43" s="68"/>
      <c r="LE43" s="68"/>
      <c r="LF43" s="68"/>
      <c r="LG43" s="68"/>
      <c r="LH43" s="68"/>
      <c r="LI43" s="68"/>
      <c r="LJ43" s="68"/>
      <c r="LK43" s="68"/>
      <c r="LL43" s="68"/>
      <c r="LM43" s="68"/>
      <c r="LN43" s="68"/>
      <c r="LO43" s="68"/>
      <c r="LP43" s="68"/>
      <c r="LQ43" s="68"/>
      <c r="LR43" s="68"/>
      <c r="LS43" s="68"/>
      <c r="LT43" s="68"/>
      <c r="LU43" s="68"/>
      <c r="LV43" s="68"/>
      <c r="LW43" s="68"/>
      <c r="LX43" s="68"/>
      <c r="LY43" s="68"/>
      <c r="LZ43" s="68"/>
      <c r="MA43" s="68"/>
      <c r="MB43" s="68"/>
      <c r="MC43" s="68"/>
      <c r="MD43" s="68"/>
      <c r="ME43" s="68"/>
      <c r="MF43" s="68"/>
      <c r="MG43" s="68"/>
      <c r="MH43" s="68"/>
      <c r="MI43" s="68"/>
      <c r="MJ43" s="68"/>
      <c r="MK43" s="68"/>
      <c r="ML43" s="68"/>
      <c r="MM43" s="68"/>
      <c r="MN43" s="68"/>
      <c r="MO43" s="68"/>
      <c r="MP43" s="68"/>
      <c r="MQ43" s="68"/>
      <c r="MR43" s="68"/>
      <c r="MS43" s="68"/>
      <c r="MT43" s="68"/>
      <c r="MU43" s="68"/>
      <c r="MV43" s="68"/>
      <c r="MW43" s="68"/>
      <c r="MX43" s="68"/>
      <c r="MY43" s="68"/>
      <c r="MZ43" s="68"/>
      <c r="NA43" s="68"/>
      <c r="NB43" s="68"/>
      <c r="NC43" s="68"/>
      <c r="ND43" s="68"/>
      <c r="NE43" s="68"/>
      <c r="NF43" s="68"/>
      <c r="NG43" s="68"/>
      <c r="NH43" s="68"/>
      <c r="NI43" s="68"/>
      <c r="NJ43" s="68"/>
      <c r="NK43" s="68"/>
      <c r="NL43" s="68"/>
      <c r="NM43" s="68"/>
      <c r="NN43" s="68"/>
      <c r="NO43" s="68"/>
      <c r="NP43" s="68"/>
      <c r="NQ43" s="68"/>
      <c r="NR43" s="68"/>
      <c r="NS43" s="68"/>
      <c r="NT43" s="68"/>
      <c r="NU43" s="68"/>
      <c r="NV43" s="68"/>
      <c r="NW43" s="68"/>
      <c r="NX43" s="68"/>
      <c r="NY43" s="68"/>
      <c r="NZ43" s="68"/>
      <c r="OA43" s="68"/>
      <c r="OB43" s="68"/>
      <c r="OC43" s="68"/>
      <c r="OD43" s="68"/>
      <c r="OE43" s="68"/>
      <c r="OF43" s="68"/>
      <c r="OG43" s="68"/>
      <c r="OH43" s="68"/>
      <c r="OI43" s="68"/>
      <c r="OJ43" s="68"/>
      <c r="OK43" s="68"/>
      <c r="OL43" s="68"/>
      <c r="OM43" s="68"/>
      <c r="ON43" s="68"/>
      <c r="OO43" s="68"/>
      <c r="OP43" s="68"/>
      <c r="OQ43" s="68"/>
      <c r="OR43" s="68"/>
      <c r="OS43" s="68"/>
      <c r="OT43" s="68"/>
      <c r="OU43" s="68"/>
      <c r="OV43" s="68"/>
      <c r="OW43" s="68"/>
      <c r="OX43" s="68"/>
      <c r="OY43" s="68"/>
      <c r="OZ43" s="68"/>
      <c r="PA43" s="68"/>
      <c r="PB43" s="68"/>
      <c r="PC43" s="68"/>
      <c r="PD43" s="68"/>
      <c r="PE43" s="68"/>
      <c r="PF43" s="68"/>
      <c r="PG43" s="68"/>
      <c r="PH43" s="68"/>
      <c r="PI43" s="68"/>
      <c r="PJ43" s="68"/>
      <c r="PK43" s="68"/>
      <c r="PL43" s="68"/>
      <c r="PM43" s="68"/>
      <c r="PN43" s="68"/>
      <c r="PO43" s="68"/>
      <c r="PP43" s="68"/>
      <c r="PQ43" s="68"/>
      <c r="PR43" s="68"/>
      <c r="PS43" s="68"/>
      <c r="PT43" s="68"/>
      <c r="PU43" s="68"/>
      <c r="PV43" s="68"/>
      <c r="PW43" s="68"/>
      <c r="PX43" s="68"/>
      <c r="PY43" s="68"/>
      <c r="PZ43" s="68"/>
      <c r="QA43" s="68"/>
      <c r="QB43" s="68"/>
      <c r="QC43" s="68"/>
      <c r="QD43" s="68"/>
      <c r="QE43" s="68"/>
      <c r="QF43" s="68"/>
      <c r="QG43" s="68"/>
      <c r="QH43" s="68"/>
      <c r="QI43" s="68"/>
      <c r="QJ43" s="68"/>
      <c r="QK43" s="68"/>
      <c r="QL43" s="68"/>
      <c r="QM43" s="68"/>
      <c r="QN43" s="68"/>
      <c r="QO43" s="68"/>
      <c r="QP43" s="68"/>
      <c r="QQ43" s="68"/>
      <c r="QR43" s="68"/>
      <c r="QS43" s="68"/>
      <c r="QT43" s="68"/>
      <c r="QU43" s="68"/>
      <c r="QV43" s="68"/>
      <c r="QW43" s="68"/>
      <c r="QX43" s="68"/>
      <c r="QY43" s="68"/>
      <c r="QZ43" s="68"/>
      <c r="RA43" s="68"/>
      <c r="RB43" s="68"/>
      <c r="RC43" s="68"/>
      <c r="RD43" s="68"/>
      <c r="RE43" s="68"/>
      <c r="RF43" s="68"/>
      <c r="RG43" s="68"/>
      <c r="RH43" s="68"/>
      <c r="RI43" s="68"/>
      <c r="RJ43" s="68"/>
      <c r="RK43" s="68"/>
      <c r="RL43" s="68"/>
      <c r="RM43" s="68"/>
      <c r="RN43" s="68"/>
      <c r="RO43" s="68"/>
      <c r="RP43" s="68"/>
      <c r="RQ43" s="68"/>
      <c r="RR43" s="68"/>
      <c r="RS43" s="68"/>
      <c r="RT43" s="68"/>
      <c r="RU43" s="68"/>
      <c r="RV43" s="68"/>
      <c r="RW43" s="68"/>
      <c r="RX43" s="68"/>
      <c r="RY43" s="68"/>
      <c r="RZ43" s="68"/>
      <c r="SA43" s="68"/>
      <c r="SB43" s="68"/>
      <c r="SC43" s="68"/>
      <c r="SD43" s="68"/>
      <c r="SE43" s="68"/>
      <c r="SF43" s="68"/>
      <c r="SG43" s="68"/>
      <c r="SH43" s="68"/>
      <c r="SI43" s="68"/>
      <c r="SJ43" s="68"/>
      <c r="SK43" s="68"/>
      <c r="SL43" s="68"/>
      <c r="SM43" s="68"/>
      <c r="SN43" s="68"/>
      <c r="SO43" s="68"/>
      <c r="SP43" s="68"/>
      <c r="SQ43" s="68"/>
      <c r="SR43" s="68"/>
      <c r="SS43" s="68"/>
      <c r="ST43" s="68"/>
      <c r="SU43" s="68"/>
      <c r="SV43" s="68"/>
      <c r="SW43" s="68"/>
      <c r="SX43" s="68"/>
      <c r="SY43" s="68"/>
      <c r="SZ43" s="68"/>
      <c r="TA43" s="68"/>
      <c r="TB43" s="68"/>
      <c r="TC43" s="68"/>
      <c r="TD43" s="68"/>
      <c r="TE43" s="68"/>
      <c r="TF43" s="68"/>
      <c r="TG43" s="68"/>
      <c r="TH43" s="68"/>
      <c r="TI43" s="68"/>
      <c r="TJ43" s="68"/>
      <c r="TK43" s="68"/>
      <c r="TL43" s="68"/>
      <c r="TM43" s="68"/>
      <c r="TN43" s="68"/>
      <c r="TO43" s="68"/>
      <c r="TP43" s="68"/>
      <c r="TQ43" s="68"/>
      <c r="TR43" s="68"/>
      <c r="TS43" s="68"/>
      <c r="TT43" s="68"/>
      <c r="TU43" s="68"/>
      <c r="TV43" s="68"/>
      <c r="TW43" s="68"/>
      <c r="TX43" s="68"/>
      <c r="TY43" s="68"/>
      <c r="TZ43" s="68"/>
      <c r="UA43" s="68"/>
      <c r="UB43" s="68"/>
      <c r="UC43" s="68"/>
      <c r="UD43" s="68"/>
      <c r="UE43" s="68"/>
      <c r="UF43" s="68"/>
      <c r="UG43" s="68"/>
      <c r="UH43" s="68"/>
      <c r="UI43" s="68"/>
      <c r="UJ43" s="68"/>
      <c r="UK43" s="68"/>
      <c r="UL43" s="68"/>
      <c r="UM43" s="68"/>
      <c r="UN43" s="68"/>
      <c r="UO43" s="68"/>
      <c r="UP43" s="68"/>
      <c r="UQ43" s="68"/>
      <c r="UR43" s="68"/>
      <c r="US43" s="68"/>
      <c r="UT43" s="68"/>
      <c r="UU43" s="68"/>
      <c r="UV43" s="68"/>
      <c r="UW43" s="68"/>
      <c r="UX43" s="68"/>
      <c r="UY43" s="68"/>
      <c r="UZ43" s="68"/>
      <c r="VA43" s="68"/>
      <c r="VB43" s="68"/>
      <c r="VC43" s="68"/>
      <c r="VD43" s="68"/>
      <c r="VE43" s="68"/>
      <c r="VF43" s="68"/>
      <c r="VG43" s="68"/>
      <c r="VH43" s="68"/>
      <c r="VI43" s="68"/>
      <c r="VJ43" s="68"/>
      <c r="VK43" s="68"/>
      <c r="VL43" s="68"/>
      <c r="VM43" s="68"/>
      <c r="VN43" s="68"/>
      <c r="VO43" s="68"/>
      <c r="VP43" s="68"/>
      <c r="VQ43" s="68"/>
      <c r="VR43" s="68"/>
      <c r="VS43" s="68"/>
      <c r="VT43" s="68"/>
      <c r="VU43" s="68"/>
      <c r="VV43" s="68"/>
      <c r="VW43" s="68"/>
      <c r="VX43" s="68"/>
      <c r="VY43" s="68"/>
      <c r="VZ43" s="68"/>
      <c r="WA43" s="68"/>
      <c r="WB43" s="68"/>
      <c r="WC43" s="68"/>
      <c r="WD43" s="68"/>
      <c r="WE43" s="68"/>
      <c r="WF43" s="68"/>
      <c r="WG43" s="68"/>
      <c r="WH43" s="68"/>
      <c r="WI43" s="68"/>
      <c r="WJ43" s="68"/>
      <c r="WK43" s="68"/>
      <c r="WL43" s="68"/>
      <c r="WM43" s="68"/>
      <c r="WN43" s="68"/>
      <c r="WO43" s="68"/>
      <c r="WP43" s="68"/>
      <c r="WQ43" s="68"/>
      <c r="WR43" s="68"/>
      <c r="WS43" s="68"/>
      <c r="WT43" s="68"/>
      <c r="WU43" s="68"/>
      <c r="WV43" s="68"/>
      <c r="WW43" s="68"/>
      <c r="WX43" s="68"/>
      <c r="WY43" s="68"/>
      <c r="WZ43" s="68"/>
      <c r="XA43" s="68"/>
      <c r="XB43" s="68"/>
      <c r="XC43" s="68"/>
      <c r="XD43" s="68"/>
      <c r="XE43" s="68"/>
      <c r="XF43" s="68"/>
      <c r="XG43" s="68"/>
      <c r="XH43" s="68"/>
      <c r="XI43" s="68"/>
      <c r="XJ43" s="68"/>
      <c r="XK43" s="68"/>
      <c r="XL43" s="68"/>
      <c r="XM43" s="68"/>
      <c r="XN43" s="68"/>
      <c r="XO43" s="68"/>
      <c r="XP43" s="68"/>
      <c r="XQ43" s="68"/>
      <c r="XR43" s="68"/>
      <c r="XS43" s="68"/>
      <c r="XT43" s="68"/>
      <c r="XU43" s="68"/>
      <c r="XV43" s="68"/>
      <c r="XW43" s="68"/>
      <c r="XX43" s="68"/>
      <c r="XY43" s="68"/>
      <c r="XZ43" s="68"/>
      <c r="YA43" s="68"/>
      <c r="YB43" s="68"/>
      <c r="YC43" s="68"/>
      <c r="YD43" s="68"/>
      <c r="YE43" s="68"/>
      <c r="YF43" s="68"/>
      <c r="YG43" s="68"/>
      <c r="YH43" s="68"/>
      <c r="YI43" s="68"/>
      <c r="YJ43" s="68"/>
      <c r="YK43" s="68"/>
      <c r="YL43" s="68"/>
      <c r="YM43" s="68"/>
      <c r="YN43" s="68"/>
      <c r="YO43" s="68"/>
      <c r="YP43" s="68"/>
      <c r="YQ43" s="68"/>
      <c r="YR43" s="68"/>
      <c r="YS43" s="68"/>
      <c r="YT43" s="68"/>
      <c r="YU43" s="68"/>
      <c r="YV43" s="68"/>
      <c r="YW43" s="68"/>
      <c r="YX43" s="68"/>
      <c r="YY43" s="68"/>
      <c r="YZ43" s="68"/>
      <c r="ZA43" s="68"/>
      <c r="ZB43" s="68"/>
      <c r="ZC43" s="68"/>
      <c r="ZD43" s="68"/>
      <c r="ZE43" s="68"/>
      <c r="ZF43" s="68"/>
      <c r="ZG43" s="68"/>
      <c r="ZH43" s="68"/>
      <c r="ZI43" s="68"/>
      <c r="ZJ43" s="68"/>
      <c r="ZK43" s="68"/>
      <c r="ZL43" s="68"/>
      <c r="ZM43" s="68"/>
      <c r="ZN43" s="68"/>
      <c r="ZO43" s="68"/>
      <c r="ZP43" s="68"/>
      <c r="ZQ43" s="68"/>
      <c r="ZR43" s="68"/>
      <c r="ZS43" s="68"/>
      <c r="ZT43" s="68"/>
      <c r="ZU43" s="68"/>
      <c r="ZV43" s="68"/>
      <c r="ZW43" s="68"/>
      <c r="ZX43" s="68"/>
      <c r="ZY43" s="68"/>
      <c r="ZZ43" s="68"/>
      <c r="AAA43" s="68"/>
      <c r="AAB43" s="68"/>
      <c r="AAC43" s="68"/>
      <c r="AAD43" s="68"/>
      <c r="AAE43" s="68"/>
      <c r="AAF43" s="68"/>
      <c r="AAG43" s="68"/>
      <c r="AAH43" s="68"/>
      <c r="AAI43" s="68"/>
      <c r="AAJ43" s="68"/>
      <c r="AAK43" s="68"/>
      <c r="AAL43" s="68"/>
      <c r="AAM43" s="68"/>
      <c r="AAN43" s="68"/>
      <c r="AAO43" s="68"/>
      <c r="AAP43" s="68"/>
      <c r="AAQ43" s="68"/>
      <c r="AAR43" s="68"/>
      <c r="AAS43" s="68"/>
      <c r="AAT43" s="68"/>
      <c r="AAU43" s="68"/>
      <c r="AAV43" s="68"/>
      <c r="AAW43" s="68"/>
      <c r="AAX43" s="68"/>
      <c r="AAY43" s="68"/>
      <c r="AAZ43" s="68"/>
      <c r="ABA43" s="68"/>
      <c r="ABB43" s="68"/>
      <c r="ABC43" s="68"/>
      <c r="ABD43" s="68"/>
      <c r="ABE43" s="68"/>
      <c r="ABF43" s="68"/>
      <c r="ABG43" s="68"/>
      <c r="ABH43" s="68"/>
      <c r="ABI43" s="68"/>
      <c r="ABJ43" s="68"/>
      <c r="ABK43" s="68"/>
      <c r="ABL43" s="68"/>
      <c r="ABM43" s="68"/>
      <c r="ABN43" s="68"/>
      <c r="ABO43" s="68"/>
      <c r="ABP43" s="68"/>
      <c r="ABQ43" s="68"/>
      <c r="ABR43" s="68"/>
      <c r="ABS43" s="68"/>
      <c r="ABT43" s="68"/>
      <c r="ABU43" s="68"/>
      <c r="ABV43" s="68"/>
      <c r="ABW43" s="68"/>
      <c r="ABX43" s="68"/>
      <c r="ABY43" s="68"/>
      <c r="ABZ43" s="68"/>
      <c r="ACA43" s="68"/>
      <c r="ACB43" s="68"/>
      <c r="ACC43" s="68"/>
      <c r="ACD43" s="68"/>
      <c r="ACE43" s="68"/>
      <c r="ACF43" s="68"/>
      <c r="ACG43" s="68"/>
      <c r="ACH43" s="68"/>
      <c r="ACI43" s="68"/>
      <c r="ACJ43" s="68"/>
      <c r="ACK43" s="68"/>
      <c r="ACL43" s="68"/>
      <c r="ACM43" s="68"/>
      <c r="ACN43" s="68"/>
      <c r="ACO43" s="68"/>
      <c r="ACP43" s="68"/>
      <c r="ACQ43" s="68"/>
      <c r="ACR43" s="68"/>
      <c r="ACS43" s="68"/>
      <c r="ACT43" s="68"/>
      <c r="ACU43" s="68"/>
      <c r="ACV43" s="68"/>
      <c r="ACW43" s="68"/>
      <c r="ACX43" s="68"/>
      <c r="ACY43" s="68"/>
      <c r="ACZ43" s="68"/>
      <c r="ADA43" s="68"/>
      <c r="ADB43" s="68"/>
      <c r="ADC43" s="68"/>
      <c r="ADD43" s="68"/>
      <c r="ADE43" s="68"/>
      <c r="ADF43" s="68"/>
      <c r="ADG43" s="68"/>
      <c r="ADH43" s="68"/>
      <c r="ADI43" s="68"/>
      <c r="ADJ43" s="68"/>
      <c r="ADK43" s="68"/>
      <c r="ADL43" s="68"/>
      <c r="ADM43" s="68"/>
      <c r="ADN43" s="68"/>
      <c r="ADO43" s="68"/>
      <c r="ADP43" s="68"/>
      <c r="ADQ43" s="68"/>
      <c r="ADR43" s="68"/>
      <c r="ADS43" s="68"/>
      <c r="ADT43" s="68"/>
      <c r="ADU43" s="68"/>
      <c r="ADV43" s="68"/>
      <c r="ADW43" s="68"/>
      <c r="ADX43" s="68"/>
      <c r="ADY43" s="68"/>
      <c r="ADZ43" s="68"/>
      <c r="AEA43" s="68"/>
      <c r="AEB43" s="68"/>
      <c r="AEC43" s="68"/>
      <c r="AED43" s="68"/>
      <c r="AEE43" s="68"/>
      <c r="AEF43" s="68"/>
      <c r="AEG43" s="68"/>
      <c r="AEH43" s="68"/>
      <c r="AEI43" s="68"/>
      <c r="AEJ43" s="68"/>
      <c r="AEK43" s="68"/>
      <c r="AEL43" s="68"/>
      <c r="AEM43" s="68"/>
      <c r="AEN43" s="68"/>
      <c r="AEO43" s="68"/>
      <c r="AEP43" s="68"/>
      <c r="AEQ43" s="68"/>
      <c r="AER43" s="68"/>
      <c r="AES43" s="68"/>
      <c r="AET43" s="68"/>
      <c r="AEU43" s="68"/>
      <c r="AEV43" s="68"/>
      <c r="AEW43" s="68"/>
      <c r="AEX43" s="68"/>
      <c r="AEY43" s="68"/>
      <c r="AEZ43" s="68"/>
      <c r="AFA43" s="68"/>
      <c r="AFB43" s="68"/>
      <c r="AFC43" s="68"/>
      <c r="AFD43" s="68"/>
      <c r="AFE43" s="68"/>
      <c r="AFF43" s="68"/>
      <c r="AFG43" s="68"/>
      <c r="AFH43" s="68"/>
      <c r="AFI43" s="68"/>
      <c r="AFJ43" s="68"/>
      <c r="AFK43" s="68"/>
      <c r="AFL43" s="68"/>
      <c r="AFM43" s="68"/>
      <c r="AFN43" s="68"/>
      <c r="AFO43" s="68"/>
      <c r="AFP43" s="68"/>
      <c r="AFQ43" s="68"/>
      <c r="AFR43" s="68"/>
      <c r="AFS43" s="68"/>
      <c r="AFT43" s="68"/>
      <c r="AFU43" s="68"/>
      <c r="AFV43" s="68"/>
      <c r="AFW43" s="68"/>
      <c r="AFX43" s="68"/>
    </row>
    <row r="44" spans="2:856" s="68" customFormat="1" ht="26.25" x14ac:dyDescent="0.4"/>
    <row r="45" spans="2:856" s="45" customFormat="1" ht="108.75" customHeight="1" x14ac:dyDescent="0.25">
      <c r="B45" s="136" t="s">
        <v>35</v>
      </c>
      <c r="C45" s="137"/>
      <c r="D45" s="137"/>
      <c r="E45" s="137"/>
    </row>
    <row r="46" spans="2:856" s="45" customFormat="1" ht="15.75" customHeight="1" thickBot="1" x14ac:dyDescent="0.3">
      <c r="B46" s="64"/>
      <c r="C46" s="65"/>
      <c r="D46" s="65"/>
      <c r="E46" s="65"/>
    </row>
    <row r="47" spans="2:856" s="45" customFormat="1" ht="25.5" customHeight="1" thickBot="1" x14ac:dyDescent="0.3">
      <c r="B47" s="138" t="s">
        <v>29</v>
      </c>
      <c r="C47" s="139"/>
      <c r="D47" s="139"/>
      <c r="E47" s="140"/>
    </row>
    <row r="48" spans="2:856" s="45" customFormat="1" ht="78.75" customHeight="1" x14ac:dyDescent="0.25">
      <c r="B48" s="141" t="s">
        <v>30</v>
      </c>
      <c r="C48" s="142"/>
      <c r="D48" s="142"/>
      <c r="E48" s="142"/>
    </row>
    <row r="49" spans="1:856" s="45" customFormat="1" ht="15.75" customHeight="1" x14ac:dyDescent="0.25">
      <c r="B49" s="64"/>
      <c r="C49" s="65"/>
      <c r="D49" s="65"/>
      <c r="E49" s="65"/>
    </row>
    <row r="50" spans="1:856" s="45" customFormat="1" ht="15.75" customHeight="1" thickBot="1" x14ac:dyDescent="0.3">
      <c r="B50" s="64"/>
      <c r="C50" s="65"/>
      <c r="D50" s="65"/>
      <c r="E50" s="65"/>
    </row>
    <row r="51" spans="1:856" s="45" customFormat="1" ht="30.75" customHeight="1" thickBot="1" x14ac:dyDescent="0.35">
      <c r="C51" s="143" t="s">
        <v>36</v>
      </c>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5"/>
    </row>
    <row r="52" spans="1:856" s="45" customFormat="1" x14ac:dyDescent="0.25">
      <c r="B52" s="49" t="s">
        <v>37</v>
      </c>
      <c r="C52" s="54">
        <v>2011</v>
      </c>
      <c r="D52" s="54">
        <v>2012</v>
      </c>
      <c r="E52" s="54">
        <v>2013</v>
      </c>
      <c r="F52" s="54">
        <v>2014</v>
      </c>
      <c r="G52" s="54">
        <v>2015</v>
      </c>
      <c r="H52" s="54">
        <v>2016</v>
      </c>
      <c r="I52" s="54">
        <v>2017</v>
      </c>
      <c r="J52" s="54">
        <v>2018</v>
      </c>
      <c r="K52" s="54">
        <v>2019</v>
      </c>
      <c r="L52" s="54">
        <v>2020</v>
      </c>
      <c r="M52" s="54">
        <v>2021</v>
      </c>
      <c r="N52" s="54">
        <v>2022</v>
      </c>
      <c r="O52" s="54">
        <v>2023</v>
      </c>
      <c r="P52" s="54">
        <v>2024</v>
      </c>
      <c r="Q52" s="54">
        <v>2025</v>
      </c>
      <c r="R52" s="54">
        <v>2026</v>
      </c>
      <c r="S52" s="54">
        <v>2027</v>
      </c>
      <c r="T52" s="54">
        <v>2028</v>
      </c>
      <c r="U52" s="54">
        <v>2029</v>
      </c>
      <c r="V52" s="54">
        <v>2030</v>
      </c>
      <c r="W52" s="54">
        <v>2031</v>
      </c>
      <c r="X52" s="54">
        <v>2032</v>
      </c>
      <c r="Y52" s="54">
        <v>2033</v>
      </c>
      <c r="Z52" s="54">
        <v>2034</v>
      </c>
      <c r="AA52" s="54">
        <v>2035</v>
      </c>
      <c r="AB52" s="54">
        <v>2036</v>
      </c>
      <c r="AC52" s="54">
        <v>2037</v>
      </c>
      <c r="AD52" s="54">
        <v>2038</v>
      </c>
      <c r="AE52" s="54">
        <v>2039</v>
      </c>
      <c r="AF52" s="54">
        <v>2040</v>
      </c>
      <c r="AG52" s="54">
        <v>2041</v>
      </c>
      <c r="AH52" s="54">
        <v>2042</v>
      </c>
      <c r="AI52" s="54">
        <v>2043</v>
      </c>
      <c r="AJ52" s="54">
        <v>2044</v>
      </c>
      <c r="AK52" s="54">
        <v>2045</v>
      </c>
      <c r="AL52" s="54">
        <v>2046</v>
      </c>
      <c r="AM52" s="54">
        <v>2047</v>
      </c>
      <c r="AN52" s="54">
        <v>2048</v>
      </c>
      <c r="AO52" s="54">
        <v>2049</v>
      </c>
      <c r="AP52" s="54">
        <v>2050</v>
      </c>
    </row>
    <row r="53" spans="1:856" x14ac:dyDescent="0.25">
      <c r="A53" s="45"/>
      <c r="B53" s="5" t="s">
        <v>38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45"/>
      <c r="AR53" s="45"/>
      <c r="AS53" s="45"/>
      <c r="AT53" s="45"/>
    </row>
    <row r="54" spans="1:856" x14ac:dyDescent="0.25">
      <c r="A54" s="4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45"/>
      <c r="AR54" s="45"/>
      <c r="AS54" s="45"/>
      <c r="AT54" s="45"/>
    </row>
    <row r="55" spans="1:856" x14ac:dyDescent="0.25">
      <c r="A55" s="4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45"/>
      <c r="AR55" s="45"/>
      <c r="AS55" s="45"/>
      <c r="AT55" s="45"/>
    </row>
    <row r="56" spans="1:856" x14ac:dyDescent="0.25">
      <c r="A56" s="4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45"/>
      <c r="AR56" s="45"/>
      <c r="AS56" s="45"/>
      <c r="AT56" s="45"/>
    </row>
    <row r="57" spans="1:856" x14ac:dyDescent="0.25">
      <c r="A57" s="4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45"/>
      <c r="AR57" s="45"/>
      <c r="AS57" s="45"/>
      <c r="AT57" s="45"/>
    </row>
    <row r="58" spans="1:856" x14ac:dyDescent="0.25">
      <c r="A58" s="4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45"/>
      <c r="AR58" s="45"/>
      <c r="AS58" s="45"/>
      <c r="AT58" s="45"/>
    </row>
    <row r="59" spans="1:856" s="45" customFormat="1" x14ac:dyDescent="0.25">
      <c r="C59" s="53">
        <f>SUM(C53:C58)</f>
        <v>0</v>
      </c>
      <c r="D59" s="53">
        <f t="shared" ref="D59:AP59" si="0">SUM(D53:D58)</f>
        <v>0</v>
      </c>
      <c r="E59" s="53">
        <f t="shared" si="0"/>
        <v>0</v>
      </c>
      <c r="F59" s="53">
        <f t="shared" si="0"/>
        <v>0</v>
      </c>
      <c r="G59" s="53">
        <f t="shared" si="0"/>
        <v>0</v>
      </c>
      <c r="H59" s="53">
        <f t="shared" si="0"/>
        <v>0</v>
      </c>
      <c r="I59" s="53">
        <f t="shared" si="0"/>
        <v>0</v>
      </c>
      <c r="J59" s="53">
        <f t="shared" si="0"/>
        <v>0</v>
      </c>
      <c r="K59" s="53">
        <f t="shared" si="0"/>
        <v>0</v>
      </c>
      <c r="L59" s="53">
        <f t="shared" si="0"/>
        <v>0</v>
      </c>
      <c r="M59" s="53">
        <f t="shared" si="0"/>
        <v>0</v>
      </c>
      <c r="N59" s="53">
        <f t="shared" si="0"/>
        <v>0</v>
      </c>
      <c r="O59" s="53">
        <f t="shared" si="0"/>
        <v>0</v>
      </c>
      <c r="P59" s="53">
        <f t="shared" si="0"/>
        <v>0</v>
      </c>
      <c r="Q59" s="53">
        <f t="shared" si="0"/>
        <v>0</v>
      </c>
      <c r="R59" s="53">
        <f t="shared" si="0"/>
        <v>0</v>
      </c>
      <c r="S59" s="53">
        <f t="shared" si="0"/>
        <v>0</v>
      </c>
      <c r="T59" s="53">
        <f t="shared" si="0"/>
        <v>0</v>
      </c>
      <c r="U59" s="53">
        <f t="shared" si="0"/>
        <v>0</v>
      </c>
      <c r="V59" s="53">
        <f t="shared" si="0"/>
        <v>0</v>
      </c>
      <c r="W59" s="53">
        <f t="shared" si="0"/>
        <v>0</v>
      </c>
      <c r="X59" s="53">
        <f t="shared" si="0"/>
        <v>0</v>
      </c>
      <c r="Y59" s="53">
        <f t="shared" si="0"/>
        <v>0</v>
      </c>
      <c r="Z59" s="53">
        <f t="shared" si="0"/>
        <v>0</v>
      </c>
      <c r="AA59" s="53">
        <f t="shared" si="0"/>
        <v>0</v>
      </c>
      <c r="AB59" s="53">
        <f t="shared" si="0"/>
        <v>0</v>
      </c>
      <c r="AC59" s="53">
        <f t="shared" si="0"/>
        <v>0</v>
      </c>
      <c r="AD59" s="53">
        <f t="shared" si="0"/>
        <v>0</v>
      </c>
      <c r="AE59" s="53">
        <f t="shared" si="0"/>
        <v>0</v>
      </c>
      <c r="AF59" s="53">
        <f t="shared" si="0"/>
        <v>0</v>
      </c>
      <c r="AG59" s="53">
        <f t="shared" si="0"/>
        <v>0</v>
      </c>
      <c r="AH59" s="53">
        <f t="shared" si="0"/>
        <v>0</v>
      </c>
      <c r="AI59" s="53">
        <f t="shared" si="0"/>
        <v>0</v>
      </c>
      <c r="AJ59" s="53">
        <f t="shared" si="0"/>
        <v>0</v>
      </c>
      <c r="AK59" s="53">
        <f t="shared" si="0"/>
        <v>0</v>
      </c>
      <c r="AL59" s="53">
        <f t="shared" si="0"/>
        <v>0</v>
      </c>
      <c r="AM59" s="53">
        <f t="shared" si="0"/>
        <v>0</v>
      </c>
      <c r="AN59" s="53">
        <f t="shared" si="0"/>
        <v>0</v>
      </c>
      <c r="AO59" s="53">
        <f t="shared" si="0"/>
        <v>0</v>
      </c>
      <c r="AP59" s="53">
        <f t="shared" si="0"/>
        <v>0</v>
      </c>
    </row>
    <row r="60" spans="1:856" s="45" customFormat="1" x14ac:dyDescent="0.25"/>
    <row r="61" spans="1:856" s="45" customFormat="1" x14ac:dyDescent="0.25"/>
    <row r="62" spans="1:856" s="69" customFormat="1" ht="26.25" x14ac:dyDescent="0.4">
      <c r="B62" s="67" t="s">
        <v>39</v>
      </c>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c r="EU62" s="70"/>
      <c r="EV62" s="70"/>
      <c r="EW62" s="70"/>
      <c r="EX62" s="70"/>
      <c r="EY62" s="70"/>
      <c r="EZ62" s="70"/>
      <c r="FA62" s="70"/>
      <c r="FB62" s="70"/>
      <c r="FC62" s="70"/>
      <c r="FD62" s="70"/>
      <c r="FE62" s="70"/>
      <c r="FF62" s="70"/>
      <c r="FG62" s="70"/>
      <c r="FH62" s="70"/>
      <c r="FI62" s="70"/>
      <c r="FJ62" s="70"/>
      <c r="FK62" s="70"/>
      <c r="FL62" s="70"/>
      <c r="FM62" s="70"/>
      <c r="FN62" s="70"/>
      <c r="FO62" s="70"/>
      <c r="FP62" s="70"/>
      <c r="FQ62" s="70"/>
      <c r="FR62" s="70"/>
      <c r="FS62" s="70"/>
      <c r="FT62" s="70"/>
      <c r="FU62" s="70"/>
      <c r="FV62" s="70"/>
      <c r="FW62" s="70"/>
      <c r="FX62" s="70"/>
      <c r="FY62" s="70"/>
      <c r="FZ62" s="70"/>
      <c r="GA62" s="70"/>
      <c r="GB62" s="70"/>
      <c r="GC62" s="70"/>
      <c r="GD62" s="70"/>
      <c r="GE62" s="70"/>
      <c r="GF62" s="70"/>
      <c r="GG62" s="70"/>
      <c r="GH62" s="70"/>
      <c r="GI62" s="70"/>
      <c r="GJ62" s="70"/>
      <c r="GK62" s="70"/>
      <c r="GL62" s="70"/>
      <c r="GM62" s="70"/>
      <c r="GN62" s="70"/>
      <c r="GO62" s="70"/>
      <c r="GP62" s="70"/>
      <c r="GQ62" s="70"/>
      <c r="GR62" s="70"/>
      <c r="GS62" s="70"/>
      <c r="GT62" s="70"/>
      <c r="GU62" s="70"/>
      <c r="GV62" s="70"/>
      <c r="GW62" s="70"/>
      <c r="GX62" s="70"/>
      <c r="GY62" s="70"/>
      <c r="GZ62" s="70"/>
      <c r="HA62" s="70"/>
      <c r="HB62" s="70"/>
      <c r="HC62" s="70"/>
      <c r="HD62" s="70"/>
      <c r="HE62" s="70"/>
      <c r="HF62" s="70"/>
      <c r="HG62" s="70"/>
      <c r="HH62" s="70"/>
      <c r="HI62" s="70"/>
      <c r="HJ62" s="70"/>
      <c r="HK62" s="70"/>
      <c r="HL62" s="70"/>
      <c r="HM62" s="70"/>
      <c r="HN62" s="70"/>
      <c r="HO62" s="70"/>
      <c r="HP62" s="70"/>
      <c r="HQ62" s="70"/>
      <c r="HR62" s="70"/>
      <c r="HS62" s="70"/>
      <c r="HT62" s="70"/>
      <c r="HU62" s="70"/>
      <c r="HV62" s="70"/>
      <c r="HW62" s="70"/>
      <c r="HX62" s="70"/>
      <c r="HY62" s="70"/>
      <c r="HZ62" s="70"/>
      <c r="IA62" s="70"/>
      <c r="IB62" s="70"/>
      <c r="IC62" s="70"/>
      <c r="ID62" s="70"/>
      <c r="IE62" s="70"/>
      <c r="IF62" s="70"/>
      <c r="IG62" s="70"/>
      <c r="IH62" s="70"/>
      <c r="II62" s="70"/>
      <c r="IJ62" s="70"/>
      <c r="IK62" s="70"/>
      <c r="IL62" s="70"/>
      <c r="IM62" s="70"/>
      <c r="IN62" s="70"/>
      <c r="IO62" s="70"/>
      <c r="IP62" s="70"/>
      <c r="IQ62" s="70"/>
      <c r="IR62" s="70"/>
      <c r="IS62" s="70"/>
      <c r="IT62" s="70"/>
      <c r="IU62" s="70"/>
      <c r="IV62" s="70"/>
      <c r="IW62" s="70"/>
      <c r="IX62" s="70"/>
      <c r="IY62" s="70"/>
      <c r="IZ62" s="70"/>
      <c r="JA62" s="70"/>
      <c r="JB62" s="70"/>
      <c r="JC62" s="70"/>
      <c r="JD62" s="70"/>
      <c r="JE62" s="70"/>
      <c r="JF62" s="70"/>
      <c r="JG62" s="70"/>
      <c r="JH62" s="70"/>
      <c r="JI62" s="70"/>
      <c r="JJ62" s="70"/>
      <c r="JK62" s="70"/>
      <c r="JL62" s="70"/>
      <c r="JM62" s="70"/>
      <c r="JN62" s="70"/>
      <c r="JO62" s="70"/>
      <c r="JP62" s="70"/>
      <c r="JQ62" s="70"/>
      <c r="JR62" s="70"/>
      <c r="JS62" s="70"/>
      <c r="JT62" s="70"/>
      <c r="JU62" s="70"/>
      <c r="JV62" s="70"/>
      <c r="JW62" s="70"/>
      <c r="JX62" s="70"/>
      <c r="JY62" s="70"/>
      <c r="JZ62" s="70"/>
      <c r="KA62" s="70"/>
      <c r="KB62" s="70"/>
      <c r="KC62" s="70"/>
      <c r="KD62" s="70"/>
      <c r="KE62" s="70"/>
      <c r="KF62" s="70"/>
      <c r="KG62" s="70"/>
      <c r="KH62" s="70"/>
      <c r="KI62" s="70"/>
      <c r="KJ62" s="70"/>
      <c r="KK62" s="70"/>
      <c r="KL62" s="70"/>
      <c r="KM62" s="70"/>
      <c r="KN62" s="70"/>
      <c r="KO62" s="70"/>
      <c r="KP62" s="70"/>
      <c r="KQ62" s="70"/>
      <c r="KR62" s="70"/>
      <c r="KS62" s="70"/>
      <c r="KT62" s="70"/>
      <c r="KU62" s="70"/>
      <c r="KV62" s="70"/>
      <c r="KW62" s="70"/>
      <c r="KX62" s="70"/>
      <c r="KY62" s="70"/>
      <c r="KZ62" s="70"/>
      <c r="LA62" s="70"/>
      <c r="LB62" s="70"/>
      <c r="LC62" s="70"/>
      <c r="LD62" s="70"/>
      <c r="LE62" s="70"/>
      <c r="LF62" s="70"/>
      <c r="LG62" s="70"/>
      <c r="LH62" s="70"/>
      <c r="LI62" s="70"/>
      <c r="LJ62" s="70"/>
      <c r="LK62" s="70"/>
      <c r="LL62" s="70"/>
      <c r="LM62" s="70"/>
      <c r="LN62" s="70"/>
      <c r="LO62" s="70"/>
      <c r="LP62" s="70"/>
      <c r="LQ62" s="70"/>
      <c r="LR62" s="70"/>
      <c r="LS62" s="70"/>
      <c r="LT62" s="70"/>
      <c r="LU62" s="70"/>
      <c r="LV62" s="70"/>
      <c r="LW62" s="70"/>
      <c r="LX62" s="70"/>
      <c r="LY62" s="70"/>
      <c r="LZ62" s="70"/>
      <c r="MA62" s="70"/>
      <c r="MB62" s="70"/>
      <c r="MC62" s="70"/>
      <c r="MD62" s="70"/>
      <c r="ME62" s="70"/>
      <c r="MF62" s="70"/>
      <c r="MG62" s="70"/>
      <c r="MH62" s="70"/>
      <c r="MI62" s="70"/>
      <c r="MJ62" s="70"/>
      <c r="MK62" s="70"/>
      <c r="ML62" s="70"/>
      <c r="MM62" s="70"/>
      <c r="MN62" s="70"/>
      <c r="MO62" s="70"/>
      <c r="MP62" s="70"/>
      <c r="MQ62" s="70"/>
      <c r="MR62" s="70"/>
      <c r="MS62" s="70"/>
      <c r="MT62" s="70"/>
      <c r="MU62" s="70"/>
      <c r="MV62" s="70"/>
      <c r="MW62" s="70"/>
      <c r="MX62" s="70"/>
      <c r="MY62" s="70"/>
      <c r="MZ62" s="70"/>
      <c r="NA62" s="70"/>
      <c r="NB62" s="70"/>
      <c r="NC62" s="70"/>
      <c r="ND62" s="70"/>
      <c r="NE62" s="70"/>
      <c r="NF62" s="70"/>
      <c r="NG62" s="70"/>
      <c r="NH62" s="70"/>
      <c r="NI62" s="70"/>
      <c r="NJ62" s="70"/>
      <c r="NK62" s="70"/>
      <c r="NL62" s="70"/>
      <c r="NM62" s="70"/>
      <c r="NN62" s="70"/>
      <c r="NO62" s="70"/>
      <c r="NP62" s="70"/>
      <c r="NQ62" s="70"/>
      <c r="NR62" s="70"/>
      <c r="NS62" s="70"/>
      <c r="NT62" s="70"/>
      <c r="NU62" s="70"/>
      <c r="NV62" s="70"/>
      <c r="NW62" s="70"/>
      <c r="NX62" s="70"/>
      <c r="NY62" s="70"/>
      <c r="NZ62" s="70"/>
      <c r="OA62" s="70"/>
      <c r="OB62" s="70"/>
      <c r="OC62" s="70"/>
      <c r="OD62" s="70"/>
      <c r="OE62" s="70"/>
      <c r="OF62" s="70"/>
      <c r="OG62" s="70"/>
      <c r="OH62" s="70"/>
      <c r="OI62" s="70"/>
      <c r="OJ62" s="70"/>
      <c r="OK62" s="70"/>
      <c r="OL62" s="70"/>
      <c r="OM62" s="70"/>
      <c r="ON62" s="70"/>
      <c r="OO62" s="70"/>
      <c r="OP62" s="70"/>
      <c r="OQ62" s="70"/>
      <c r="OR62" s="70"/>
      <c r="OS62" s="70"/>
      <c r="OT62" s="70"/>
      <c r="OU62" s="70"/>
      <c r="OV62" s="70"/>
      <c r="OW62" s="70"/>
      <c r="OX62" s="70"/>
      <c r="OY62" s="70"/>
      <c r="OZ62" s="70"/>
      <c r="PA62" s="70"/>
      <c r="PB62" s="70"/>
      <c r="PC62" s="70"/>
      <c r="PD62" s="70"/>
      <c r="PE62" s="70"/>
      <c r="PF62" s="70"/>
      <c r="PG62" s="70"/>
      <c r="PH62" s="70"/>
      <c r="PI62" s="70"/>
      <c r="PJ62" s="70"/>
      <c r="PK62" s="70"/>
      <c r="PL62" s="70"/>
      <c r="PM62" s="70"/>
      <c r="PN62" s="70"/>
      <c r="PO62" s="70"/>
      <c r="PP62" s="70"/>
      <c r="PQ62" s="70"/>
      <c r="PR62" s="70"/>
      <c r="PS62" s="70"/>
      <c r="PT62" s="70"/>
      <c r="PU62" s="70"/>
      <c r="PV62" s="70"/>
      <c r="PW62" s="70"/>
      <c r="PX62" s="70"/>
      <c r="PY62" s="70"/>
      <c r="PZ62" s="70"/>
      <c r="QA62" s="70"/>
      <c r="QB62" s="70"/>
      <c r="QC62" s="70"/>
      <c r="QD62" s="70"/>
      <c r="QE62" s="70"/>
      <c r="QF62" s="70"/>
      <c r="QG62" s="70"/>
      <c r="QH62" s="70"/>
      <c r="QI62" s="70"/>
      <c r="QJ62" s="70"/>
      <c r="QK62" s="70"/>
      <c r="QL62" s="70"/>
      <c r="QM62" s="70"/>
      <c r="QN62" s="70"/>
      <c r="QO62" s="70"/>
      <c r="QP62" s="70"/>
      <c r="QQ62" s="70"/>
      <c r="QR62" s="70"/>
      <c r="QS62" s="70"/>
      <c r="QT62" s="70"/>
      <c r="QU62" s="70"/>
      <c r="QV62" s="70"/>
      <c r="QW62" s="70"/>
      <c r="QX62" s="70"/>
      <c r="QY62" s="70"/>
      <c r="QZ62" s="70"/>
      <c r="RA62" s="70"/>
      <c r="RB62" s="70"/>
      <c r="RC62" s="70"/>
      <c r="RD62" s="70"/>
      <c r="RE62" s="70"/>
      <c r="RF62" s="70"/>
      <c r="RG62" s="70"/>
      <c r="RH62" s="70"/>
      <c r="RI62" s="70"/>
      <c r="RJ62" s="70"/>
      <c r="RK62" s="70"/>
      <c r="RL62" s="70"/>
      <c r="RM62" s="70"/>
      <c r="RN62" s="70"/>
      <c r="RO62" s="70"/>
      <c r="RP62" s="70"/>
      <c r="RQ62" s="70"/>
      <c r="RR62" s="70"/>
      <c r="RS62" s="70"/>
      <c r="RT62" s="70"/>
      <c r="RU62" s="70"/>
      <c r="RV62" s="70"/>
      <c r="RW62" s="70"/>
      <c r="RX62" s="70"/>
      <c r="RY62" s="70"/>
      <c r="RZ62" s="70"/>
      <c r="SA62" s="70"/>
      <c r="SB62" s="70"/>
      <c r="SC62" s="70"/>
      <c r="SD62" s="70"/>
      <c r="SE62" s="70"/>
      <c r="SF62" s="70"/>
      <c r="SG62" s="70"/>
      <c r="SH62" s="70"/>
      <c r="SI62" s="70"/>
      <c r="SJ62" s="70"/>
      <c r="SK62" s="70"/>
      <c r="SL62" s="70"/>
      <c r="SM62" s="70"/>
      <c r="SN62" s="70"/>
      <c r="SO62" s="70"/>
      <c r="SP62" s="70"/>
      <c r="SQ62" s="70"/>
      <c r="SR62" s="70"/>
      <c r="SS62" s="70"/>
      <c r="ST62" s="70"/>
      <c r="SU62" s="70"/>
      <c r="SV62" s="70"/>
      <c r="SW62" s="70"/>
      <c r="SX62" s="70"/>
      <c r="SY62" s="70"/>
      <c r="SZ62" s="70"/>
      <c r="TA62" s="70"/>
      <c r="TB62" s="70"/>
      <c r="TC62" s="70"/>
      <c r="TD62" s="70"/>
      <c r="TE62" s="70"/>
      <c r="TF62" s="70"/>
      <c r="TG62" s="70"/>
      <c r="TH62" s="70"/>
      <c r="TI62" s="70"/>
      <c r="TJ62" s="70"/>
      <c r="TK62" s="70"/>
      <c r="TL62" s="70"/>
      <c r="TM62" s="70"/>
      <c r="TN62" s="70"/>
      <c r="TO62" s="70"/>
      <c r="TP62" s="70"/>
      <c r="TQ62" s="70"/>
      <c r="TR62" s="70"/>
      <c r="TS62" s="70"/>
      <c r="TT62" s="70"/>
      <c r="TU62" s="70"/>
      <c r="TV62" s="70"/>
      <c r="TW62" s="70"/>
      <c r="TX62" s="70"/>
      <c r="TY62" s="70"/>
      <c r="TZ62" s="70"/>
      <c r="UA62" s="70"/>
      <c r="UB62" s="70"/>
      <c r="UC62" s="70"/>
      <c r="UD62" s="70"/>
      <c r="UE62" s="70"/>
      <c r="UF62" s="70"/>
      <c r="UG62" s="70"/>
      <c r="UH62" s="70"/>
      <c r="UI62" s="70"/>
      <c r="UJ62" s="70"/>
      <c r="UK62" s="70"/>
      <c r="UL62" s="70"/>
      <c r="UM62" s="70"/>
      <c r="UN62" s="70"/>
      <c r="UO62" s="70"/>
      <c r="UP62" s="70"/>
      <c r="UQ62" s="70"/>
      <c r="UR62" s="70"/>
      <c r="US62" s="70"/>
      <c r="UT62" s="70"/>
      <c r="UU62" s="70"/>
      <c r="UV62" s="70"/>
      <c r="UW62" s="70"/>
      <c r="UX62" s="70"/>
      <c r="UY62" s="70"/>
      <c r="UZ62" s="70"/>
      <c r="VA62" s="70"/>
      <c r="VB62" s="70"/>
      <c r="VC62" s="70"/>
      <c r="VD62" s="70"/>
      <c r="VE62" s="70"/>
      <c r="VF62" s="70"/>
      <c r="VG62" s="70"/>
      <c r="VH62" s="70"/>
      <c r="VI62" s="70"/>
      <c r="VJ62" s="70"/>
      <c r="VK62" s="70"/>
      <c r="VL62" s="70"/>
      <c r="VM62" s="70"/>
      <c r="VN62" s="70"/>
      <c r="VO62" s="70"/>
      <c r="VP62" s="70"/>
      <c r="VQ62" s="70"/>
      <c r="VR62" s="70"/>
      <c r="VS62" s="70"/>
      <c r="VT62" s="70"/>
      <c r="VU62" s="70"/>
      <c r="VV62" s="70"/>
      <c r="VW62" s="70"/>
      <c r="VX62" s="70"/>
      <c r="VY62" s="70"/>
      <c r="VZ62" s="70"/>
      <c r="WA62" s="70"/>
      <c r="WB62" s="70"/>
      <c r="WC62" s="70"/>
      <c r="WD62" s="70"/>
      <c r="WE62" s="70"/>
      <c r="WF62" s="70"/>
      <c r="WG62" s="70"/>
      <c r="WH62" s="70"/>
      <c r="WI62" s="70"/>
      <c r="WJ62" s="70"/>
      <c r="WK62" s="70"/>
      <c r="WL62" s="70"/>
      <c r="WM62" s="70"/>
      <c r="WN62" s="70"/>
      <c r="WO62" s="70"/>
      <c r="WP62" s="70"/>
      <c r="WQ62" s="70"/>
      <c r="WR62" s="70"/>
      <c r="WS62" s="70"/>
      <c r="WT62" s="70"/>
      <c r="WU62" s="70"/>
      <c r="WV62" s="70"/>
      <c r="WW62" s="70"/>
      <c r="WX62" s="70"/>
      <c r="WY62" s="70"/>
      <c r="WZ62" s="70"/>
      <c r="XA62" s="70"/>
      <c r="XB62" s="70"/>
      <c r="XC62" s="70"/>
      <c r="XD62" s="70"/>
      <c r="XE62" s="70"/>
      <c r="XF62" s="70"/>
      <c r="XG62" s="70"/>
      <c r="XH62" s="70"/>
      <c r="XI62" s="70"/>
      <c r="XJ62" s="70"/>
      <c r="XK62" s="70"/>
      <c r="XL62" s="70"/>
      <c r="XM62" s="70"/>
      <c r="XN62" s="70"/>
      <c r="XO62" s="70"/>
      <c r="XP62" s="70"/>
      <c r="XQ62" s="70"/>
      <c r="XR62" s="70"/>
      <c r="XS62" s="70"/>
      <c r="XT62" s="70"/>
      <c r="XU62" s="70"/>
      <c r="XV62" s="70"/>
      <c r="XW62" s="70"/>
      <c r="XX62" s="70"/>
      <c r="XY62" s="70"/>
      <c r="XZ62" s="70"/>
      <c r="YA62" s="70"/>
      <c r="YB62" s="70"/>
      <c r="YC62" s="70"/>
      <c r="YD62" s="70"/>
      <c r="YE62" s="70"/>
      <c r="YF62" s="70"/>
      <c r="YG62" s="70"/>
      <c r="YH62" s="70"/>
      <c r="YI62" s="70"/>
      <c r="YJ62" s="70"/>
      <c r="YK62" s="70"/>
      <c r="YL62" s="70"/>
      <c r="YM62" s="70"/>
      <c r="YN62" s="70"/>
      <c r="YO62" s="70"/>
      <c r="YP62" s="70"/>
      <c r="YQ62" s="70"/>
      <c r="YR62" s="70"/>
      <c r="YS62" s="70"/>
      <c r="YT62" s="70"/>
      <c r="YU62" s="70"/>
      <c r="YV62" s="70"/>
      <c r="YW62" s="70"/>
      <c r="YX62" s="70"/>
      <c r="YY62" s="70"/>
      <c r="YZ62" s="70"/>
      <c r="ZA62" s="70"/>
      <c r="ZB62" s="70"/>
      <c r="ZC62" s="70"/>
      <c r="ZD62" s="70"/>
      <c r="ZE62" s="70"/>
      <c r="ZF62" s="70"/>
      <c r="ZG62" s="70"/>
      <c r="ZH62" s="70"/>
      <c r="ZI62" s="70"/>
      <c r="ZJ62" s="70"/>
      <c r="ZK62" s="70"/>
      <c r="ZL62" s="70"/>
      <c r="ZM62" s="70"/>
      <c r="ZN62" s="70"/>
      <c r="ZO62" s="70"/>
      <c r="ZP62" s="70"/>
      <c r="ZQ62" s="70"/>
      <c r="ZR62" s="70"/>
      <c r="ZS62" s="70"/>
      <c r="ZT62" s="70"/>
      <c r="ZU62" s="70"/>
      <c r="ZV62" s="70"/>
      <c r="ZW62" s="70"/>
      <c r="ZX62" s="70"/>
      <c r="ZY62" s="70"/>
      <c r="ZZ62" s="70"/>
      <c r="AAA62" s="70"/>
      <c r="AAB62" s="70"/>
      <c r="AAC62" s="70"/>
      <c r="AAD62" s="70"/>
      <c r="AAE62" s="70"/>
      <c r="AAF62" s="70"/>
      <c r="AAG62" s="70"/>
      <c r="AAH62" s="70"/>
      <c r="AAI62" s="70"/>
      <c r="AAJ62" s="70"/>
      <c r="AAK62" s="70"/>
      <c r="AAL62" s="70"/>
      <c r="AAM62" s="70"/>
      <c r="AAN62" s="70"/>
      <c r="AAO62" s="70"/>
      <c r="AAP62" s="70"/>
      <c r="AAQ62" s="70"/>
      <c r="AAR62" s="70"/>
      <c r="AAS62" s="70"/>
      <c r="AAT62" s="70"/>
      <c r="AAU62" s="70"/>
      <c r="AAV62" s="70"/>
      <c r="AAW62" s="70"/>
      <c r="AAX62" s="70"/>
      <c r="AAY62" s="70"/>
      <c r="AAZ62" s="70"/>
      <c r="ABA62" s="70"/>
      <c r="ABB62" s="70"/>
      <c r="ABC62" s="70"/>
      <c r="ABD62" s="70"/>
      <c r="ABE62" s="70"/>
      <c r="ABF62" s="70"/>
      <c r="ABG62" s="70"/>
      <c r="ABH62" s="70"/>
      <c r="ABI62" s="70"/>
      <c r="ABJ62" s="70"/>
      <c r="ABK62" s="70"/>
      <c r="ABL62" s="70"/>
      <c r="ABM62" s="70"/>
      <c r="ABN62" s="70"/>
      <c r="ABO62" s="70"/>
      <c r="ABP62" s="70"/>
      <c r="ABQ62" s="70"/>
      <c r="ABR62" s="70"/>
      <c r="ABS62" s="70"/>
      <c r="ABT62" s="70"/>
      <c r="ABU62" s="70"/>
      <c r="ABV62" s="70"/>
      <c r="ABW62" s="70"/>
      <c r="ABX62" s="70"/>
      <c r="ABY62" s="70"/>
      <c r="ABZ62" s="70"/>
      <c r="ACA62" s="70"/>
      <c r="ACB62" s="70"/>
      <c r="ACC62" s="70"/>
      <c r="ACD62" s="70"/>
      <c r="ACE62" s="70"/>
      <c r="ACF62" s="70"/>
      <c r="ACG62" s="70"/>
      <c r="ACH62" s="70"/>
      <c r="ACI62" s="70"/>
      <c r="ACJ62" s="70"/>
      <c r="ACK62" s="70"/>
      <c r="ACL62" s="70"/>
      <c r="ACM62" s="70"/>
      <c r="ACN62" s="70"/>
      <c r="ACO62" s="70"/>
      <c r="ACP62" s="70"/>
      <c r="ACQ62" s="70"/>
      <c r="ACR62" s="70"/>
      <c r="ACS62" s="70"/>
      <c r="ACT62" s="70"/>
      <c r="ACU62" s="70"/>
      <c r="ACV62" s="70"/>
      <c r="ACW62" s="70"/>
      <c r="ACX62" s="70"/>
      <c r="ACY62" s="70"/>
      <c r="ACZ62" s="70"/>
      <c r="ADA62" s="70"/>
      <c r="ADB62" s="70"/>
      <c r="ADC62" s="70"/>
      <c r="ADD62" s="70"/>
      <c r="ADE62" s="70"/>
      <c r="ADF62" s="70"/>
      <c r="ADG62" s="70"/>
      <c r="ADH62" s="70"/>
      <c r="ADI62" s="70"/>
      <c r="ADJ62" s="70"/>
      <c r="ADK62" s="70"/>
      <c r="ADL62" s="70"/>
      <c r="ADM62" s="70"/>
      <c r="ADN62" s="70"/>
      <c r="ADO62" s="70"/>
      <c r="ADP62" s="70"/>
      <c r="ADQ62" s="70"/>
      <c r="ADR62" s="70"/>
      <c r="ADS62" s="70"/>
      <c r="ADT62" s="70"/>
      <c r="ADU62" s="70"/>
      <c r="ADV62" s="70"/>
      <c r="ADW62" s="70"/>
      <c r="ADX62" s="70"/>
      <c r="ADY62" s="70"/>
      <c r="ADZ62" s="70"/>
      <c r="AEA62" s="70"/>
      <c r="AEB62" s="70"/>
      <c r="AEC62" s="70"/>
      <c r="AED62" s="70"/>
      <c r="AEE62" s="70"/>
      <c r="AEF62" s="70"/>
      <c r="AEG62" s="70"/>
      <c r="AEH62" s="70"/>
      <c r="AEI62" s="70"/>
      <c r="AEJ62" s="70"/>
      <c r="AEK62" s="70"/>
      <c r="AEL62" s="70"/>
      <c r="AEM62" s="70"/>
      <c r="AEN62" s="70"/>
      <c r="AEO62" s="70"/>
      <c r="AEP62" s="70"/>
      <c r="AEQ62" s="70"/>
      <c r="AER62" s="70"/>
      <c r="AES62" s="70"/>
      <c r="AET62" s="70"/>
      <c r="AEU62" s="70"/>
      <c r="AEV62" s="70"/>
      <c r="AEW62" s="70"/>
      <c r="AEX62" s="70"/>
      <c r="AEY62" s="70"/>
      <c r="AEZ62" s="70"/>
      <c r="AFA62" s="70"/>
      <c r="AFB62" s="70"/>
      <c r="AFC62" s="70"/>
      <c r="AFD62" s="70"/>
      <c r="AFE62" s="70"/>
      <c r="AFF62" s="70"/>
      <c r="AFG62" s="70"/>
      <c r="AFH62" s="70"/>
      <c r="AFI62" s="70"/>
      <c r="AFJ62" s="70"/>
      <c r="AFK62" s="70"/>
      <c r="AFL62" s="70"/>
      <c r="AFM62" s="70"/>
      <c r="AFN62" s="70"/>
      <c r="AFO62" s="70"/>
      <c r="AFP62" s="70"/>
      <c r="AFQ62" s="70"/>
      <c r="AFR62" s="70"/>
      <c r="AFS62" s="70"/>
      <c r="AFT62" s="70"/>
      <c r="AFU62" s="70"/>
      <c r="AFV62" s="70"/>
      <c r="AFW62" s="70"/>
      <c r="AFX62" s="70"/>
    </row>
    <row r="63" spans="1:856" s="70" customFormat="1" ht="26.25" x14ac:dyDescent="0.4">
      <c r="B63" s="68"/>
    </row>
    <row r="64" spans="1:856" s="45" customFormat="1" ht="139.5" customHeight="1" x14ac:dyDescent="0.25">
      <c r="B64" s="136" t="s">
        <v>40</v>
      </c>
      <c r="C64" s="137"/>
      <c r="D64" s="137"/>
      <c r="E64" s="137"/>
    </row>
    <row r="65" spans="1:856" s="45" customFormat="1" ht="15.75" customHeight="1" thickBot="1" x14ac:dyDescent="0.3">
      <c r="B65" s="64"/>
      <c r="C65" s="65"/>
      <c r="D65" s="65"/>
      <c r="E65" s="65"/>
    </row>
    <row r="66" spans="1:856" s="45" customFormat="1" ht="25.5" customHeight="1" thickBot="1" x14ac:dyDescent="0.3">
      <c r="B66" s="138" t="s">
        <v>29</v>
      </c>
      <c r="C66" s="139"/>
      <c r="D66" s="139"/>
      <c r="E66" s="140"/>
    </row>
    <row r="67" spans="1:856" s="45" customFormat="1" ht="78.75" customHeight="1" x14ac:dyDescent="0.25">
      <c r="B67" s="141" t="s">
        <v>30</v>
      </c>
      <c r="C67" s="142"/>
      <c r="D67" s="142"/>
      <c r="E67" s="142"/>
    </row>
    <row r="68" spans="1:856" s="45" customFormat="1" ht="15.75" customHeight="1" x14ac:dyDescent="0.25">
      <c r="B68" s="64"/>
      <c r="C68" s="65"/>
      <c r="D68" s="65"/>
      <c r="E68" s="65"/>
    </row>
    <row r="69" spans="1:856" s="45" customFormat="1" ht="15.75" customHeight="1" thickBot="1" x14ac:dyDescent="0.3">
      <c r="B69" s="64"/>
      <c r="C69" s="65"/>
      <c r="D69" s="65"/>
      <c r="E69" s="65"/>
    </row>
    <row r="70" spans="1:856" s="45" customFormat="1" ht="30.75" customHeight="1" x14ac:dyDescent="0.3">
      <c r="C70" s="146" t="s">
        <v>36</v>
      </c>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8"/>
    </row>
    <row r="71" spans="1:856" x14ac:dyDescent="0.25">
      <c r="A71" s="45"/>
      <c r="B71" s="8" t="s">
        <v>37</v>
      </c>
      <c r="C71" s="7">
        <v>2011</v>
      </c>
      <c r="D71" s="7">
        <v>2012</v>
      </c>
      <c r="E71" s="7">
        <v>2013</v>
      </c>
      <c r="F71" s="7">
        <v>2014</v>
      </c>
      <c r="G71" s="7">
        <v>2015</v>
      </c>
      <c r="H71" s="7">
        <v>2016</v>
      </c>
      <c r="I71" s="7">
        <v>2017</v>
      </c>
      <c r="J71" s="7">
        <v>2018</v>
      </c>
      <c r="K71" s="7">
        <v>2019</v>
      </c>
      <c r="L71" s="7">
        <v>2020</v>
      </c>
      <c r="M71" s="7">
        <v>2021</v>
      </c>
      <c r="N71" s="7">
        <v>2022</v>
      </c>
      <c r="O71" s="7">
        <v>2023</v>
      </c>
      <c r="P71" s="7">
        <v>2024</v>
      </c>
      <c r="Q71" s="7">
        <v>2025</v>
      </c>
      <c r="R71" s="7">
        <v>2026</v>
      </c>
      <c r="S71" s="7">
        <v>2027</v>
      </c>
      <c r="T71" s="7">
        <v>2028</v>
      </c>
      <c r="U71" s="7">
        <v>2029</v>
      </c>
      <c r="V71" s="7">
        <v>2030</v>
      </c>
      <c r="W71" s="7">
        <v>2031</v>
      </c>
      <c r="X71" s="7">
        <v>2032</v>
      </c>
      <c r="Y71" s="7">
        <v>2033</v>
      </c>
      <c r="Z71" s="7">
        <v>2034</v>
      </c>
      <c r="AA71" s="7">
        <v>2035</v>
      </c>
      <c r="AB71" s="7">
        <v>2036</v>
      </c>
      <c r="AC71" s="7">
        <v>2037</v>
      </c>
      <c r="AD71" s="7">
        <v>2038</v>
      </c>
      <c r="AE71" s="7">
        <v>2039</v>
      </c>
      <c r="AF71" s="7">
        <v>2040</v>
      </c>
      <c r="AG71" s="7">
        <v>2041</v>
      </c>
      <c r="AH71" s="7">
        <v>2042</v>
      </c>
      <c r="AI71" s="7">
        <v>2043</v>
      </c>
      <c r="AJ71" s="7">
        <v>2044</v>
      </c>
      <c r="AK71" s="7">
        <v>2045</v>
      </c>
      <c r="AL71" s="7">
        <v>2046</v>
      </c>
      <c r="AM71" s="7">
        <v>2047</v>
      </c>
      <c r="AN71" s="7">
        <v>2048</v>
      </c>
      <c r="AO71" s="7">
        <v>2049</v>
      </c>
      <c r="AP71" s="7">
        <v>2050</v>
      </c>
      <c r="AQ71" s="45"/>
      <c r="AR71" s="45"/>
      <c r="AS71" s="45"/>
      <c r="AT71" s="45"/>
    </row>
    <row r="72" spans="1:856" x14ac:dyDescent="0.25">
      <c r="A72" s="45"/>
      <c r="B72" s="5" t="s">
        <v>38</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45"/>
      <c r="AR72" s="45"/>
      <c r="AS72" s="45"/>
      <c r="AT72" s="45"/>
    </row>
    <row r="73" spans="1:856" x14ac:dyDescent="0.25">
      <c r="A73" s="4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45"/>
      <c r="AR73" s="45"/>
      <c r="AS73" s="45"/>
      <c r="AT73" s="45"/>
    </row>
    <row r="74" spans="1:856" x14ac:dyDescent="0.25">
      <c r="A74" s="4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45"/>
      <c r="AR74" s="45"/>
      <c r="AS74" s="45"/>
      <c r="AT74" s="45"/>
    </row>
    <row r="75" spans="1:856" x14ac:dyDescent="0.25">
      <c r="A75" s="4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45"/>
      <c r="AR75" s="45"/>
      <c r="AS75" s="45"/>
      <c r="AT75" s="45"/>
    </row>
    <row r="76" spans="1:856" x14ac:dyDescent="0.25">
      <c r="A76" s="4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45"/>
      <c r="AR76" s="45"/>
      <c r="AS76" s="45"/>
      <c r="AT76" s="45"/>
    </row>
    <row r="77" spans="1:856" x14ac:dyDescent="0.25">
      <c r="A77" s="4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45"/>
      <c r="AR77" s="45"/>
      <c r="AS77" s="45"/>
      <c r="AT77" s="45"/>
    </row>
    <row r="78" spans="1:856" s="45" customFormat="1" x14ac:dyDescent="0.25">
      <c r="C78" s="53">
        <f>SUM(C72:C77)</f>
        <v>0</v>
      </c>
      <c r="D78" s="53">
        <f t="shared" ref="D78" si="1">SUM(D72:D77)</f>
        <v>0</v>
      </c>
      <c r="E78" s="53">
        <f t="shared" ref="E78" si="2">SUM(E72:E77)</f>
        <v>0</v>
      </c>
      <c r="F78" s="53">
        <f t="shared" ref="F78" si="3">SUM(F72:F77)</f>
        <v>0</v>
      </c>
      <c r="G78" s="53">
        <f t="shared" ref="G78" si="4">SUM(G72:G77)</f>
        <v>0</v>
      </c>
      <c r="H78" s="53">
        <f t="shared" ref="H78" si="5">SUM(H72:H77)</f>
        <v>0</v>
      </c>
      <c r="I78" s="53">
        <f t="shared" ref="I78" si="6">SUM(I72:I77)</f>
        <v>0</v>
      </c>
      <c r="J78" s="53">
        <f t="shared" ref="J78" si="7">SUM(J72:J77)</f>
        <v>0</v>
      </c>
      <c r="K78" s="53">
        <f t="shared" ref="K78" si="8">SUM(K72:K77)</f>
        <v>0</v>
      </c>
      <c r="L78" s="53">
        <f t="shared" ref="L78" si="9">SUM(L72:L77)</f>
        <v>0</v>
      </c>
      <c r="M78" s="53">
        <f t="shared" ref="M78" si="10">SUM(M72:M77)</f>
        <v>0</v>
      </c>
      <c r="N78" s="53">
        <f t="shared" ref="N78" si="11">SUM(N72:N77)</f>
        <v>0</v>
      </c>
      <c r="O78" s="53">
        <f t="shared" ref="O78" si="12">SUM(O72:O77)</f>
        <v>0</v>
      </c>
      <c r="P78" s="53">
        <f t="shared" ref="P78" si="13">SUM(P72:P77)</f>
        <v>0</v>
      </c>
      <c r="Q78" s="53">
        <f t="shared" ref="Q78" si="14">SUM(Q72:Q77)</f>
        <v>0</v>
      </c>
      <c r="R78" s="53">
        <f t="shared" ref="R78" si="15">SUM(R72:R77)</f>
        <v>0</v>
      </c>
      <c r="S78" s="53">
        <f t="shared" ref="S78" si="16">SUM(S72:S77)</f>
        <v>0</v>
      </c>
      <c r="T78" s="53">
        <f t="shared" ref="T78" si="17">SUM(T72:T77)</f>
        <v>0</v>
      </c>
      <c r="U78" s="53">
        <f t="shared" ref="U78" si="18">SUM(U72:U77)</f>
        <v>0</v>
      </c>
      <c r="V78" s="53">
        <f t="shared" ref="V78" si="19">SUM(V72:V77)</f>
        <v>0</v>
      </c>
      <c r="W78" s="53">
        <f t="shared" ref="W78" si="20">SUM(W72:W77)</f>
        <v>0</v>
      </c>
      <c r="X78" s="53">
        <f t="shared" ref="X78" si="21">SUM(X72:X77)</f>
        <v>0</v>
      </c>
      <c r="Y78" s="53">
        <f t="shared" ref="Y78" si="22">SUM(Y72:Y77)</f>
        <v>0</v>
      </c>
      <c r="Z78" s="53">
        <f t="shared" ref="Z78" si="23">SUM(Z72:Z77)</f>
        <v>0</v>
      </c>
      <c r="AA78" s="53">
        <f t="shared" ref="AA78" si="24">SUM(AA72:AA77)</f>
        <v>0</v>
      </c>
      <c r="AB78" s="53">
        <f t="shared" ref="AB78" si="25">SUM(AB72:AB77)</f>
        <v>0</v>
      </c>
      <c r="AC78" s="53">
        <f t="shared" ref="AC78" si="26">SUM(AC72:AC77)</f>
        <v>0</v>
      </c>
      <c r="AD78" s="53">
        <f t="shared" ref="AD78" si="27">SUM(AD72:AD77)</f>
        <v>0</v>
      </c>
      <c r="AE78" s="53">
        <f t="shared" ref="AE78" si="28">SUM(AE72:AE77)</f>
        <v>0</v>
      </c>
      <c r="AF78" s="53">
        <f t="shared" ref="AF78" si="29">SUM(AF72:AF77)</f>
        <v>0</v>
      </c>
      <c r="AG78" s="53">
        <f t="shared" ref="AG78" si="30">SUM(AG72:AG77)</f>
        <v>0</v>
      </c>
      <c r="AH78" s="53">
        <f t="shared" ref="AH78" si="31">SUM(AH72:AH77)</f>
        <v>0</v>
      </c>
      <c r="AI78" s="53">
        <f t="shared" ref="AI78" si="32">SUM(AI72:AI77)</f>
        <v>0</v>
      </c>
      <c r="AJ78" s="53">
        <f t="shared" ref="AJ78" si="33">SUM(AJ72:AJ77)</f>
        <v>0</v>
      </c>
      <c r="AK78" s="53">
        <f t="shared" ref="AK78" si="34">SUM(AK72:AK77)</f>
        <v>0</v>
      </c>
      <c r="AL78" s="53">
        <f t="shared" ref="AL78" si="35">SUM(AL72:AL77)</f>
        <v>0</v>
      </c>
      <c r="AM78" s="53">
        <f t="shared" ref="AM78" si="36">SUM(AM72:AM77)</f>
        <v>0</v>
      </c>
      <c r="AN78" s="53">
        <f t="shared" ref="AN78" si="37">SUM(AN72:AN77)</f>
        <v>0</v>
      </c>
      <c r="AO78" s="53">
        <f t="shared" ref="AO78" si="38">SUM(AO72:AO77)</f>
        <v>0</v>
      </c>
      <c r="AP78" s="53">
        <f t="shared" ref="AP78" si="39">SUM(AP72:AP77)</f>
        <v>0</v>
      </c>
    </row>
    <row r="79" spans="1:856" s="45" customFormat="1" x14ac:dyDescent="0.25"/>
    <row r="80" spans="1:856" s="67" customFormat="1" ht="26.25" x14ac:dyDescent="0.4">
      <c r="B80" s="67" t="s">
        <v>41</v>
      </c>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c r="IN80" s="68"/>
      <c r="IO80" s="68"/>
      <c r="IP80" s="68"/>
      <c r="IQ80" s="68"/>
      <c r="IR80" s="68"/>
      <c r="IS80" s="68"/>
      <c r="IT80" s="68"/>
      <c r="IU80" s="68"/>
      <c r="IV80" s="68"/>
      <c r="IW80" s="68"/>
      <c r="IX80" s="68"/>
      <c r="IY80" s="68"/>
      <c r="IZ80" s="68"/>
      <c r="JA80" s="68"/>
      <c r="JB80" s="68"/>
      <c r="JC80" s="68"/>
      <c r="JD80" s="68"/>
      <c r="JE80" s="68"/>
      <c r="JF80" s="68"/>
      <c r="JG80" s="68"/>
      <c r="JH80" s="68"/>
      <c r="JI80" s="68"/>
      <c r="JJ80" s="68"/>
      <c r="JK80" s="68"/>
      <c r="JL80" s="68"/>
      <c r="JM80" s="68"/>
      <c r="JN80" s="68"/>
      <c r="JO80" s="68"/>
      <c r="JP80" s="68"/>
      <c r="JQ80" s="68"/>
      <c r="JR80" s="68"/>
      <c r="JS80" s="68"/>
      <c r="JT80" s="68"/>
      <c r="JU80" s="68"/>
      <c r="JV80" s="68"/>
      <c r="JW80" s="68"/>
      <c r="JX80" s="68"/>
      <c r="JY80" s="68"/>
      <c r="JZ80" s="68"/>
      <c r="KA80" s="68"/>
      <c r="KB80" s="68"/>
      <c r="KC80" s="68"/>
      <c r="KD80" s="68"/>
      <c r="KE80" s="68"/>
      <c r="KF80" s="68"/>
      <c r="KG80" s="68"/>
      <c r="KH80" s="68"/>
      <c r="KI80" s="68"/>
      <c r="KJ80" s="68"/>
      <c r="KK80" s="68"/>
      <c r="KL80" s="68"/>
      <c r="KM80" s="68"/>
      <c r="KN80" s="68"/>
      <c r="KO80" s="68"/>
      <c r="KP80" s="68"/>
      <c r="KQ80" s="68"/>
      <c r="KR80" s="68"/>
      <c r="KS80" s="68"/>
      <c r="KT80" s="68"/>
      <c r="KU80" s="68"/>
      <c r="KV80" s="68"/>
      <c r="KW80" s="68"/>
      <c r="KX80" s="68"/>
      <c r="KY80" s="68"/>
      <c r="KZ80" s="68"/>
      <c r="LA80" s="68"/>
      <c r="LB80" s="68"/>
      <c r="LC80" s="68"/>
      <c r="LD80" s="68"/>
      <c r="LE80" s="68"/>
      <c r="LF80" s="68"/>
      <c r="LG80" s="68"/>
      <c r="LH80" s="68"/>
      <c r="LI80" s="68"/>
      <c r="LJ80" s="68"/>
      <c r="LK80" s="68"/>
      <c r="LL80" s="68"/>
      <c r="LM80" s="68"/>
      <c r="LN80" s="68"/>
      <c r="LO80" s="68"/>
      <c r="LP80" s="68"/>
      <c r="LQ80" s="68"/>
      <c r="LR80" s="68"/>
      <c r="LS80" s="68"/>
      <c r="LT80" s="68"/>
      <c r="LU80" s="68"/>
      <c r="LV80" s="68"/>
      <c r="LW80" s="68"/>
      <c r="LX80" s="68"/>
      <c r="LY80" s="68"/>
      <c r="LZ80" s="68"/>
      <c r="MA80" s="68"/>
      <c r="MB80" s="68"/>
      <c r="MC80" s="68"/>
      <c r="MD80" s="68"/>
      <c r="ME80" s="68"/>
      <c r="MF80" s="68"/>
      <c r="MG80" s="68"/>
      <c r="MH80" s="68"/>
      <c r="MI80" s="68"/>
      <c r="MJ80" s="68"/>
      <c r="MK80" s="68"/>
      <c r="ML80" s="68"/>
      <c r="MM80" s="68"/>
      <c r="MN80" s="68"/>
      <c r="MO80" s="68"/>
      <c r="MP80" s="68"/>
      <c r="MQ80" s="68"/>
      <c r="MR80" s="68"/>
      <c r="MS80" s="68"/>
      <c r="MT80" s="68"/>
      <c r="MU80" s="68"/>
      <c r="MV80" s="68"/>
      <c r="MW80" s="68"/>
      <c r="MX80" s="68"/>
      <c r="MY80" s="68"/>
      <c r="MZ80" s="68"/>
      <c r="NA80" s="68"/>
      <c r="NB80" s="68"/>
      <c r="NC80" s="68"/>
      <c r="ND80" s="68"/>
      <c r="NE80" s="68"/>
      <c r="NF80" s="68"/>
      <c r="NG80" s="68"/>
      <c r="NH80" s="68"/>
      <c r="NI80" s="68"/>
      <c r="NJ80" s="68"/>
      <c r="NK80" s="68"/>
      <c r="NL80" s="68"/>
      <c r="NM80" s="68"/>
      <c r="NN80" s="68"/>
      <c r="NO80" s="68"/>
      <c r="NP80" s="68"/>
      <c r="NQ80" s="68"/>
      <c r="NR80" s="68"/>
      <c r="NS80" s="68"/>
      <c r="NT80" s="68"/>
      <c r="NU80" s="68"/>
      <c r="NV80" s="68"/>
      <c r="NW80" s="68"/>
      <c r="NX80" s="68"/>
      <c r="NY80" s="68"/>
      <c r="NZ80" s="68"/>
      <c r="OA80" s="68"/>
      <c r="OB80" s="68"/>
      <c r="OC80" s="68"/>
      <c r="OD80" s="68"/>
      <c r="OE80" s="68"/>
      <c r="OF80" s="68"/>
      <c r="OG80" s="68"/>
      <c r="OH80" s="68"/>
      <c r="OI80" s="68"/>
      <c r="OJ80" s="68"/>
      <c r="OK80" s="68"/>
      <c r="OL80" s="68"/>
      <c r="OM80" s="68"/>
      <c r="ON80" s="68"/>
      <c r="OO80" s="68"/>
      <c r="OP80" s="68"/>
      <c r="OQ80" s="68"/>
      <c r="OR80" s="68"/>
      <c r="OS80" s="68"/>
      <c r="OT80" s="68"/>
      <c r="OU80" s="68"/>
      <c r="OV80" s="68"/>
      <c r="OW80" s="68"/>
      <c r="OX80" s="68"/>
      <c r="OY80" s="68"/>
      <c r="OZ80" s="68"/>
      <c r="PA80" s="68"/>
      <c r="PB80" s="68"/>
      <c r="PC80" s="68"/>
      <c r="PD80" s="68"/>
      <c r="PE80" s="68"/>
      <c r="PF80" s="68"/>
      <c r="PG80" s="68"/>
      <c r="PH80" s="68"/>
      <c r="PI80" s="68"/>
      <c r="PJ80" s="68"/>
      <c r="PK80" s="68"/>
      <c r="PL80" s="68"/>
      <c r="PM80" s="68"/>
      <c r="PN80" s="68"/>
      <c r="PO80" s="68"/>
      <c r="PP80" s="68"/>
      <c r="PQ80" s="68"/>
      <c r="PR80" s="68"/>
      <c r="PS80" s="68"/>
      <c r="PT80" s="68"/>
      <c r="PU80" s="68"/>
      <c r="PV80" s="68"/>
      <c r="PW80" s="68"/>
      <c r="PX80" s="68"/>
      <c r="PY80" s="68"/>
      <c r="PZ80" s="68"/>
      <c r="QA80" s="68"/>
      <c r="QB80" s="68"/>
      <c r="QC80" s="68"/>
      <c r="QD80" s="68"/>
      <c r="QE80" s="68"/>
      <c r="QF80" s="68"/>
      <c r="QG80" s="68"/>
      <c r="QH80" s="68"/>
      <c r="QI80" s="68"/>
      <c r="QJ80" s="68"/>
      <c r="QK80" s="68"/>
      <c r="QL80" s="68"/>
      <c r="QM80" s="68"/>
      <c r="QN80" s="68"/>
      <c r="QO80" s="68"/>
      <c r="QP80" s="68"/>
      <c r="QQ80" s="68"/>
      <c r="QR80" s="68"/>
      <c r="QS80" s="68"/>
      <c r="QT80" s="68"/>
      <c r="QU80" s="68"/>
      <c r="QV80" s="68"/>
      <c r="QW80" s="68"/>
      <c r="QX80" s="68"/>
      <c r="QY80" s="68"/>
      <c r="QZ80" s="68"/>
      <c r="RA80" s="68"/>
      <c r="RB80" s="68"/>
      <c r="RC80" s="68"/>
      <c r="RD80" s="68"/>
      <c r="RE80" s="68"/>
      <c r="RF80" s="68"/>
      <c r="RG80" s="68"/>
      <c r="RH80" s="68"/>
      <c r="RI80" s="68"/>
      <c r="RJ80" s="68"/>
      <c r="RK80" s="68"/>
      <c r="RL80" s="68"/>
      <c r="RM80" s="68"/>
      <c r="RN80" s="68"/>
      <c r="RO80" s="68"/>
      <c r="RP80" s="68"/>
      <c r="RQ80" s="68"/>
      <c r="RR80" s="68"/>
      <c r="RS80" s="68"/>
      <c r="RT80" s="68"/>
      <c r="RU80" s="68"/>
      <c r="RV80" s="68"/>
      <c r="RW80" s="68"/>
      <c r="RX80" s="68"/>
      <c r="RY80" s="68"/>
      <c r="RZ80" s="68"/>
      <c r="SA80" s="68"/>
      <c r="SB80" s="68"/>
      <c r="SC80" s="68"/>
      <c r="SD80" s="68"/>
      <c r="SE80" s="68"/>
      <c r="SF80" s="68"/>
      <c r="SG80" s="68"/>
      <c r="SH80" s="68"/>
      <c r="SI80" s="68"/>
      <c r="SJ80" s="68"/>
      <c r="SK80" s="68"/>
      <c r="SL80" s="68"/>
      <c r="SM80" s="68"/>
      <c r="SN80" s="68"/>
      <c r="SO80" s="68"/>
      <c r="SP80" s="68"/>
      <c r="SQ80" s="68"/>
      <c r="SR80" s="68"/>
      <c r="SS80" s="68"/>
      <c r="ST80" s="68"/>
      <c r="SU80" s="68"/>
      <c r="SV80" s="68"/>
      <c r="SW80" s="68"/>
      <c r="SX80" s="68"/>
      <c r="SY80" s="68"/>
      <c r="SZ80" s="68"/>
      <c r="TA80" s="68"/>
      <c r="TB80" s="68"/>
      <c r="TC80" s="68"/>
      <c r="TD80" s="68"/>
      <c r="TE80" s="68"/>
      <c r="TF80" s="68"/>
      <c r="TG80" s="68"/>
      <c r="TH80" s="68"/>
      <c r="TI80" s="68"/>
      <c r="TJ80" s="68"/>
      <c r="TK80" s="68"/>
      <c r="TL80" s="68"/>
      <c r="TM80" s="68"/>
      <c r="TN80" s="68"/>
      <c r="TO80" s="68"/>
      <c r="TP80" s="68"/>
      <c r="TQ80" s="68"/>
      <c r="TR80" s="68"/>
      <c r="TS80" s="68"/>
      <c r="TT80" s="68"/>
      <c r="TU80" s="68"/>
      <c r="TV80" s="68"/>
      <c r="TW80" s="68"/>
      <c r="TX80" s="68"/>
      <c r="TY80" s="68"/>
      <c r="TZ80" s="68"/>
      <c r="UA80" s="68"/>
      <c r="UB80" s="68"/>
      <c r="UC80" s="68"/>
      <c r="UD80" s="68"/>
      <c r="UE80" s="68"/>
      <c r="UF80" s="68"/>
      <c r="UG80" s="68"/>
      <c r="UH80" s="68"/>
      <c r="UI80" s="68"/>
      <c r="UJ80" s="68"/>
      <c r="UK80" s="68"/>
      <c r="UL80" s="68"/>
      <c r="UM80" s="68"/>
      <c r="UN80" s="68"/>
      <c r="UO80" s="68"/>
      <c r="UP80" s="68"/>
      <c r="UQ80" s="68"/>
      <c r="UR80" s="68"/>
      <c r="US80" s="68"/>
      <c r="UT80" s="68"/>
      <c r="UU80" s="68"/>
      <c r="UV80" s="68"/>
      <c r="UW80" s="68"/>
      <c r="UX80" s="68"/>
      <c r="UY80" s="68"/>
      <c r="UZ80" s="68"/>
      <c r="VA80" s="68"/>
      <c r="VB80" s="68"/>
      <c r="VC80" s="68"/>
      <c r="VD80" s="68"/>
      <c r="VE80" s="68"/>
      <c r="VF80" s="68"/>
      <c r="VG80" s="68"/>
      <c r="VH80" s="68"/>
      <c r="VI80" s="68"/>
      <c r="VJ80" s="68"/>
      <c r="VK80" s="68"/>
      <c r="VL80" s="68"/>
      <c r="VM80" s="68"/>
      <c r="VN80" s="68"/>
      <c r="VO80" s="68"/>
      <c r="VP80" s="68"/>
      <c r="VQ80" s="68"/>
      <c r="VR80" s="68"/>
      <c r="VS80" s="68"/>
      <c r="VT80" s="68"/>
      <c r="VU80" s="68"/>
      <c r="VV80" s="68"/>
      <c r="VW80" s="68"/>
      <c r="VX80" s="68"/>
      <c r="VY80" s="68"/>
      <c r="VZ80" s="68"/>
      <c r="WA80" s="68"/>
      <c r="WB80" s="68"/>
      <c r="WC80" s="68"/>
      <c r="WD80" s="68"/>
      <c r="WE80" s="68"/>
      <c r="WF80" s="68"/>
      <c r="WG80" s="68"/>
      <c r="WH80" s="68"/>
      <c r="WI80" s="68"/>
      <c r="WJ80" s="68"/>
      <c r="WK80" s="68"/>
      <c r="WL80" s="68"/>
      <c r="WM80" s="68"/>
      <c r="WN80" s="68"/>
      <c r="WO80" s="68"/>
      <c r="WP80" s="68"/>
      <c r="WQ80" s="68"/>
      <c r="WR80" s="68"/>
      <c r="WS80" s="68"/>
      <c r="WT80" s="68"/>
      <c r="WU80" s="68"/>
      <c r="WV80" s="68"/>
      <c r="WW80" s="68"/>
      <c r="WX80" s="68"/>
      <c r="WY80" s="68"/>
      <c r="WZ80" s="68"/>
      <c r="XA80" s="68"/>
      <c r="XB80" s="68"/>
      <c r="XC80" s="68"/>
      <c r="XD80" s="68"/>
      <c r="XE80" s="68"/>
      <c r="XF80" s="68"/>
      <c r="XG80" s="68"/>
      <c r="XH80" s="68"/>
      <c r="XI80" s="68"/>
      <c r="XJ80" s="68"/>
      <c r="XK80" s="68"/>
      <c r="XL80" s="68"/>
      <c r="XM80" s="68"/>
      <c r="XN80" s="68"/>
      <c r="XO80" s="68"/>
      <c r="XP80" s="68"/>
      <c r="XQ80" s="68"/>
      <c r="XR80" s="68"/>
      <c r="XS80" s="68"/>
      <c r="XT80" s="68"/>
      <c r="XU80" s="68"/>
      <c r="XV80" s="68"/>
      <c r="XW80" s="68"/>
      <c r="XX80" s="68"/>
      <c r="XY80" s="68"/>
      <c r="XZ80" s="68"/>
      <c r="YA80" s="68"/>
      <c r="YB80" s="68"/>
      <c r="YC80" s="68"/>
      <c r="YD80" s="68"/>
      <c r="YE80" s="68"/>
      <c r="YF80" s="68"/>
      <c r="YG80" s="68"/>
      <c r="YH80" s="68"/>
      <c r="YI80" s="68"/>
      <c r="YJ80" s="68"/>
      <c r="YK80" s="68"/>
      <c r="YL80" s="68"/>
      <c r="YM80" s="68"/>
      <c r="YN80" s="68"/>
      <c r="YO80" s="68"/>
      <c r="YP80" s="68"/>
      <c r="YQ80" s="68"/>
      <c r="YR80" s="68"/>
      <c r="YS80" s="68"/>
      <c r="YT80" s="68"/>
      <c r="YU80" s="68"/>
      <c r="YV80" s="68"/>
      <c r="YW80" s="68"/>
      <c r="YX80" s="68"/>
      <c r="YY80" s="68"/>
      <c r="YZ80" s="68"/>
      <c r="ZA80" s="68"/>
      <c r="ZB80" s="68"/>
      <c r="ZC80" s="68"/>
      <c r="ZD80" s="68"/>
      <c r="ZE80" s="68"/>
      <c r="ZF80" s="68"/>
      <c r="ZG80" s="68"/>
      <c r="ZH80" s="68"/>
      <c r="ZI80" s="68"/>
      <c r="ZJ80" s="68"/>
      <c r="ZK80" s="68"/>
      <c r="ZL80" s="68"/>
      <c r="ZM80" s="68"/>
      <c r="ZN80" s="68"/>
      <c r="ZO80" s="68"/>
      <c r="ZP80" s="68"/>
      <c r="ZQ80" s="68"/>
      <c r="ZR80" s="68"/>
      <c r="ZS80" s="68"/>
      <c r="ZT80" s="68"/>
      <c r="ZU80" s="68"/>
      <c r="ZV80" s="68"/>
      <c r="ZW80" s="68"/>
      <c r="ZX80" s="68"/>
      <c r="ZY80" s="68"/>
      <c r="ZZ80" s="68"/>
      <c r="AAA80" s="68"/>
      <c r="AAB80" s="68"/>
      <c r="AAC80" s="68"/>
      <c r="AAD80" s="68"/>
      <c r="AAE80" s="68"/>
      <c r="AAF80" s="68"/>
      <c r="AAG80" s="68"/>
      <c r="AAH80" s="68"/>
      <c r="AAI80" s="68"/>
      <c r="AAJ80" s="68"/>
      <c r="AAK80" s="68"/>
      <c r="AAL80" s="68"/>
      <c r="AAM80" s="68"/>
      <c r="AAN80" s="68"/>
      <c r="AAO80" s="68"/>
      <c r="AAP80" s="68"/>
      <c r="AAQ80" s="68"/>
      <c r="AAR80" s="68"/>
      <c r="AAS80" s="68"/>
      <c r="AAT80" s="68"/>
      <c r="AAU80" s="68"/>
      <c r="AAV80" s="68"/>
      <c r="AAW80" s="68"/>
      <c r="AAX80" s="68"/>
      <c r="AAY80" s="68"/>
      <c r="AAZ80" s="68"/>
      <c r="ABA80" s="68"/>
      <c r="ABB80" s="68"/>
      <c r="ABC80" s="68"/>
      <c r="ABD80" s="68"/>
      <c r="ABE80" s="68"/>
      <c r="ABF80" s="68"/>
      <c r="ABG80" s="68"/>
      <c r="ABH80" s="68"/>
      <c r="ABI80" s="68"/>
      <c r="ABJ80" s="68"/>
      <c r="ABK80" s="68"/>
      <c r="ABL80" s="68"/>
      <c r="ABM80" s="68"/>
      <c r="ABN80" s="68"/>
      <c r="ABO80" s="68"/>
      <c r="ABP80" s="68"/>
      <c r="ABQ80" s="68"/>
      <c r="ABR80" s="68"/>
      <c r="ABS80" s="68"/>
      <c r="ABT80" s="68"/>
      <c r="ABU80" s="68"/>
      <c r="ABV80" s="68"/>
      <c r="ABW80" s="68"/>
      <c r="ABX80" s="68"/>
      <c r="ABY80" s="68"/>
      <c r="ABZ80" s="68"/>
      <c r="ACA80" s="68"/>
      <c r="ACB80" s="68"/>
      <c r="ACC80" s="68"/>
      <c r="ACD80" s="68"/>
      <c r="ACE80" s="68"/>
      <c r="ACF80" s="68"/>
      <c r="ACG80" s="68"/>
      <c r="ACH80" s="68"/>
      <c r="ACI80" s="68"/>
      <c r="ACJ80" s="68"/>
      <c r="ACK80" s="68"/>
      <c r="ACL80" s="68"/>
      <c r="ACM80" s="68"/>
      <c r="ACN80" s="68"/>
      <c r="ACO80" s="68"/>
      <c r="ACP80" s="68"/>
      <c r="ACQ80" s="68"/>
      <c r="ACR80" s="68"/>
      <c r="ACS80" s="68"/>
      <c r="ACT80" s="68"/>
      <c r="ACU80" s="68"/>
      <c r="ACV80" s="68"/>
      <c r="ACW80" s="68"/>
      <c r="ACX80" s="68"/>
      <c r="ACY80" s="68"/>
      <c r="ACZ80" s="68"/>
      <c r="ADA80" s="68"/>
      <c r="ADB80" s="68"/>
      <c r="ADC80" s="68"/>
      <c r="ADD80" s="68"/>
      <c r="ADE80" s="68"/>
      <c r="ADF80" s="68"/>
      <c r="ADG80" s="68"/>
      <c r="ADH80" s="68"/>
      <c r="ADI80" s="68"/>
      <c r="ADJ80" s="68"/>
      <c r="ADK80" s="68"/>
      <c r="ADL80" s="68"/>
      <c r="ADM80" s="68"/>
      <c r="ADN80" s="68"/>
      <c r="ADO80" s="68"/>
      <c r="ADP80" s="68"/>
      <c r="ADQ80" s="68"/>
      <c r="ADR80" s="68"/>
      <c r="ADS80" s="68"/>
      <c r="ADT80" s="68"/>
      <c r="ADU80" s="68"/>
      <c r="ADV80" s="68"/>
      <c r="ADW80" s="68"/>
      <c r="ADX80" s="68"/>
      <c r="ADY80" s="68"/>
      <c r="ADZ80" s="68"/>
      <c r="AEA80" s="68"/>
      <c r="AEB80" s="68"/>
      <c r="AEC80" s="68"/>
      <c r="AED80" s="68"/>
      <c r="AEE80" s="68"/>
      <c r="AEF80" s="68"/>
      <c r="AEG80" s="68"/>
      <c r="AEH80" s="68"/>
      <c r="AEI80" s="68"/>
      <c r="AEJ80" s="68"/>
      <c r="AEK80" s="68"/>
      <c r="AEL80" s="68"/>
      <c r="AEM80" s="68"/>
      <c r="AEN80" s="68"/>
      <c r="AEO80" s="68"/>
      <c r="AEP80" s="68"/>
      <c r="AEQ80" s="68"/>
      <c r="AER80" s="68"/>
      <c r="AES80" s="68"/>
      <c r="AET80" s="68"/>
      <c r="AEU80" s="68"/>
      <c r="AEV80" s="68"/>
      <c r="AEW80" s="68"/>
      <c r="AEX80" s="68"/>
      <c r="AEY80" s="68"/>
      <c r="AEZ80" s="68"/>
      <c r="AFA80" s="68"/>
      <c r="AFB80" s="68"/>
      <c r="AFC80" s="68"/>
      <c r="AFD80" s="68"/>
      <c r="AFE80" s="68"/>
      <c r="AFF80" s="68"/>
      <c r="AFG80" s="68"/>
      <c r="AFH80" s="68"/>
      <c r="AFI80" s="68"/>
      <c r="AFJ80" s="68"/>
      <c r="AFK80" s="68"/>
      <c r="AFL80" s="68"/>
      <c r="AFM80" s="68"/>
      <c r="AFN80" s="68"/>
      <c r="AFO80" s="68"/>
      <c r="AFP80" s="68"/>
      <c r="AFQ80" s="68"/>
      <c r="AFR80" s="68"/>
      <c r="AFS80" s="68"/>
      <c r="AFT80" s="68"/>
      <c r="AFU80" s="68"/>
      <c r="AFV80" s="68"/>
      <c r="AFW80" s="68"/>
      <c r="AFX80" s="68"/>
    </row>
    <row r="81" spans="1:46" s="68" customFormat="1" ht="26.25" x14ac:dyDescent="0.4"/>
    <row r="82" spans="1:46" s="45" customFormat="1" ht="145.5" customHeight="1" x14ac:dyDescent="0.25">
      <c r="B82" s="136" t="s">
        <v>42</v>
      </c>
      <c r="C82" s="137"/>
      <c r="D82" s="137"/>
      <c r="E82" s="137"/>
    </row>
    <row r="83" spans="1:46" s="45" customFormat="1" ht="15.75" customHeight="1" thickBot="1" x14ac:dyDescent="0.3">
      <c r="B83" s="64"/>
      <c r="C83" s="65"/>
      <c r="D83" s="65"/>
      <c r="E83" s="65"/>
    </row>
    <row r="84" spans="1:46" s="45" customFormat="1" ht="25.5" customHeight="1" thickBot="1" x14ac:dyDescent="0.3">
      <c r="B84" s="138" t="s">
        <v>29</v>
      </c>
      <c r="C84" s="139"/>
      <c r="D84" s="139"/>
      <c r="E84" s="140"/>
    </row>
    <row r="85" spans="1:46" s="45" customFormat="1" ht="78.75" customHeight="1" x14ac:dyDescent="0.25">
      <c r="B85" s="141" t="s">
        <v>30</v>
      </c>
      <c r="C85" s="142"/>
      <c r="D85" s="142"/>
      <c r="E85" s="142"/>
    </row>
    <row r="86" spans="1:46" s="45" customFormat="1" ht="15.75" customHeight="1" x14ac:dyDescent="0.25">
      <c r="B86" s="64"/>
      <c r="C86" s="65"/>
      <c r="D86" s="65"/>
      <c r="E86" s="65"/>
    </row>
    <row r="87" spans="1:46" s="45" customFormat="1" ht="15.75" customHeight="1" x14ac:dyDescent="0.25">
      <c r="B87" s="64"/>
      <c r="C87" s="65"/>
      <c r="D87" s="65"/>
      <c r="E87" s="65"/>
    </row>
    <row r="88" spans="1:46" s="45" customFormat="1" x14ac:dyDescent="0.25">
      <c r="B88" s="48"/>
      <c r="G88" s="48"/>
    </row>
    <row r="89" spans="1:46" ht="75" x14ac:dyDescent="0.25">
      <c r="A89" s="45"/>
      <c r="B89" s="8" t="s">
        <v>43</v>
      </c>
      <c r="C89" s="8" t="s">
        <v>44</v>
      </c>
      <c r="D89" s="8" t="s">
        <v>45</v>
      </c>
      <c r="E89" s="8" t="s">
        <v>46</v>
      </c>
      <c r="F89" s="8" t="s">
        <v>47</v>
      </c>
      <c r="G89" s="8" t="s">
        <v>48</v>
      </c>
      <c r="H89" s="8" t="s">
        <v>757</v>
      </c>
      <c r="I89" s="8" t="s">
        <v>50</v>
      </c>
      <c r="J89" s="152" t="str">
        <f>"For one extra "&amp;B27&amp;" you need from the background:"</f>
        <v>For one extra  you need from the background:</v>
      </c>
      <c r="K89" s="152"/>
      <c r="L89" s="152"/>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row>
    <row r="90" spans="1:46" ht="15" customHeight="1" x14ac:dyDescent="0.25">
      <c r="A90" s="106" t="s">
        <v>729</v>
      </c>
      <c r="B90" s="149" t="s">
        <v>51</v>
      </c>
      <c r="C90" s="150"/>
      <c r="D90" s="150"/>
      <c r="E90" s="150"/>
      <c r="F90" s="150"/>
      <c r="G90" s="150"/>
      <c r="H90" s="150"/>
      <c r="I90" s="150"/>
      <c r="J90" s="150"/>
      <c r="K90" s="150"/>
      <c r="L90" s="151"/>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row>
    <row r="91" spans="1:46" x14ac:dyDescent="0.25">
      <c r="A91" s="107"/>
      <c r="B91" s="51"/>
      <c r="C91" s="3"/>
      <c r="D91" s="3"/>
      <c r="E91" s="5"/>
      <c r="F91" s="7" t="str">
        <f>"euro/"&amp;E91</f>
        <v>euro/</v>
      </c>
      <c r="G91" s="4"/>
      <c r="H91" s="5"/>
      <c r="I91" s="7">
        <f>H91*G91</f>
        <v>0</v>
      </c>
      <c r="J91" s="6" t="str">
        <f t="shared" ref="J91:J117" si="40">H91&amp;" "&amp;E91&amp;" "&amp;B91</f>
        <v xml:space="preserve">  </v>
      </c>
      <c r="K91" s="6" t="str">
        <f>I91&amp;" euro "&amp;B91</f>
        <v xml:space="preserve">0 euro </v>
      </c>
      <c r="L91" s="6" t="str">
        <f>I91&amp;" euro from "&amp;C91</f>
        <v xml:space="preserve">0 euro from </v>
      </c>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row>
    <row r="92" spans="1:46" x14ac:dyDescent="0.25">
      <c r="A92" s="107"/>
      <c r="B92" s="51"/>
      <c r="C92" s="3"/>
      <c r="D92" s="3"/>
      <c r="E92" s="5"/>
      <c r="F92" s="7" t="str">
        <f t="shared" ref="F92:F117" si="41">"euro/"&amp;E92</f>
        <v>euro/</v>
      </c>
      <c r="G92" s="4"/>
      <c r="H92" s="5"/>
      <c r="I92" s="7">
        <f t="shared" ref="I92:I117" si="42">H92*G92</f>
        <v>0</v>
      </c>
      <c r="J92" s="6" t="str">
        <f t="shared" si="40"/>
        <v xml:space="preserve">  </v>
      </c>
      <c r="K92" s="6" t="str">
        <f t="shared" ref="K92:K117" si="43">I92&amp;" euro "&amp;B92</f>
        <v xml:space="preserve">0 euro </v>
      </c>
      <c r="L92" s="6" t="str">
        <f t="shared" ref="L92:L117" si="44">I92&amp;" euro from "&amp;C92</f>
        <v xml:space="preserve">0 euro from </v>
      </c>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row>
    <row r="93" spans="1:46" x14ac:dyDescent="0.25">
      <c r="A93" s="107"/>
      <c r="B93" s="51"/>
      <c r="C93" s="3"/>
      <c r="D93" s="3"/>
      <c r="E93" s="5"/>
      <c r="F93" s="7" t="str">
        <f t="shared" si="41"/>
        <v>euro/</v>
      </c>
      <c r="G93" s="4"/>
      <c r="H93" s="5"/>
      <c r="I93" s="7">
        <f t="shared" si="42"/>
        <v>0</v>
      </c>
      <c r="J93" s="6" t="str">
        <f t="shared" si="40"/>
        <v xml:space="preserve">  </v>
      </c>
      <c r="K93" s="6" t="str">
        <f t="shared" si="43"/>
        <v xml:space="preserve">0 euro </v>
      </c>
      <c r="L93" s="6" t="str">
        <f t="shared" si="44"/>
        <v xml:space="preserve">0 euro from </v>
      </c>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row>
    <row r="94" spans="1:46" x14ac:dyDescent="0.25">
      <c r="A94" s="107"/>
      <c r="B94" s="51"/>
      <c r="C94" s="3"/>
      <c r="D94" s="3"/>
      <c r="E94" s="5"/>
      <c r="F94" s="7" t="str">
        <f t="shared" si="41"/>
        <v>euro/</v>
      </c>
      <c r="G94" s="4"/>
      <c r="H94" s="5"/>
      <c r="I94" s="7">
        <f t="shared" si="42"/>
        <v>0</v>
      </c>
      <c r="J94" s="6" t="str">
        <f t="shared" si="40"/>
        <v xml:space="preserve">  </v>
      </c>
      <c r="K94" s="6" t="str">
        <f t="shared" si="43"/>
        <v xml:space="preserve">0 euro </v>
      </c>
      <c r="L94" s="6" t="str">
        <f t="shared" si="44"/>
        <v xml:space="preserve">0 euro from </v>
      </c>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row>
    <row r="95" spans="1:46" x14ac:dyDescent="0.25">
      <c r="A95" s="107"/>
      <c r="B95" s="51"/>
      <c r="C95" s="3"/>
      <c r="D95" s="3"/>
      <c r="E95" s="5"/>
      <c r="F95" s="7" t="str">
        <f t="shared" ref="F95" si="45">"euro/"&amp;E95</f>
        <v>euro/</v>
      </c>
      <c r="G95" s="4"/>
      <c r="H95" s="19"/>
      <c r="I95" s="7">
        <f t="shared" si="42"/>
        <v>0</v>
      </c>
      <c r="J95" s="6" t="str">
        <f t="shared" si="40"/>
        <v xml:space="preserve">  </v>
      </c>
      <c r="K95" s="6" t="str">
        <f t="shared" ref="K95" si="46">I95&amp;" euro "&amp;B95</f>
        <v xml:space="preserve">0 euro </v>
      </c>
      <c r="L95" s="6" t="str">
        <f t="shared" ref="L95" si="47">I95&amp;" euro from "&amp;C95</f>
        <v xml:space="preserve">0 euro from </v>
      </c>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row>
    <row r="96" spans="1:46" x14ac:dyDescent="0.25">
      <c r="A96" s="107"/>
      <c r="B96" s="51"/>
      <c r="C96" s="3"/>
      <c r="D96" s="3"/>
      <c r="E96" s="5"/>
      <c r="F96" s="7" t="str">
        <f t="shared" si="41"/>
        <v>euro/</v>
      </c>
      <c r="G96" s="4"/>
      <c r="H96" s="20"/>
      <c r="I96" s="7">
        <f t="shared" si="42"/>
        <v>0</v>
      </c>
      <c r="J96" s="6" t="str">
        <f t="shared" si="40"/>
        <v xml:space="preserve">  </v>
      </c>
      <c r="K96" s="6" t="str">
        <f t="shared" si="43"/>
        <v xml:space="preserve">0 euro </v>
      </c>
      <c r="L96" s="6" t="str">
        <f t="shared" si="44"/>
        <v xml:space="preserve">0 euro from </v>
      </c>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row>
    <row r="97" spans="1:46" x14ac:dyDescent="0.25">
      <c r="A97" s="107"/>
      <c r="B97" s="51"/>
      <c r="C97" s="3"/>
      <c r="D97" s="3"/>
      <c r="E97" s="5"/>
      <c r="F97" s="7" t="str">
        <f t="shared" si="41"/>
        <v>euro/</v>
      </c>
      <c r="G97" s="4"/>
      <c r="H97" s="20"/>
      <c r="I97" s="7">
        <f t="shared" si="42"/>
        <v>0</v>
      </c>
      <c r="J97" s="6" t="str">
        <f t="shared" si="40"/>
        <v xml:space="preserve">  </v>
      </c>
      <c r="K97" s="6" t="str">
        <f t="shared" si="43"/>
        <v xml:space="preserve">0 euro </v>
      </c>
      <c r="L97" s="6" t="str">
        <f t="shared" si="44"/>
        <v xml:space="preserve">0 euro from </v>
      </c>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row>
    <row r="98" spans="1:46" x14ac:dyDescent="0.25">
      <c r="A98" s="107"/>
      <c r="B98" s="51"/>
      <c r="C98" s="3"/>
      <c r="D98" s="3"/>
      <c r="E98" s="5"/>
      <c r="F98" s="7" t="str">
        <f t="shared" si="41"/>
        <v>euro/</v>
      </c>
      <c r="G98" s="4"/>
      <c r="H98" s="20"/>
      <c r="I98" s="7">
        <f t="shared" si="42"/>
        <v>0</v>
      </c>
      <c r="J98" s="6" t="str">
        <f t="shared" si="40"/>
        <v xml:space="preserve">  </v>
      </c>
      <c r="K98" s="6" t="str">
        <f t="shared" si="43"/>
        <v xml:space="preserve">0 euro </v>
      </c>
      <c r="L98" s="6" t="str">
        <f t="shared" si="44"/>
        <v xml:space="preserve">0 euro from </v>
      </c>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row>
    <row r="99" spans="1:46" x14ac:dyDescent="0.25">
      <c r="A99" s="107"/>
      <c r="B99" s="51"/>
      <c r="C99" s="3"/>
      <c r="D99" s="3"/>
      <c r="E99" s="5"/>
      <c r="F99" s="7" t="str">
        <f t="shared" si="41"/>
        <v>euro/</v>
      </c>
      <c r="G99" s="4"/>
      <c r="H99" s="20"/>
      <c r="I99" s="7">
        <f t="shared" si="42"/>
        <v>0</v>
      </c>
      <c r="J99" s="6" t="str">
        <f t="shared" si="40"/>
        <v xml:space="preserve">  </v>
      </c>
      <c r="K99" s="6" t="str">
        <f t="shared" si="43"/>
        <v xml:space="preserve">0 euro </v>
      </c>
      <c r="L99" s="6" t="str">
        <f t="shared" si="44"/>
        <v xml:space="preserve">0 euro from </v>
      </c>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row>
    <row r="100" spans="1:46" x14ac:dyDescent="0.25">
      <c r="A100" s="107"/>
      <c r="B100" s="51"/>
      <c r="C100" s="3"/>
      <c r="D100" s="3"/>
      <c r="E100" s="5"/>
      <c r="F100" s="7" t="str">
        <f t="shared" si="41"/>
        <v>euro/</v>
      </c>
      <c r="G100" s="4"/>
      <c r="H100" s="5"/>
      <c r="I100" s="7">
        <f t="shared" si="42"/>
        <v>0</v>
      </c>
      <c r="J100" s="6" t="str">
        <f t="shared" si="40"/>
        <v xml:space="preserve">  </v>
      </c>
      <c r="K100" s="6" t="str">
        <f t="shared" si="43"/>
        <v xml:space="preserve">0 euro </v>
      </c>
      <c r="L100" s="6" t="str">
        <f t="shared" si="44"/>
        <v xml:space="preserve">0 euro from </v>
      </c>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row>
    <row r="101" spans="1:46" x14ac:dyDescent="0.25">
      <c r="A101" s="107"/>
      <c r="B101" s="51"/>
      <c r="C101" s="3"/>
      <c r="D101" s="3"/>
      <c r="E101" s="5"/>
      <c r="F101" s="7" t="str">
        <f t="shared" ref="F101:F106" si="48">"euro/"&amp;E101</f>
        <v>euro/</v>
      </c>
      <c r="G101" s="4"/>
      <c r="H101" s="5"/>
      <c r="I101" s="7">
        <f t="shared" ref="I101:I106" si="49">H101*G101</f>
        <v>0</v>
      </c>
      <c r="J101" s="6" t="str">
        <f t="shared" ref="J101:J106" si="50">H101&amp;" "&amp;E101&amp;" "&amp;B101</f>
        <v xml:space="preserve">  </v>
      </c>
      <c r="K101" s="6" t="str">
        <f t="shared" ref="K101:K106" si="51">I101&amp;" euro "&amp;B101</f>
        <v xml:space="preserve">0 euro </v>
      </c>
      <c r="L101" s="6" t="str">
        <f t="shared" ref="L101:L106" si="52">I101&amp;" euro from "&amp;C101</f>
        <v xml:space="preserve">0 euro from </v>
      </c>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row>
    <row r="102" spans="1:46" x14ac:dyDescent="0.25">
      <c r="A102" s="107"/>
      <c r="B102" s="51"/>
      <c r="C102" s="3"/>
      <c r="D102" s="3"/>
      <c r="E102" s="5"/>
      <c r="F102" s="7" t="str">
        <f t="shared" si="48"/>
        <v>euro/</v>
      </c>
      <c r="G102" s="4"/>
      <c r="H102" s="5"/>
      <c r="I102" s="7">
        <f t="shared" si="49"/>
        <v>0</v>
      </c>
      <c r="J102" s="6" t="str">
        <f t="shared" si="50"/>
        <v xml:space="preserve">  </v>
      </c>
      <c r="K102" s="6" t="str">
        <f t="shared" si="51"/>
        <v xml:space="preserve">0 euro </v>
      </c>
      <c r="L102" s="6" t="str">
        <f t="shared" si="52"/>
        <v xml:space="preserve">0 euro from </v>
      </c>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row>
    <row r="103" spans="1:46" x14ac:dyDescent="0.25">
      <c r="A103" s="107"/>
      <c r="B103" s="51"/>
      <c r="C103" s="3"/>
      <c r="D103" s="3"/>
      <c r="E103" s="5"/>
      <c r="F103" s="7" t="str">
        <f t="shared" si="48"/>
        <v>euro/</v>
      </c>
      <c r="G103" s="4"/>
      <c r="H103" s="5"/>
      <c r="I103" s="7">
        <f t="shared" si="49"/>
        <v>0</v>
      </c>
      <c r="J103" s="6" t="str">
        <f t="shared" si="50"/>
        <v xml:space="preserve">  </v>
      </c>
      <c r="K103" s="6" t="str">
        <f t="shared" si="51"/>
        <v xml:space="preserve">0 euro </v>
      </c>
      <c r="L103" s="6" t="str">
        <f t="shared" si="52"/>
        <v xml:space="preserve">0 euro from </v>
      </c>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row>
    <row r="104" spans="1:46" x14ac:dyDescent="0.25">
      <c r="A104" s="107"/>
      <c r="B104" s="51"/>
      <c r="C104" s="3"/>
      <c r="D104" s="3"/>
      <c r="E104" s="5"/>
      <c r="F104" s="7" t="str">
        <f t="shared" si="48"/>
        <v>euro/</v>
      </c>
      <c r="G104" s="4"/>
      <c r="H104" s="5"/>
      <c r="I104" s="7">
        <f t="shared" si="49"/>
        <v>0</v>
      </c>
      <c r="J104" s="6" t="str">
        <f t="shared" si="50"/>
        <v xml:space="preserve">  </v>
      </c>
      <c r="K104" s="6" t="str">
        <f t="shared" si="51"/>
        <v xml:space="preserve">0 euro </v>
      </c>
      <c r="L104" s="6" t="str">
        <f t="shared" si="52"/>
        <v xml:space="preserve">0 euro from </v>
      </c>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row>
    <row r="105" spans="1:46" ht="15" customHeight="1" x14ac:dyDescent="0.25">
      <c r="A105" s="106" t="s">
        <v>729</v>
      </c>
      <c r="B105" s="149" t="s">
        <v>57</v>
      </c>
      <c r="C105" s="150"/>
      <c r="D105" s="150"/>
      <c r="E105" s="150"/>
      <c r="F105" s="150"/>
      <c r="G105" s="150"/>
      <c r="H105" s="150"/>
      <c r="I105" s="150"/>
      <c r="J105" s="150"/>
      <c r="K105" s="150"/>
      <c r="L105" s="151"/>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row>
    <row r="106" spans="1:46" x14ac:dyDescent="0.25">
      <c r="A106" s="107"/>
      <c r="B106" s="51"/>
      <c r="C106" s="3"/>
      <c r="D106" s="3"/>
      <c r="E106" s="5"/>
      <c r="F106" s="7" t="str">
        <f t="shared" si="48"/>
        <v>euro/</v>
      </c>
      <c r="G106" s="4"/>
      <c r="H106" s="5"/>
      <c r="I106" s="7">
        <f t="shared" si="49"/>
        <v>0</v>
      </c>
      <c r="J106" s="6" t="str">
        <f t="shared" si="50"/>
        <v xml:space="preserve">  </v>
      </c>
      <c r="K106" s="6" t="str">
        <f t="shared" si="51"/>
        <v xml:space="preserve">0 euro </v>
      </c>
      <c r="L106" s="6" t="str">
        <f t="shared" si="52"/>
        <v xml:space="preserve">0 euro from </v>
      </c>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row>
    <row r="107" spans="1:46" x14ac:dyDescent="0.25">
      <c r="A107" s="107"/>
      <c r="B107" s="51"/>
      <c r="C107" s="3"/>
      <c r="D107" s="3"/>
      <c r="E107" s="5"/>
      <c r="F107" s="7" t="str">
        <f t="shared" si="41"/>
        <v>euro/</v>
      </c>
      <c r="G107" s="4"/>
      <c r="H107" s="5"/>
      <c r="I107" s="7">
        <f t="shared" si="42"/>
        <v>0</v>
      </c>
      <c r="J107" s="6" t="str">
        <f t="shared" si="40"/>
        <v xml:space="preserve">  </v>
      </c>
      <c r="K107" s="6" t="str">
        <f t="shared" si="43"/>
        <v xml:space="preserve">0 euro </v>
      </c>
      <c r="L107" s="6" t="str">
        <f t="shared" si="44"/>
        <v xml:space="preserve">0 euro from </v>
      </c>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row>
    <row r="108" spans="1:46" x14ac:dyDescent="0.25">
      <c r="A108" s="107"/>
      <c r="B108" s="51"/>
      <c r="C108" s="3"/>
      <c r="D108" s="3"/>
      <c r="E108" s="5"/>
      <c r="F108" s="7" t="str">
        <f t="shared" si="41"/>
        <v>euro/</v>
      </c>
      <c r="G108" s="4"/>
      <c r="H108" s="5"/>
      <c r="I108" s="7">
        <f t="shared" si="42"/>
        <v>0</v>
      </c>
      <c r="J108" s="6" t="str">
        <f t="shared" si="40"/>
        <v xml:space="preserve">  </v>
      </c>
      <c r="K108" s="6" t="str">
        <f t="shared" si="43"/>
        <v xml:space="preserve">0 euro </v>
      </c>
      <c r="L108" s="6" t="str">
        <f t="shared" si="44"/>
        <v xml:space="preserve">0 euro from </v>
      </c>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row>
    <row r="109" spans="1:46" x14ac:dyDescent="0.25">
      <c r="A109" s="107"/>
      <c r="B109" s="51"/>
      <c r="C109" s="3"/>
      <c r="D109" s="3"/>
      <c r="E109" s="5"/>
      <c r="F109" s="7" t="str">
        <f t="shared" si="41"/>
        <v>euro/</v>
      </c>
      <c r="G109" s="4"/>
      <c r="H109" s="5"/>
      <c r="I109" s="7">
        <f t="shared" si="42"/>
        <v>0</v>
      </c>
      <c r="J109" s="6" t="str">
        <f t="shared" si="40"/>
        <v xml:space="preserve">  </v>
      </c>
      <c r="K109" s="6" t="str">
        <f t="shared" si="43"/>
        <v xml:space="preserve">0 euro </v>
      </c>
      <c r="L109" s="6" t="str">
        <f t="shared" si="44"/>
        <v xml:space="preserve">0 euro from </v>
      </c>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row>
    <row r="110" spans="1:46" x14ac:dyDescent="0.25">
      <c r="A110" s="107"/>
      <c r="B110" s="51"/>
      <c r="C110" s="3"/>
      <c r="D110" s="3"/>
      <c r="E110" s="5"/>
      <c r="F110" s="7" t="str">
        <f t="shared" si="41"/>
        <v>euro/</v>
      </c>
      <c r="G110" s="4"/>
      <c r="H110" s="5"/>
      <c r="I110" s="7">
        <f t="shared" si="42"/>
        <v>0</v>
      </c>
      <c r="J110" s="6" t="str">
        <f t="shared" si="40"/>
        <v xml:space="preserve">  </v>
      </c>
      <c r="K110" s="6" t="str">
        <f t="shared" si="43"/>
        <v xml:space="preserve">0 euro </v>
      </c>
      <c r="L110" s="6" t="str">
        <f t="shared" si="44"/>
        <v xml:space="preserve">0 euro from </v>
      </c>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row>
    <row r="111" spans="1:46" x14ac:dyDescent="0.25">
      <c r="A111" s="106" t="s">
        <v>729</v>
      </c>
      <c r="B111" s="149" t="s">
        <v>60</v>
      </c>
      <c r="C111" s="150"/>
      <c r="D111" s="150"/>
      <c r="E111" s="150"/>
      <c r="F111" s="150"/>
      <c r="G111" s="150"/>
      <c r="H111" s="150"/>
      <c r="I111" s="150"/>
      <c r="J111" s="150"/>
      <c r="K111" s="150"/>
      <c r="L111" s="151"/>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row>
    <row r="112" spans="1:46" x14ac:dyDescent="0.25">
      <c r="A112" s="107"/>
      <c r="B112" s="51"/>
      <c r="C112" s="3"/>
      <c r="D112" s="3"/>
      <c r="E112" s="5"/>
      <c r="F112" s="7" t="str">
        <f t="shared" ref="F112:F114" si="53">"euro/"&amp;E112</f>
        <v>euro/</v>
      </c>
      <c r="G112" s="4"/>
      <c r="H112" s="20"/>
      <c r="I112" s="7">
        <f t="shared" ref="I112:I114" si="54">H112*G112</f>
        <v>0</v>
      </c>
      <c r="J112" s="6" t="str">
        <f t="shared" ref="J112:J114" si="55">H112&amp;" "&amp;E112&amp;" "&amp;B112</f>
        <v xml:space="preserve">  </v>
      </c>
      <c r="K112" s="6" t="str">
        <f t="shared" ref="K112:K114" si="56">I112&amp;" euro "&amp;B112</f>
        <v xml:space="preserve">0 euro </v>
      </c>
      <c r="L112" s="6" t="str">
        <f t="shared" ref="L112:L114" si="57">I112&amp;" euro from "&amp;C112</f>
        <v xml:space="preserve">0 euro from </v>
      </c>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row>
    <row r="113" spans="1:46" x14ac:dyDescent="0.25">
      <c r="A113" s="107"/>
      <c r="B113" s="51"/>
      <c r="C113" s="3"/>
      <c r="D113" s="3"/>
      <c r="E113" s="5"/>
      <c r="F113" s="7" t="str">
        <f t="shared" si="53"/>
        <v>euro/</v>
      </c>
      <c r="G113" s="4"/>
      <c r="H113" s="20"/>
      <c r="I113" s="7">
        <f t="shared" si="54"/>
        <v>0</v>
      </c>
      <c r="J113" s="6" t="str">
        <f t="shared" si="55"/>
        <v xml:space="preserve">  </v>
      </c>
      <c r="K113" s="6" t="str">
        <f t="shared" si="56"/>
        <v xml:space="preserve">0 euro </v>
      </c>
      <c r="L113" s="6" t="str">
        <f t="shared" si="57"/>
        <v xml:space="preserve">0 euro from </v>
      </c>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row>
    <row r="114" spans="1:46" x14ac:dyDescent="0.25">
      <c r="A114" s="107"/>
      <c r="B114" s="51"/>
      <c r="C114" s="3"/>
      <c r="D114" s="3"/>
      <c r="E114" s="5"/>
      <c r="F114" s="7" t="str">
        <f t="shared" si="53"/>
        <v>euro/</v>
      </c>
      <c r="G114" s="4"/>
      <c r="H114" s="20"/>
      <c r="I114" s="7">
        <f t="shared" si="54"/>
        <v>0</v>
      </c>
      <c r="J114" s="6" t="str">
        <f t="shared" si="55"/>
        <v xml:space="preserve">  </v>
      </c>
      <c r="K114" s="6" t="str">
        <f t="shared" si="56"/>
        <v xml:space="preserve">0 euro </v>
      </c>
      <c r="L114" s="6" t="str">
        <f t="shared" si="57"/>
        <v xml:space="preserve">0 euro from </v>
      </c>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row>
    <row r="115" spans="1:46" x14ac:dyDescent="0.25">
      <c r="A115" s="107"/>
      <c r="B115" s="51"/>
      <c r="C115" s="3"/>
      <c r="D115" s="3"/>
      <c r="E115" s="5"/>
      <c r="F115" s="7" t="str">
        <f t="shared" si="41"/>
        <v>euro/</v>
      </c>
      <c r="G115" s="4"/>
      <c r="H115" s="20"/>
      <c r="I115" s="7">
        <f t="shared" si="42"/>
        <v>0</v>
      </c>
      <c r="J115" s="6" t="str">
        <f t="shared" si="40"/>
        <v xml:space="preserve">  </v>
      </c>
      <c r="K115" s="6" t="str">
        <f t="shared" si="43"/>
        <v xml:space="preserve">0 euro </v>
      </c>
      <c r="L115" s="6" t="str">
        <f t="shared" si="44"/>
        <v xml:space="preserve">0 euro from </v>
      </c>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row>
    <row r="116" spans="1:46" x14ac:dyDescent="0.25">
      <c r="A116" s="107"/>
      <c r="B116" s="51"/>
      <c r="C116" s="3"/>
      <c r="D116" s="3"/>
      <c r="E116" s="5"/>
      <c r="F116" s="7" t="str">
        <f t="shared" si="41"/>
        <v>euro/</v>
      </c>
      <c r="G116" s="4"/>
      <c r="H116" s="5"/>
      <c r="I116" s="7">
        <f t="shared" si="42"/>
        <v>0</v>
      </c>
      <c r="J116" s="6" t="str">
        <f t="shared" si="40"/>
        <v xml:space="preserve">  </v>
      </c>
      <c r="K116" s="6" t="str">
        <f t="shared" si="43"/>
        <v xml:space="preserve">0 euro </v>
      </c>
      <c r="L116" s="6" t="str">
        <f t="shared" si="44"/>
        <v xml:space="preserve">0 euro from </v>
      </c>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row>
    <row r="117" spans="1:46" x14ac:dyDescent="0.25">
      <c r="A117" s="107"/>
      <c r="B117" s="51"/>
      <c r="C117" s="3"/>
      <c r="D117" s="3"/>
      <c r="E117" s="5"/>
      <c r="F117" s="7" t="str">
        <f t="shared" si="41"/>
        <v>euro/</v>
      </c>
      <c r="G117" s="4"/>
      <c r="H117" s="5"/>
      <c r="I117" s="7">
        <f t="shared" si="42"/>
        <v>0</v>
      </c>
      <c r="J117" s="6" t="str">
        <f t="shared" si="40"/>
        <v xml:space="preserve">  </v>
      </c>
      <c r="K117" s="6" t="str">
        <f t="shared" si="43"/>
        <v xml:space="preserve">0 euro </v>
      </c>
      <c r="L117" s="6" t="str">
        <f t="shared" si="44"/>
        <v xml:space="preserve">0 euro from </v>
      </c>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row>
    <row r="118" spans="1:46" s="45" customFormat="1" x14ac:dyDescent="0.25">
      <c r="J118" s="55"/>
      <c r="K118" s="55"/>
      <c r="L118" s="55"/>
    </row>
    <row r="119" spans="1:46" s="45" customFormat="1" x14ac:dyDescent="0.25"/>
    <row r="120" spans="1:46" s="45" customFormat="1" x14ac:dyDescent="0.25"/>
    <row r="121" spans="1:46" s="67" customFormat="1" ht="26.25" x14ac:dyDescent="0.4">
      <c r="B121" s="67" t="s">
        <v>61</v>
      </c>
    </row>
    <row r="122" spans="1:46" s="68" customFormat="1" ht="26.25" x14ac:dyDescent="0.4"/>
    <row r="123" spans="1:46" s="66" customFormat="1" ht="154.5" customHeight="1" x14ac:dyDescent="0.25">
      <c r="B123" s="136" t="s">
        <v>62</v>
      </c>
      <c r="C123" s="137"/>
      <c r="D123" s="137"/>
      <c r="E123" s="137"/>
    </row>
    <row r="124" spans="1:46" s="45" customFormat="1" ht="15.75" customHeight="1" thickBot="1" x14ac:dyDescent="0.3">
      <c r="B124" s="64"/>
      <c r="C124" s="65"/>
      <c r="D124" s="65"/>
      <c r="E124" s="65"/>
    </row>
    <row r="125" spans="1:46" s="45" customFormat="1" ht="25.5" customHeight="1" thickBot="1" x14ac:dyDescent="0.3">
      <c r="B125" s="138" t="s">
        <v>29</v>
      </c>
      <c r="C125" s="139"/>
      <c r="D125" s="139"/>
      <c r="E125" s="140"/>
    </row>
    <row r="126" spans="1:46" s="45" customFormat="1" ht="78.75" customHeight="1" x14ac:dyDescent="0.25">
      <c r="B126" s="141" t="s">
        <v>30</v>
      </c>
      <c r="C126" s="142"/>
      <c r="D126" s="142"/>
      <c r="E126" s="142"/>
    </row>
    <row r="127" spans="1:46" s="45" customFormat="1" ht="15.75" customHeight="1" x14ac:dyDescent="0.25">
      <c r="B127" s="64"/>
      <c r="C127" s="65"/>
      <c r="D127" s="65"/>
      <c r="E127" s="65"/>
    </row>
    <row r="128" spans="1:46" s="45" customFormat="1" x14ac:dyDescent="0.25"/>
    <row r="129" spans="1:46" ht="75" x14ac:dyDescent="0.25">
      <c r="A129" s="45"/>
      <c r="B129" s="8" t="s">
        <v>63</v>
      </c>
      <c r="C129" s="8" t="s">
        <v>44</v>
      </c>
      <c r="D129" s="8" t="s">
        <v>45</v>
      </c>
      <c r="E129" s="8" t="s">
        <v>46</v>
      </c>
      <c r="F129" s="8" t="s">
        <v>47</v>
      </c>
      <c r="G129" s="8" t="s">
        <v>48</v>
      </c>
      <c r="H129" s="8" t="s">
        <v>757</v>
      </c>
      <c r="I129" s="8" t="s">
        <v>50</v>
      </c>
      <c r="J129" s="152" t="str">
        <f>"For one extra "&amp;B27&amp;" you need from the background:"</f>
        <v>For one extra  you need from the background:</v>
      </c>
      <c r="K129" s="152"/>
      <c r="L129" s="153"/>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row>
    <row r="130" spans="1:46" x14ac:dyDescent="0.25">
      <c r="A130" s="106" t="s">
        <v>729</v>
      </c>
      <c r="B130" s="149" t="s">
        <v>51</v>
      </c>
      <c r="C130" s="150"/>
      <c r="D130" s="150"/>
      <c r="E130" s="150"/>
      <c r="F130" s="150"/>
      <c r="G130" s="150"/>
      <c r="H130" s="150"/>
      <c r="I130" s="150"/>
      <c r="J130" s="150"/>
      <c r="K130" s="150"/>
      <c r="L130" s="151"/>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row>
    <row r="131" spans="1:46" x14ac:dyDescent="0.25">
      <c r="A131" s="107"/>
      <c r="B131" s="51"/>
      <c r="C131" s="3"/>
      <c r="D131" s="3"/>
      <c r="E131" s="5"/>
      <c r="F131" s="7" t="str">
        <f>"euro/"&amp;E131</f>
        <v>euro/</v>
      </c>
      <c r="G131" s="4"/>
      <c r="H131" s="5"/>
      <c r="I131" s="7">
        <f>H131*G131</f>
        <v>0</v>
      </c>
      <c r="J131" s="6" t="str">
        <f t="shared" ref="J131:J160" si="58">H131&amp;" "&amp;E131&amp;" "&amp;B131</f>
        <v xml:space="preserve">  </v>
      </c>
      <c r="K131" s="17" t="str">
        <f>I131&amp;" euro "&amp;B131</f>
        <v xml:space="preserve">0 euro </v>
      </c>
      <c r="L131" s="6" t="str">
        <f>I131&amp;" euro from "&amp;C131</f>
        <v xml:space="preserve">0 euro from </v>
      </c>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row>
    <row r="132" spans="1:46" x14ac:dyDescent="0.25">
      <c r="A132" s="107"/>
      <c r="B132" s="51"/>
      <c r="C132" s="3"/>
      <c r="D132" s="3"/>
      <c r="E132" s="5"/>
      <c r="F132" s="7" t="str">
        <f t="shared" ref="F132:F133" si="59">"euro/"&amp;E132</f>
        <v>euro/</v>
      </c>
      <c r="G132" s="4"/>
      <c r="H132" s="5"/>
      <c r="I132" s="7">
        <f t="shared" ref="I132:I133" si="60">H132*G132</f>
        <v>0</v>
      </c>
      <c r="J132" s="6" t="str">
        <f t="shared" ref="J132:J133" si="61">H132&amp;" "&amp;E132&amp;" "&amp;B132</f>
        <v xml:space="preserve">  </v>
      </c>
      <c r="K132" s="17" t="str">
        <f t="shared" ref="K132:K133" si="62">I132&amp;" euro "&amp;B132</f>
        <v xml:space="preserve">0 euro </v>
      </c>
      <c r="L132" s="6" t="str">
        <f t="shared" ref="L132:L133" si="63">I132&amp;" euro from "&amp;C132</f>
        <v xml:space="preserve">0 euro from </v>
      </c>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row>
    <row r="133" spans="1:46" x14ac:dyDescent="0.25">
      <c r="A133" s="107"/>
      <c r="B133" s="51"/>
      <c r="C133" s="3"/>
      <c r="D133" s="3"/>
      <c r="E133" s="5"/>
      <c r="F133" s="7" t="str">
        <f t="shared" si="59"/>
        <v>euro/</v>
      </c>
      <c r="G133" s="4"/>
      <c r="H133" s="5"/>
      <c r="I133" s="7">
        <f t="shared" si="60"/>
        <v>0</v>
      </c>
      <c r="J133" s="6" t="str">
        <f t="shared" si="61"/>
        <v xml:space="preserve">  </v>
      </c>
      <c r="K133" s="17" t="str">
        <f t="shared" si="62"/>
        <v xml:space="preserve">0 euro </v>
      </c>
      <c r="L133" s="6" t="str">
        <f t="shared" si="63"/>
        <v xml:space="preserve">0 euro from </v>
      </c>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row>
    <row r="134" spans="1:46" x14ac:dyDescent="0.25">
      <c r="A134" s="107"/>
      <c r="B134" s="51"/>
      <c r="C134" s="3"/>
      <c r="D134" s="3"/>
      <c r="E134" s="5"/>
      <c r="F134" s="7" t="str">
        <f t="shared" ref="F134:F135" si="64">"euro/"&amp;E134</f>
        <v>euro/</v>
      </c>
      <c r="G134" s="4"/>
      <c r="H134" s="5"/>
      <c r="I134" s="7">
        <f t="shared" ref="I134:I135" si="65">H134*G134</f>
        <v>0</v>
      </c>
      <c r="J134" s="6" t="str">
        <f t="shared" ref="J134:J135" si="66">H134&amp;" "&amp;E134&amp;" "&amp;B134</f>
        <v xml:space="preserve">  </v>
      </c>
      <c r="K134" s="17" t="str">
        <f t="shared" ref="K134:K135" si="67">I134&amp;" euro "&amp;B134</f>
        <v xml:space="preserve">0 euro </v>
      </c>
      <c r="L134" s="6" t="str">
        <f t="shared" ref="L134:L135" si="68">I134&amp;" euro from "&amp;C134</f>
        <v xml:space="preserve">0 euro from </v>
      </c>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row>
    <row r="135" spans="1:46" x14ac:dyDescent="0.25">
      <c r="A135" s="107"/>
      <c r="B135" s="51"/>
      <c r="C135" s="3"/>
      <c r="D135" s="3"/>
      <c r="E135" s="5"/>
      <c r="F135" s="7" t="str">
        <f t="shared" si="64"/>
        <v>euro/</v>
      </c>
      <c r="G135" s="4"/>
      <c r="H135" s="5"/>
      <c r="I135" s="7">
        <f t="shared" si="65"/>
        <v>0</v>
      </c>
      <c r="J135" s="6" t="str">
        <f t="shared" si="66"/>
        <v xml:space="preserve">  </v>
      </c>
      <c r="K135" s="17" t="str">
        <f t="shared" si="67"/>
        <v xml:space="preserve">0 euro </v>
      </c>
      <c r="L135" s="6" t="str">
        <f t="shared" si="68"/>
        <v xml:space="preserve">0 euro from </v>
      </c>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row>
    <row r="136" spans="1:46" x14ac:dyDescent="0.25">
      <c r="A136" s="107"/>
      <c r="B136" s="51"/>
      <c r="C136" s="3"/>
      <c r="D136" s="3"/>
      <c r="E136" s="5"/>
      <c r="F136" s="7" t="str">
        <f t="shared" ref="F136:F160" si="69">"euro/"&amp;E136</f>
        <v>euro/</v>
      </c>
      <c r="G136" s="4"/>
      <c r="H136" s="5"/>
      <c r="I136" s="7">
        <f t="shared" ref="I136:I160" si="70">H136*G136</f>
        <v>0</v>
      </c>
      <c r="J136" s="6" t="str">
        <f t="shared" si="58"/>
        <v xml:space="preserve">  </v>
      </c>
      <c r="K136" s="17" t="str">
        <f t="shared" ref="K136:K160" si="71">I136&amp;" euro "&amp;B136</f>
        <v xml:space="preserve">0 euro </v>
      </c>
      <c r="L136" s="6" t="str">
        <f t="shared" ref="L136:L137" si="72">I136&amp;" euro from "&amp;C136</f>
        <v xml:space="preserve">0 euro from </v>
      </c>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row>
    <row r="137" spans="1:46" x14ac:dyDescent="0.25">
      <c r="A137" s="107"/>
      <c r="B137" s="51"/>
      <c r="C137" s="3"/>
      <c r="D137" s="3"/>
      <c r="E137" s="5"/>
      <c r="F137" s="7" t="str">
        <f t="shared" si="69"/>
        <v>euro/</v>
      </c>
      <c r="G137" s="4"/>
      <c r="H137" s="19"/>
      <c r="I137" s="7">
        <f t="shared" si="70"/>
        <v>0</v>
      </c>
      <c r="J137" s="6" t="str">
        <f t="shared" si="58"/>
        <v xml:space="preserve">  </v>
      </c>
      <c r="K137" s="17" t="str">
        <f t="shared" si="71"/>
        <v xml:space="preserve">0 euro </v>
      </c>
      <c r="L137" s="6" t="str">
        <f t="shared" si="72"/>
        <v xml:space="preserve">0 euro from </v>
      </c>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row>
    <row r="138" spans="1:46" x14ac:dyDescent="0.25">
      <c r="A138" s="107"/>
      <c r="B138" s="51"/>
      <c r="C138" s="3"/>
      <c r="D138" s="3"/>
      <c r="E138" s="5"/>
      <c r="F138" s="7" t="str">
        <f t="shared" ref="F138:F157" si="73">"euro/"&amp;E138</f>
        <v>euro/</v>
      </c>
      <c r="G138" s="4"/>
      <c r="H138" s="20"/>
      <c r="I138" s="7">
        <f t="shared" ref="I138:I157" si="74">H138*G138</f>
        <v>0</v>
      </c>
      <c r="J138" s="6" t="str">
        <f t="shared" ref="J138:J157" si="75">H138&amp;" "&amp;E138&amp;" "&amp;B138</f>
        <v xml:space="preserve">  </v>
      </c>
      <c r="K138" s="17" t="str">
        <f t="shared" ref="K138:K157" si="76">I138&amp;" euro "&amp;B138</f>
        <v xml:space="preserve">0 euro </v>
      </c>
      <c r="L138" s="6" t="str">
        <f t="shared" ref="L138:L155" si="77">I138&amp;" euro from "&amp;C138</f>
        <v xml:space="preserve">0 euro from </v>
      </c>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row>
    <row r="139" spans="1:46" x14ac:dyDescent="0.25">
      <c r="A139" s="107"/>
      <c r="B139" s="51"/>
      <c r="C139" s="3"/>
      <c r="D139" s="3"/>
      <c r="E139" s="5"/>
      <c r="F139" s="7" t="str">
        <f t="shared" si="73"/>
        <v>euro/</v>
      </c>
      <c r="G139" s="4"/>
      <c r="H139" s="20"/>
      <c r="I139" s="7">
        <f t="shared" si="74"/>
        <v>0</v>
      </c>
      <c r="J139" s="6" t="str">
        <f t="shared" si="75"/>
        <v xml:space="preserve">  </v>
      </c>
      <c r="K139" s="17" t="str">
        <f t="shared" si="76"/>
        <v xml:space="preserve">0 euro </v>
      </c>
      <c r="L139" s="6" t="str">
        <f t="shared" si="77"/>
        <v xml:space="preserve">0 euro from </v>
      </c>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row>
    <row r="140" spans="1:46" x14ac:dyDescent="0.25">
      <c r="A140" s="107"/>
      <c r="B140" s="51"/>
      <c r="C140" s="3"/>
      <c r="D140" s="3"/>
      <c r="E140" s="5"/>
      <c r="F140" s="7" t="str">
        <f t="shared" si="73"/>
        <v>euro/</v>
      </c>
      <c r="G140" s="4"/>
      <c r="H140" s="20"/>
      <c r="I140" s="7">
        <f t="shared" si="74"/>
        <v>0</v>
      </c>
      <c r="J140" s="6" t="str">
        <f t="shared" si="75"/>
        <v xml:space="preserve">  </v>
      </c>
      <c r="K140" s="17" t="str">
        <f t="shared" si="76"/>
        <v xml:space="preserve">0 euro </v>
      </c>
      <c r="L140" s="6" t="str">
        <f t="shared" si="77"/>
        <v xml:space="preserve">0 euro from </v>
      </c>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row>
    <row r="141" spans="1:46" x14ac:dyDescent="0.25">
      <c r="A141" s="107"/>
      <c r="B141" s="51"/>
      <c r="C141" s="3"/>
      <c r="D141" s="3"/>
      <c r="E141" s="5"/>
      <c r="F141" s="7" t="str">
        <f t="shared" si="73"/>
        <v>euro/</v>
      </c>
      <c r="G141" s="4"/>
      <c r="H141" s="20"/>
      <c r="I141" s="7">
        <f t="shared" si="74"/>
        <v>0</v>
      </c>
      <c r="J141" s="6" t="str">
        <f t="shared" si="75"/>
        <v xml:space="preserve">  </v>
      </c>
      <c r="K141" s="17" t="str">
        <f t="shared" si="76"/>
        <v xml:space="preserve">0 euro </v>
      </c>
      <c r="L141" s="6" t="str">
        <f t="shared" si="77"/>
        <v xml:space="preserve">0 euro from </v>
      </c>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row>
    <row r="142" spans="1:46" x14ac:dyDescent="0.25">
      <c r="A142" s="107"/>
      <c r="B142" s="51"/>
      <c r="C142" s="3"/>
      <c r="D142" s="3"/>
      <c r="E142" s="5"/>
      <c r="F142" s="7" t="str">
        <f t="shared" si="73"/>
        <v>euro/</v>
      </c>
      <c r="G142" s="4"/>
      <c r="H142" s="5"/>
      <c r="I142" s="7">
        <f t="shared" si="74"/>
        <v>0</v>
      </c>
      <c r="J142" s="6" t="str">
        <f t="shared" si="75"/>
        <v xml:space="preserve">  </v>
      </c>
      <c r="K142" s="17" t="str">
        <f t="shared" si="76"/>
        <v xml:space="preserve">0 euro </v>
      </c>
      <c r="L142" s="6" t="str">
        <f t="shared" si="77"/>
        <v xml:space="preserve">0 euro from </v>
      </c>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row>
    <row r="143" spans="1:46" x14ac:dyDescent="0.25">
      <c r="A143" s="107"/>
      <c r="B143" s="51"/>
      <c r="C143" s="3"/>
      <c r="D143" s="3"/>
      <c r="E143" s="5"/>
      <c r="F143" s="7" t="str">
        <f t="shared" si="73"/>
        <v>euro/</v>
      </c>
      <c r="G143" s="4"/>
      <c r="H143" s="5"/>
      <c r="I143" s="7">
        <f t="shared" si="74"/>
        <v>0</v>
      </c>
      <c r="J143" s="6" t="str">
        <f t="shared" si="75"/>
        <v xml:space="preserve">  </v>
      </c>
      <c r="K143" s="17" t="str">
        <f t="shared" si="76"/>
        <v xml:space="preserve">0 euro </v>
      </c>
      <c r="L143" s="6" t="str">
        <f t="shared" si="77"/>
        <v xml:space="preserve">0 euro from </v>
      </c>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row>
    <row r="144" spans="1:46" x14ac:dyDescent="0.25">
      <c r="A144" s="107"/>
      <c r="B144" s="51"/>
      <c r="C144" s="3"/>
      <c r="D144" s="3"/>
      <c r="E144" s="5"/>
      <c r="F144" s="7" t="str">
        <f t="shared" si="73"/>
        <v>euro/</v>
      </c>
      <c r="G144" s="4"/>
      <c r="H144" s="5"/>
      <c r="I144" s="7">
        <f t="shared" si="74"/>
        <v>0</v>
      </c>
      <c r="J144" s="6" t="str">
        <f t="shared" si="75"/>
        <v xml:space="preserve">  </v>
      </c>
      <c r="K144" s="6" t="str">
        <f t="shared" si="76"/>
        <v xml:space="preserve">0 euro </v>
      </c>
      <c r="L144" s="6" t="str">
        <f t="shared" si="77"/>
        <v xml:space="preserve">0 euro from </v>
      </c>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row>
    <row r="145" spans="1:46" x14ac:dyDescent="0.25">
      <c r="A145" s="107"/>
      <c r="B145" s="51"/>
      <c r="C145" s="3"/>
      <c r="D145" s="3"/>
      <c r="E145" s="5"/>
      <c r="F145" s="7" t="str">
        <f t="shared" si="73"/>
        <v>euro/</v>
      </c>
      <c r="G145" s="4"/>
      <c r="H145" s="5"/>
      <c r="I145" s="7">
        <f t="shared" si="74"/>
        <v>0</v>
      </c>
      <c r="J145" s="6" t="str">
        <f t="shared" si="75"/>
        <v xml:space="preserve">  </v>
      </c>
      <c r="K145" s="6" t="str">
        <f t="shared" si="76"/>
        <v xml:space="preserve">0 euro </v>
      </c>
      <c r="L145" s="6" t="str">
        <f t="shared" si="77"/>
        <v xml:space="preserve">0 euro from </v>
      </c>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row>
    <row r="146" spans="1:46" x14ac:dyDescent="0.25">
      <c r="A146" s="107"/>
      <c r="B146" s="51"/>
      <c r="C146" s="3"/>
      <c r="D146" s="3"/>
      <c r="E146" s="5"/>
      <c r="F146" s="7" t="str">
        <f t="shared" si="73"/>
        <v>euro/</v>
      </c>
      <c r="G146" s="4"/>
      <c r="H146" s="5"/>
      <c r="I146" s="7">
        <f t="shared" si="74"/>
        <v>0</v>
      </c>
      <c r="J146" s="6" t="str">
        <f t="shared" si="75"/>
        <v xml:space="preserve">  </v>
      </c>
      <c r="K146" s="6" t="str">
        <f t="shared" si="76"/>
        <v xml:space="preserve">0 euro </v>
      </c>
      <c r="L146" s="6" t="str">
        <f t="shared" si="77"/>
        <v xml:space="preserve">0 euro from </v>
      </c>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row>
    <row r="147" spans="1:46" x14ac:dyDescent="0.25">
      <c r="A147" s="106" t="s">
        <v>729</v>
      </c>
      <c r="B147" s="149" t="s">
        <v>57</v>
      </c>
      <c r="C147" s="150"/>
      <c r="D147" s="150"/>
      <c r="E147" s="150"/>
      <c r="F147" s="150"/>
      <c r="G147" s="150"/>
      <c r="H147" s="150"/>
      <c r="I147" s="150"/>
      <c r="J147" s="150"/>
      <c r="K147" s="150"/>
      <c r="L147" s="151"/>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row>
    <row r="148" spans="1:46" x14ac:dyDescent="0.25">
      <c r="A148" s="107"/>
      <c r="B148" s="51"/>
      <c r="C148" s="3"/>
      <c r="D148" s="3"/>
      <c r="E148" s="5"/>
      <c r="F148" s="7" t="str">
        <f t="shared" si="73"/>
        <v>euro/</v>
      </c>
      <c r="G148" s="4"/>
      <c r="H148" s="5"/>
      <c r="I148" s="7">
        <f t="shared" si="74"/>
        <v>0</v>
      </c>
      <c r="J148" s="6" t="str">
        <f t="shared" si="75"/>
        <v xml:space="preserve">  </v>
      </c>
      <c r="K148" s="6" t="str">
        <f t="shared" si="76"/>
        <v xml:space="preserve">0 euro </v>
      </c>
      <c r="L148" s="6" t="str">
        <f t="shared" si="77"/>
        <v xml:space="preserve">0 euro from </v>
      </c>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row>
    <row r="149" spans="1:46" x14ac:dyDescent="0.25">
      <c r="A149" s="107"/>
      <c r="B149" s="51"/>
      <c r="C149" s="3"/>
      <c r="D149" s="3"/>
      <c r="E149" s="5"/>
      <c r="F149" s="7" t="str">
        <f t="shared" si="73"/>
        <v>euro/</v>
      </c>
      <c r="G149" s="4"/>
      <c r="H149" s="5"/>
      <c r="I149" s="7">
        <f t="shared" si="74"/>
        <v>0</v>
      </c>
      <c r="J149" s="6" t="str">
        <f t="shared" si="75"/>
        <v xml:space="preserve">  </v>
      </c>
      <c r="K149" s="6" t="str">
        <f t="shared" si="76"/>
        <v xml:space="preserve">0 euro </v>
      </c>
      <c r="L149" s="6" t="str">
        <f t="shared" si="77"/>
        <v xml:space="preserve">0 euro from </v>
      </c>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row>
    <row r="150" spans="1:46" x14ac:dyDescent="0.25">
      <c r="A150" s="51"/>
      <c r="B150" s="51"/>
      <c r="C150" s="3"/>
      <c r="D150" s="3"/>
      <c r="E150" s="5"/>
      <c r="F150" s="7" t="str">
        <f t="shared" si="73"/>
        <v>euro/</v>
      </c>
      <c r="G150" s="4"/>
      <c r="H150" s="5"/>
      <c r="I150" s="7">
        <f t="shared" si="74"/>
        <v>0</v>
      </c>
      <c r="J150" s="6" t="str">
        <f t="shared" si="75"/>
        <v xml:space="preserve">  </v>
      </c>
      <c r="K150" s="6" t="str">
        <f t="shared" si="76"/>
        <v xml:space="preserve">0 euro </v>
      </c>
      <c r="L150" s="6" t="str">
        <f t="shared" si="77"/>
        <v xml:space="preserve">0 euro from </v>
      </c>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row>
    <row r="151" spans="1:46" x14ac:dyDescent="0.25">
      <c r="A151" s="51"/>
      <c r="B151" s="51"/>
      <c r="C151" s="3"/>
      <c r="D151" s="3"/>
      <c r="E151" s="5"/>
      <c r="F151" s="7" t="str">
        <f t="shared" si="73"/>
        <v>euro/</v>
      </c>
      <c r="G151" s="4"/>
      <c r="H151" s="5"/>
      <c r="I151" s="7">
        <f t="shared" si="74"/>
        <v>0</v>
      </c>
      <c r="J151" s="6" t="str">
        <f t="shared" si="75"/>
        <v xml:space="preserve">  </v>
      </c>
      <c r="K151" s="6" t="str">
        <f t="shared" si="76"/>
        <v xml:space="preserve">0 euro </v>
      </c>
      <c r="L151" s="6" t="str">
        <f t="shared" si="77"/>
        <v xml:space="preserve">0 euro from </v>
      </c>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row>
    <row r="152" spans="1:46" x14ac:dyDescent="0.25">
      <c r="A152" s="51"/>
      <c r="B152" s="51"/>
      <c r="C152" s="3"/>
      <c r="D152" s="3"/>
      <c r="E152" s="5"/>
      <c r="F152" s="7" t="str">
        <f t="shared" si="73"/>
        <v>euro/</v>
      </c>
      <c r="G152" s="4"/>
      <c r="H152" s="5"/>
      <c r="I152" s="7">
        <f t="shared" si="74"/>
        <v>0</v>
      </c>
      <c r="J152" s="6" t="str">
        <f t="shared" si="75"/>
        <v xml:space="preserve">  </v>
      </c>
      <c r="K152" s="6" t="str">
        <f t="shared" si="76"/>
        <v xml:space="preserve">0 euro </v>
      </c>
      <c r="L152" s="6" t="str">
        <f t="shared" si="77"/>
        <v xml:space="preserve">0 euro from </v>
      </c>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row>
    <row r="153" spans="1:46" x14ac:dyDescent="0.25">
      <c r="A153" s="106" t="s">
        <v>729</v>
      </c>
      <c r="B153" s="149" t="s">
        <v>60</v>
      </c>
      <c r="C153" s="150"/>
      <c r="D153" s="150"/>
      <c r="E153" s="150"/>
      <c r="F153" s="150"/>
      <c r="G153" s="150"/>
      <c r="H153" s="150"/>
      <c r="I153" s="150"/>
      <c r="J153" s="150"/>
      <c r="K153" s="150"/>
      <c r="L153" s="151"/>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row>
    <row r="154" spans="1:46" x14ac:dyDescent="0.25">
      <c r="A154" s="107"/>
      <c r="B154" s="51"/>
      <c r="C154" s="3"/>
      <c r="D154" s="3"/>
      <c r="E154" s="5"/>
      <c r="F154" s="7" t="str">
        <f t="shared" si="73"/>
        <v>euro/</v>
      </c>
      <c r="G154" s="4"/>
      <c r="H154" s="20"/>
      <c r="I154" s="7">
        <f t="shared" si="74"/>
        <v>0</v>
      </c>
      <c r="J154" s="6" t="str">
        <f t="shared" si="75"/>
        <v xml:space="preserve">  </v>
      </c>
      <c r="K154" s="6" t="str">
        <f t="shared" si="76"/>
        <v xml:space="preserve">0 euro </v>
      </c>
      <c r="L154" s="6" t="str">
        <f t="shared" si="77"/>
        <v xml:space="preserve">0 euro from </v>
      </c>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row>
    <row r="155" spans="1:46" x14ac:dyDescent="0.25">
      <c r="A155" s="107"/>
      <c r="B155" s="51"/>
      <c r="C155" s="3"/>
      <c r="D155" s="3"/>
      <c r="E155" s="5"/>
      <c r="F155" s="7" t="str">
        <f t="shared" si="73"/>
        <v>euro/</v>
      </c>
      <c r="G155" s="4"/>
      <c r="H155" s="20"/>
      <c r="I155" s="7">
        <f t="shared" si="74"/>
        <v>0</v>
      </c>
      <c r="J155" s="6" t="str">
        <f t="shared" si="75"/>
        <v xml:space="preserve">  </v>
      </c>
      <c r="K155" s="6" t="str">
        <f t="shared" si="76"/>
        <v xml:space="preserve">0 euro </v>
      </c>
      <c r="L155" s="6" t="str">
        <f t="shared" si="77"/>
        <v xml:space="preserve">0 euro from </v>
      </c>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row>
    <row r="156" spans="1:46" x14ac:dyDescent="0.25">
      <c r="A156" s="107"/>
      <c r="B156" s="51"/>
      <c r="C156" s="3"/>
      <c r="D156" s="3"/>
      <c r="E156" s="5"/>
      <c r="F156" s="7" t="str">
        <f t="shared" si="73"/>
        <v>euro/</v>
      </c>
      <c r="G156" s="4"/>
      <c r="H156" s="20"/>
      <c r="I156" s="7">
        <f t="shared" si="74"/>
        <v>0</v>
      </c>
      <c r="J156" s="6" t="str">
        <f t="shared" si="75"/>
        <v xml:space="preserve">  </v>
      </c>
      <c r="K156" s="6" t="str">
        <f t="shared" si="76"/>
        <v xml:space="preserve">0 euro </v>
      </c>
      <c r="L156" s="6" t="str">
        <f>I156&amp;" euro from "&amp;C156</f>
        <v xml:space="preserve">0 euro from </v>
      </c>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row>
    <row r="157" spans="1:46" x14ac:dyDescent="0.25">
      <c r="A157" s="107"/>
      <c r="B157" s="51"/>
      <c r="C157" s="3"/>
      <c r="D157" s="3"/>
      <c r="E157" s="5"/>
      <c r="F157" s="7" t="str">
        <f t="shared" si="73"/>
        <v>euro/</v>
      </c>
      <c r="G157" s="4"/>
      <c r="H157" s="20"/>
      <c r="I157" s="7">
        <f t="shared" si="74"/>
        <v>0</v>
      </c>
      <c r="J157" s="6" t="str">
        <f t="shared" si="75"/>
        <v xml:space="preserve">  </v>
      </c>
      <c r="K157" s="6" t="str">
        <f t="shared" si="76"/>
        <v xml:space="preserve">0 euro </v>
      </c>
      <c r="L157" s="6" t="str">
        <f>I157&amp;" euro from "&amp;C157</f>
        <v xml:space="preserve">0 euro from </v>
      </c>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row>
    <row r="158" spans="1:46" x14ac:dyDescent="0.25">
      <c r="A158" s="51"/>
      <c r="B158" s="51"/>
      <c r="C158" s="3"/>
      <c r="D158" s="3"/>
      <c r="E158" s="5"/>
      <c r="F158" s="7" t="str">
        <f t="shared" si="69"/>
        <v>euro/</v>
      </c>
      <c r="G158" s="4"/>
      <c r="H158" s="5"/>
      <c r="I158" s="7">
        <f t="shared" si="70"/>
        <v>0</v>
      </c>
      <c r="J158" s="6" t="str">
        <f t="shared" si="58"/>
        <v xml:space="preserve">  </v>
      </c>
      <c r="K158" s="6" t="str">
        <f t="shared" si="71"/>
        <v xml:space="preserve">0 euro </v>
      </c>
      <c r="L158" s="6" t="str">
        <f>I158&amp;" euro from "&amp;C158</f>
        <v xml:space="preserve">0 euro from </v>
      </c>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row>
    <row r="159" spans="1:46" x14ac:dyDescent="0.25">
      <c r="A159" s="51"/>
      <c r="B159" s="51"/>
      <c r="C159" s="3"/>
      <c r="D159" s="3"/>
      <c r="E159" s="5"/>
      <c r="F159" s="7" t="str">
        <f t="shared" si="69"/>
        <v>euro/</v>
      </c>
      <c r="G159" s="4"/>
      <c r="H159" s="5"/>
      <c r="I159" s="7">
        <f t="shared" si="70"/>
        <v>0</v>
      </c>
      <c r="J159" s="6" t="str">
        <f t="shared" si="58"/>
        <v xml:space="preserve">  </v>
      </c>
      <c r="K159" s="6" t="str">
        <f t="shared" si="71"/>
        <v xml:space="preserve">0 euro </v>
      </c>
      <c r="L159" s="6" t="str">
        <f>I159&amp;" euro from "&amp;C159</f>
        <v xml:space="preserve">0 euro from </v>
      </c>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row>
    <row r="160" spans="1:46" x14ac:dyDescent="0.25">
      <c r="A160" s="51"/>
      <c r="B160" s="51"/>
      <c r="C160" s="3"/>
      <c r="D160" s="3"/>
      <c r="E160" s="5"/>
      <c r="F160" s="7" t="str">
        <f t="shared" si="69"/>
        <v>euro/</v>
      </c>
      <c r="G160" s="4"/>
      <c r="H160" s="5"/>
      <c r="I160" s="7">
        <f t="shared" si="70"/>
        <v>0</v>
      </c>
      <c r="J160" s="6" t="str">
        <f t="shared" si="58"/>
        <v xml:space="preserve">  </v>
      </c>
      <c r="K160" s="6" t="str">
        <f t="shared" si="71"/>
        <v xml:space="preserve">0 euro </v>
      </c>
      <c r="L160" s="6" t="str">
        <f>I160&amp;" euro from "&amp;C160</f>
        <v xml:space="preserve">0 euro from </v>
      </c>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row>
    <row r="161" spans="2:856" s="45" customFormat="1" x14ac:dyDescent="0.25"/>
    <row r="162" spans="2:856" s="45" customFormat="1" x14ac:dyDescent="0.25"/>
    <row r="163" spans="2:856" s="71" customFormat="1" ht="26.25" x14ac:dyDescent="0.4">
      <c r="B163" s="67" t="s">
        <v>64</v>
      </c>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c r="GK163" s="72"/>
      <c r="GL163" s="72"/>
      <c r="GM163" s="72"/>
      <c r="GN163" s="72"/>
      <c r="GO163" s="72"/>
      <c r="GP163" s="72"/>
      <c r="GQ163" s="72"/>
      <c r="GR163" s="72"/>
      <c r="GS163" s="72"/>
      <c r="GT163" s="72"/>
      <c r="GU163" s="72"/>
      <c r="GV163" s="72"/>
      <c r="GW163" s="72"/>
      <c r="GX163" s="72"/>
      <c r="GY163" s="72"/>
      <c r="GZ163" s="72"/>
      <c r="HA163" s="72"/>
      <c r="HB163" s="72"/>
      <c r="HC163" s="72"/>
      <c r="HD163" s="72"/>
      <c r="HE163" s="72"/>
      <c r="HF163" s="72"/>
      <c r="HG163" s="72"/>
      <c r="HH163" s="72"/>
      <c r="HI163" s="72"/>
      <c r="HJ163" s="72"/>
      <c r="HK163" s="72"/>
      <c r="HL163" s="72"/>
      <c r="HM163" s="72"/>
      <c r="HN163" s="72"/>
      <c r="HO163" s="72"/>
      <c r="HP163" s="72"/>
      <c r="HQ163" s="72"/>
      <c r="HR163" s="72"/>
      <c r="HS163" s="72"/>
      <c r="HT163" s="72"/>
      <c r="HU163" s="72"/>
      <c r="HV163" s="72"/>
      <c r="HW163" s="72"/>
      <c r="HX163" s="72"/>
      <c r="HY163" s="72"/>
      <c r="HZ163" s="72"/>
      <c r="IA163" s="72"/>
      <c r="IB163" s="72"/>
      <c r="IC163" s="72"/>
      <c r="ID163" s="72"/>
      <c r="IE163" s="72"/>
      <c r="IF163" s="72"/>
      <c r="IG163" s="72"/>
      <c r="IH163" s="72"/>
      <c r="II163" s="72"/>
      <c r="IJ163" s="72"/>
      <c r="IK163" s="72"/>
      <c r="IL163" s="72"/>
      <c r="IM163" s="72"/>
      <c r="IN163" s="72"/>
      <c r="IO163" s="72"/>
      <c r="IP163" s="72"/>
      <c r="IQ163" s="72"/>
      <c r="IR163" s="72"/>
      <c r="IS163" s="72"/>
      <c r="IT163" s="72"/>
      <c r="IU163" s="72"/>
      <c r="IV163" s="72"/>
      <c r="IW163" s="72"/>
      <c r="IX163" s="72"/>
      <c r="IY163" s="72"/>
      <c r="IZ163" s="72"/>
      <c r="JA163" s="72"/>
      <c r="JB163" s="72"/>
      <c r="JC163" s="72"/>
      <c r="JD163" s="72"/>
      <c r="JE163" s="72"/>
      <c r="JF163" s="72"/>
      <c r="JG163" s="72"/>
      <c r="JH163" s="72"/>
      <c r="JI163" s="72"/>
      <c r="JJ163" s="72"/>
      <c r="JK163" s="72"/>
      <c r="JL163" s="72"/>
      <c r="JM163" s="72"/>
      <c r="JN163" s="72"/>
      <c r="JO163" s="72"/>
      <c r="JP163" s="72"/>
      <c r="JQ163" s="72"/>
      <c r="JR163" s="72"/>
      <c r="JS163" s="72"/>
      <c r="JT163" s="72"/>
      <c r="JU163" s="72"/>
      <c r="JV163" s="72"/>
      <c r="JW163" s="72"/>
      <c r="JX163" s="72"/>
      <c r="JY163" s="72"/>
      <c r="JZ163" s="72"/>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72"/>
      <c r="LH163" s="72"/>
      <c r="LI163" s="72"/>
      <c r="LJ163" s="72"/>
      <c r="LK163" s="72"/>
      <c r="LL163" s="72"/>
      <c r="LM163" s="72"/>
      <c r="LN163" s="72"/>
      <c r="LO163" s="72"/>
      <c r="LP163" s="72"/>
      <c r="LQ163" s="72"/>
      <c r="LR163" s="72"/>
      <c r="LS163" s="72"/>
      <c r="LT163" s="72"/>
      <c r="LU163" s="72"/>
      <c r="LV163" s="72"/>
      <c r="LW163" s="72"/>
      <c r="LX163" s="72"/>
      <c r="LY163" s="72"/>
      <c r="LZ163" s="72"/>
      <c r="MA163" s="72"/>
      <c r="MB163" s="72"/>
      <c r="MC163" s="72"/>
      <c r="MD163" s="72"/>
      <c r="ME163" s="72"/>
      <c r="MF163" s="72"/>
      <c r="MG163" s="72"/>
      <c r="MH163" s="72"/>
      <c r="MI163" s="72"/>
      <c r="MJ163" s="72"/>
      <c r="MK163" s="72"/>
      <c r="ML163" s="72"/>
      <c r="MM163" s="72"/>
      <c r="MN163" s="72"/>
      <c r="MO163" s="72"/>
      <c r="MP163" s="72"/>
      <c r="MQ163" s="72"/>
      <c r="MR163" s="72"/>
      <c r="MS163" s="72"/>
      <c r="MT163" s="72"/>
      <c r="MU163" s="72"/>
      <c r="MV163" s="72"/>
      <c r="MW163" s="72"/>
      <c r="MX163" s="72"/>
      <c r="MY163" s="72"/>
      <c r="MZ163" s="72"/>
      <c r="NA163" s="72"/>
      <c r="NB163" s="72"/>
      <c r="NC163" s="72"/>
      <c r="ND163" s="72"/>
      <c r="NE163" s="72"/>
      <c r="NF163" s="72"/>
      <c r="NG163" s="72"/>
      <c r="NH163" s="72"/>
      <c r="NI163" s="72"/>
      <c r="NJ163" s="72"/>
      <c r="NK163" s="72"/>
      <c r="NL163" s="72"/>
      <c r="NM163" s="72"/>
      <c r="NN163" s="72"/>
      <c r="NO163" s="72"/>
      <c r="NP163" s="72"/>
      <c r="NQ163" s="72"/>
      <c r="NR163" s="72"/>
      <c r="NS163" s="72"/>
      <c r="NT163" s="72"/>
      <c r="NU163" s="72"/>
      <c r="NV163" s="72"/>
      <c r="NW163" s="72"/>
      <c r="NX163" s="72"/>
      <c r="NY163" s="72"/>
      <c r="NZ163" s="72"/>
      <c r="OA163" s="72"/>
      <c r="OB163" s="72"/>
      <c r="OC163" s="72"/>
      <c r="OD163" s="72"/>
      <c r="OE163" s="72"/>
      <c r="OF163" s="72"/>
      <c r="OG163" s="72"/>
      <c r="OH163" s="72"/>
      <c r="OI163" s="72"/>
      <c r="OJ163" s="72"/>
      <c r="OK163" s="72"/>
      <c r="OL163" s="72"/>
      <c r="OM163" s="72"/>
      <c r="ON163" s="72"/>
      <c r="OO163" s="72"/>
      <c r="OP163" s="72"/>
      <c r="OQ163" s="72"/>
      <c r="OR163" s="72"/>
      <c r="OS163" s="72"/>
      <c r="OT163" s="72"/>
      <c r="OU163" s="72"/>
      <c r="OV163" s="72"/>
      <c r="OW163" s="72"/>
      <c r="OX163" s="72"/>
      <c r="OY163" s="72"/>
      <c r="OZ163" s="72"/>
      <c r="PA163" s="72"/>
      <c r="PB163" s="72"/>
      <c r="PC163" s="72"/>
      <c r="PD163" s="72"/>
      <c r="PE163" s="72"/>
      <c r="PF163" s="72"/>
      <c r="PG163" s="72"/>
      <c r="PH163" s="72"/>
      <c r="PI163" s="72"/>
      <c r="PJ163" s="72"/>
      <c r="PK163" s="72"/>
      <c r="PL163" s="72"/>
      <c r="PM163" s="72"/>
      <c r="PN163" s="72"/>
      <c r="PO163" s="72"/>
      <c r="PP163" s="72"/>
      <c r="PQ163" s="72"/>
      <c r="PR163" s="72"/>
      <c r="PS163" s="72"/>
      <c r="PT163" s="72"/>
      <c r="PU163" s="72"/>
      <c r="PV163" s="72"/>
      <c r="PW163" s="72"/>
      <c r="PX163" s="72"/>
      <c r="PY163" s="72"/>
      <c r="PZ163" s="72"/>
      <c r="QA163" s="72"/>
      <c r="QB163" s="72"/>
      <c r="QC163" s="72"/>
      <c r="QD163" s="72"/>
      <c r="QE163" s="72"/>
      <c r="QF163" s="72"/>
      <c r="QG163" s="72"/>
      <c r="QH163" s="72"/>
      <c r="QI163" s="72"/>
      <c r="QJ163" s="72"/>
      <c r="QK163" s="72"/>
      <c r="QL163" s="72"/>
      <c r="QM163" s="72"/>
      <c r="QN163" s="72"/>
      <c r="QO163" s="72"/>
      <c r="QP163" s="72"/>
      <c r="QQ163" s="72"/>
      <c r="QR163" s="72"/>
      <c r="QS163" s="72"/>
      <c r="QT163" s="72"/>
      <c r="QU163" s="72"/>
      <c r="QV163" s="72"/>
      <c r="QW163" s="72"/>
      <c r="QX163" s="72"/>
      <c r="QY163" s="72"/>
      <c r="QZ163" s="72"/>
      <c r="RA163" s="72"/>
      <c r="RB163" s="72"/>
      <c r="RC163" s="72"/>
      <c r="RD163" s="72"/>
      <c r="RE163" s="72"/>
      <c r="RF163" s="72"/>
      <c r="RG163" s="72"/>
      <c r="RH163" s="72"/>
      <c r="RI163" s="72"/>
      <c r="RJ163" s="72"/>
      <c r="RK163" s="72"/>
      <c r="RL163" s="72"/>
      <c r="RM163" s="72"/>
      <c r="RN163" s="72"/>
      <c r="RO163" s="72"/>
      <c r="RP163" s="72"/>
      <c r="RQ163" s="72"/>
      <c r="RR163" s="72"/>
      <c r="RS163" s="72"/>
      <c r="RT163" s="72"/>
      <c r="RU163" s="72"/>
      <c r="RV163" s="72"/>
      <c r="RW163" s="72"/>
      <c r="RX163" s="72"/>
      <c r="RY163" s="72"/>
      <c r="RZ163" s="72"/>
      <c r="SA163" s="72"/>
      <c r="SB163" s="72"/>
      <c r="SC163" s="72"/>
      <c r="SD163" s="72"/>
      <c r="SE163" s="72"/>
      <c r="SF163" s="72"/>
      <c r="SG163" s="72"/>
      <c r="SH163" s="72"/>
      <c r="SI163" s="72"/>
      <c r="SJ163" s="72"/>
      <c r="SK163" s="72"/>
      <c r="SL163" s="72"/>
      <c r="SM163" s="72"/>
      <c r="SN163" s="72"/>
      <c r="SO163" s="72"/>
      <c r="SP163" s="72"/>
      <c r="SQ163" s="72"/>
      <c r="SR163" s="72"/>
      <c r="SS163" s="72"/>
      <c r="ST163" s="72"/>
      <c r="SU163" s="72"/>
      <c r="SV163" s="72"/>
      <c r="SW163" s="72"/>
      <c r="SX163" s="72"/>
      <c r="SY163" s="72"/>
      <c r="SZ163" s="72"/>
      <c r="TA163" s="72"/>
      <c r="TB163" s="72"/>
      <c r="TC163" s="72"/>
      <c r="TD163" s="72"/>
      <c r="TE163" s="72"/>
      <c r="TF163" s="72"/>
      <c r="TG163" s="72"/>
      <c r="TH163" s="72"/>
      <c r="TI163" s="72"/>
      <c r="TJ163" s="72"/>
      <c r="TK163" s="72"/>
      <c r="TL163" s="72"/>
      <c r="TM163" s="72"/>
      <c r="TN163" s="72"/>
      <c r="TO163" s="72"/>
      <c r="TP163" s="72"/>
      <c r="TQ163" s="72"/>
      <c r="TR163" s="72"/>
      <c r="TS163" s="72"/>
      <c r="TT163" s="72"/>
      <c r="TU163" s="72"/>
      <c r="TV163" s="72"/>
      <c r="TW163" s="72"/>
      <c r="TX163" s="72"/>
      <c r="TY163" s="72"/>
      <c r="TZ163" s="72"/>
      <c r="UA163" s="72"/>
      <c r="UB163" s="72"/>
      <c r="UC163" s="72"/>
      <c r="UD163" s="72"/>
      <c r="UE163" s="72"/>
      <c r="UF163" s="72"/>
      <c r="UG163" s="72"/>
      <c r="UH163" s="72"/>
      <c r="UI163" s="72"/>
      <c r="UJ163" s="72"/>
      <c r="UK163" s="72"/>
      <c r="UL163" s="72"/>
      <c r="UM163" s="72"/>
      <c r="UN163" s="72"/>
      <c r="UO163" s="72"/>
      <c r="UP163" s="72"/>
      <c r="UQ163" s="72"/>
      <c r="UR163" s="72"/>
      <c r="US163" s="72"/>
      <c r="UT163" s="72"/>
      <c r="UU163" s="72"/>
      <c r="UV163" s="72"/>
      <c r="UW163" s="72"/>
      <c r="UX163" s="72"/>
      <c r="UY163" s="72"/>
      <c r="UZ163" s="72"/>
      <c r="VA163" s="72"/>
      <c r="VB163" s="72"/>
      <c r="VC163" s="72"/>
      <c r="VD163" s="72"/>
      <c r="VE163" s="72"/>
      <c r="VF163" s="72"/>
      <c r="VG163" s="72"/>
      <c r="VH163" s="72"/>
      <c r="VI163" s="72"/>
      <c r="VJ163" s="72"/>
      <c r="VK163" s="72"/>
      <c r="VL163" s="72"/>
      <c r="VM163" s="72"/>
      <c r="VN163" s="72"/>
      <c r="VO163" s="72"/>
      <c r="VP163" s="72"/>
      <c r="VQ163" s="72"/>
      <c r="VR163" s="72"/>
      <c r="VS163" s="72"/>
      <c r="VT163" s="72"/>
      <c r="VU163" s="72"/>
      <c r="VV163" s="72"/>
      <c r="VW163" s="72"/>
      <c r="VX163" s="72"/>
      <c r="VY163" s="72"/>
      <c r="VZ163" s="72"/>
      <c r="WA163" s="72"/>
      <c r="WB163" s="72"/>
      <c r="WC163" s="72"/>
      <c r="WD163" s="72"/>
      <c r="WE163" s="72"/>
      <c r="WF163" s="72"/>
      <c r="WG163" s="72"/>
      <c r="WH163" s="72"/>
      <c r="WI163" s="72"/>
      <c r="WJ163" s="72"/>
      <c r="WK163" s="72"/>
      <c r="WL163" s="72"/>
      <c r="WM163" s="72"/>
      <c r="WN163" s="72"/>
      <c r="WO163" s="72"/>
      <c r="WP163" s="72"/>
      <c r="WQ163" s="72"/>
      <c r="WR163" s="72"/>
      <c r="WS163" s="72"/>
      <c r="WT163" s="72"/>
      <c r="WU163" s="72"/>
      <c r="WV163" s="72"/>
      <c r="WW163" s="72"/>
      <c r="WX163" s="72"/>
      <c r="WY163" s="72"/>
      <c r="WZ163" s="72"/>
      <c r="XA163" s="72"/>
      <c r="XB163" s="72"/>
      <c r="XC163" s="72"/>
      <c r="XD163" s="72"/>
      <c r="XE163" s="72"/>
      <c r="XF163" s="72"/>
      <c r="XG163" s="72"/>
      <c r="XH163" s="72"/>
      <c r="XI163" s="72"/>
      <c r="XJ163" s="72"/>
      <c r="XK163" s="72"/>
      <c r="XL163" s="72"/>
      <c r="XM163" s="72"/>
      <c r="XN163" s="72"/>
      <c r="XO163" s="72"/>
      <c r="XP163" s="72"/>
      <c r="XQ163" s="72"/>
      <c r="XR163" s="72"/>
      <c r="XS163" s="72"/>
      <c r="XT163" s="72"/>
      <c r="XU163" s="72"/>
      <c r="XV163" s="72"/>
      <c r="XW163" s="72"/>
      <c r="XX163" s="72"/>
      <c r="XY163" s="72"/>
      <c r="XZ163" s="72"/>
      <c r="YA163" s="72"/>
      <c r="YB163" s="72"/>
      <c r="YC163" s="72"/>
      <c r="YD163" s="72"/>
      <c r="YE163" s="72"/>
      <c r="YF163" s="72"/>
      <c r="YG163" s="72"/>
      <c r="YH163" s="72"/>
      <c r="YI163" s="72"/>
      <c r="YJ163" s="72"/>
      <c r="YK163" s="72"/>
      <c r="YL163" s="72"/>
      <c r="YM163" s="72"/>
      <c r="YN163" s="72"/>
      <c r="YO163" s="72"/>
      <c r="YP163" s="72"/>
      <c r="YQ163" s="72"/>
      <c r="YR163" s="72"/>
      <c r="YS163" s="72"/>
      <c r="YT163" s="72"/>
      <c r="YU163" s="72"/>
      <c r="YV163" s="72"/>
      <c r="YW163" s="72"/>
      <c r="YX163" s="72"/>
      <c r="YY163" s="72"/>
      <c r="YZ163" s="72"/>
      <c r="ZA163" s="72"/>
      <c r="ZB163" s="72"/>
      <c r="ZC163" s="72"/>
      <c r="ZD163" s="72"/>
      <c r="ZE163" s="72"/>
      <c r="ZF163" s="72"/>
      <c r="ZG163" s="72"/>
      <c r="ZH163" s="72"/>
      <c r="ZI163" s="72"/>
      <c r="ZJ163" s="72"/>
      <c r="ZK163" s="72"/>
      <c r="ZL163" s="72"/>
      <c r="ZM163" s="72"/>
      <c r="ZN163" s="72"/>
      <c r="ZO163" s="72"/>
      <c r="ZP163" s="72"/>
      <c r="ZQ163" s="72"/>
      <c r="ZR163" s="72"/>
      <c r="ZS163" s="72"/>
      <c r="ZT163" s="72"/>
      <c r="ZU163" s="72"/>
      <c r="ZV163" s="72"/>
      <c r="ZW163" s="72"/>
      <c r="ZX163" s="72"/>
      <c r="ZY163" s="72"/>
      <c r="ZZ163" s="72"/>
      <c r="AAA163" s="72"/>
      <c r="AAB163" s="72"/>
      <c r="AAC163" s="72"/>
      <c r="AAD163" s="72"/>
      <c r="AAE163" s="72"/>
      <c r="AAF163" s="72"/>
      <c r="AAG163" s="72"/>
      <c r="AAH163" s="72"/>
      <c r="AAI163" s="72"/>
      <c r="AAJ163" s="72"/>
      <c r="AAK163" s="72"/>
      <c r="AAL163" s="72"/>
      <c r="AAM163" s="72"/>
      <c r="AAN163" s="72"/>
      <c r="AAO163" s="72"/>
      <c r="AAP163" s="72"/>
      <c r="AAQ163" s="72"/>
      <c r="AAR163" s="72"/>
      <c r="AAS163" s="72"/>
      <c r="AAT163" s="72"/>
      <c r="AAU163" s="72"/>
      <c r="AAV163" s="72"/>
      <c r="AAW163" s="72"/>
      <c r="AAX163" s="72"/>
      <c r="AAY163" s="72"/>
      <c r="AAZ163" s="72"/>
      <c r="ABA163" s="72"/>
      <c r="ABB163" s="72"/>
      <c r="ABC163" s="72"/>
      <c r="ABD163" s="72"/>
      <c r="ABE163" s="72"/>
      <c r="ABF163" s="72"/>
      <c r="ABG163" s="72"/>
      <c r="ABH163" s="72"/>
      <c r="ABI163" s="72"/>
      <c r="ABJ163" s="72"/>
      <c r="ABK163" s="72"/>
      <c r="ABL163" s="72"/>
      <c r="ABM163" s="72"/>
      <c r="ABN163" s="72"/>
      <c r="ABO163" s="72"/>
      <c r="ABP163" s="72"/>
      <c r="ABQ163" s="72"/>
      <c r="ABR163" s="72"/>
      <c r="ABS163" s="72"/>
      <c r="ABT163" s="72"/>
      <c r="ABU163" s="72"/>
      <c r="ABV163" s="72"/>
      <c r="ABW163" s="72"/>
      <c r="ABX163" s="72"/>
      <c r="ABY163" s="72"/>
      <c r="ABZ163" s="72"/>
      <c r="ACA163" s="72"/>
      <c r="ACB163" s="72"/>
      <c r="ACC163" s="72"/>
      <c r="ACD163" s="72"/>
      <c r="ACE163" s="72"/>
      <c r="ACF163" s="72"/>
      <c r="ACG163" s="72"/>
      <c r="ACH163" s="72"/>
      <c r="ACI163" s="72"/>
      <c r="ACJ163" s="72"/>
      <c r="ACK163" s="72"/>
      <c r="ACL163" s="72"/>
      <c r="ACM163" s="72"/>
      <c r="ACN163" s="72"/>
      <c r="ACO163" s="72"/>
      <c r="ACP163" s="72"/>
      <c r="ACQ163" s="72"/>
      <c r="ACR163" s="72"/>
      <c r="ACS163" s="72"/>
      <c r="ACT163" s="72"/>
      <c r="ACU163" s="72"/>
      <c r="ACV163" s="72"/>
      <c r="ACW163" s="72"/>
      <c r="ACX163" s="72"/>
      <c r="ACY163" s="72"/>
      <c r="ACZ163" s="72"/>
      <c r="ADA163" s="72"/>
      <c r="ADB163" s="72"/>
      <c r="ADC163" s="72"/>
      <c r="ADD163" s="72"/>
      <c r="ADE163" s="72"/>
      <c r="ADF163" s="72"/>
      <c r="ADG163" s="72"/>
      <c r="ADH163" s="72"/>
      <c r="ADI163" s="72"/>
      <c r="ADJ163" s="72"/>
      <c r="ADK163" s="72"/>
      <c r="ADL163" s="72"/>
      <c r="ADM163" s="72"/>
      <c r="ADN163" s="72"/>
      <c r="ADO163" s="72"/>
      <c r="ADP163" s="72"/>
      <c r="ADQ163" s="72"/>
      <c r="ADR163" s="72"/>
      <c r="ADS163" s="72"/>
      <c r="ADT163" s="72"/>
      <c r="ADU163" s="72"/>
      <c r="ADV163" s="72"/>
      <c r="ADW163" s="72"/>
      <c r="ADX163" s="72"/>
      <c r="ADY163" s="72"/>
      <c r="ADZ163" s="72"/>
      <c r="AEA163" s="72"/>
      <c r="AEB163" s="72"/>
      <c r="AEC163" s="72"/>
      <c r="AED163" s="72"/>
      <c r="AEE163" s="72"/>
      <c r="AEF163" s="72"/>
      <c r="AEG163" s="72"/>
      <c r="AEH163" s="72"/>
      <c r="AEI163" s="72"/>
      <c r="AEJ163" s="72"/>
      <c r="AEK163" s="72"/>
      <c r="AEL163" s="72"/>
      <c r="AEM163" s="72"/>
      <c r="AEN163" s="72"/>
      <c r="AEO163" s="72"/>
      <c r="AEP163" s="72"/>
      <c r="AEQ163" s="72"/>
      <c r="AER163" s="72"/>
      <c r="AES163" s="72"/>
      <c r="AET163" s="72"/>
      <c r="AEU163" s="72"/>
      <c r="AEV163" s="72"/>
      <c r="AEW163" s="72"/>
      <c r="AEX163" s="72"/>
      <c r="AEY163" s="72"/>
      <c r="AEZ163" s="72"/>
      <c r="AFA163" s="72"/>
      <c r="AFB163" s="72"/>
      <c r="AFC163" s="72"/>
      <c r="AFD163" s="72"/>
      <c r="AFE163" s="72"/>
      <c r="AFF163" s="72"/>
      <c r="AFG163" s="72"/>
      <c r="AFH163" s="72"/>
      <c r="AFI163" s="72"/>
      <c r="AFJ163" s="72"/>
      <c r="AFK163" s="72"/>
      <c r="AFL163" s="72"/>
      <c r="AFM163" s="72"/>
      <c r="AFN163" s="72"/>
      <c r="AFO163" s="72"/>
      <c r="AFP163" s="72"/>
      <c r="AFQ163" s="72"/>
      <c r="AFR163" s="72"/>
      <c r="AFS163" s="72"/>
      <c r="AFT163" s="72"/>
      <c r="AFU163" s="72"/>
      <c r="AFV163" s="72"/>
      <c r="AFW163" s="72"/>
      <c r="AFX163" s="72"/>
    </row>
    <row r="164" spans="2:856" s="72" customFormat="1" ht="26.25" x14ac:dyDescent="0.4">
      <c r="B164" s="68"/>
    </row>
    <row r="165" spans="2:856" s="66" customFormat="1" ht="188.25" customHeight="1" x14ac:dyDescent="0.25">
      <c r="B165" s="136" t="s">
        <v>756</v>
      </c>
      <c r="C165" s="136"/>
      <c r="D165" s="136"/>
      <c r="E165" s="136"/>
    </row>
    <row r="166" spans="2:856" s="45" customFormat="1" ht="15.75" customHeight="1" thickBot="1" x14ac:dyDescent="0.3">
      <c r="B166" s="64"/>
      <c r="C166" s="65"/>
      <c r="D166" s="65"/>
      <c r="E166" s="65"/>
    </row>
    <row r="167" spans="2:856" s="45" customFormat="1" ht="25.5" customHeight="1" thickBot="1" x14ac:dyDescent="0.3">
      <c r="B167" s="138" t="s">
        <v>29</v>
      </c>
      <c r="C167" s="139"/>
      <c r="D167" s="139"/>
      <c r="E167" s="140"/>
    </row>
    <row r="168" spans="2:856" s="45" customFormat="1" ht="78.75" customHeight="1" x14ac:dyDescent="0.25">
      <c r="B168" s="154" t="s">
        <v>730</v>
      </c>
      <c r="C168" s="155"/>
      <c r="D168" s="155"/>
      <c r="E168" s="156"/>
    </row>
    <row r="169" spans="2:856" s="45" customFormat="1" ht="15.75" customHeight="1" x14ac:dyDescent="0.25">
      <c r="B169" s="64"/>
      <c r="C169" s="65"/>
      <c r="D169" s="65"/>
      <c r="E169" s="65"/>
    </row>
    <row r="170" spans="2:856" s="45" customFormat="1" x14ac:dyDescent="0.25"/>
    <row r="171" spans="2:856" s="45" customFormat="1" ht="19.5" x14ac:dyDescent="0.3">
      <c r="C171" s="54"/>
      <c r="D171" s="133" t="s">
        <v>12</v>
      </c>
      <c r="E171" s="133"/>
      <c r="F171" s="134" t="s">
        <v>13</v>
      </c>
      <c r="G171" s="135"/>
      <c r="H171" s="135"/>
      <c r="I171" s="135"/>
    </row>
    <row r="172" spans="2:856" s="45" customFormat="1" ht="105" x14ac:dyDescent="0.25">
      <c r="B172" s="56" t="s">
        <v>14</v>
      </c>
      <c r="C172" s="49" t="s">
        <v>15</v>
      </c>
      <c r="D172" s="49" t="s">
        <v>16</v>
      </c>
      <c r="E172" s="49" t="s">
        <v>17</v>
      </c>
      <c r="F172" s="49" t="s">
        <v>734</v>
      </c>
      <c r="G172" s="49" t="s">
        <v>733</v>
      </c>
      <c r="H172" s="104" t="s">
        <v>732</v>
      </c>
      <c r="I172" s="104" t="s">
        <v>731</v>
      </c>
    </row>
    <row r="173" spans="2:856" s="45" customFormat="1" hidden="1" x14ac:dyDescent="0.25">
      <c r="B173" s="57">
        <v>2011</v>
      </c>
      <c r="C173" s="59">
        <v>129000000</v>
      </c>
      <c r="D173" s="81">
        <v>1</v>
      </c>
      <c r="E173" s="81">
        <v>0</v>
      </c>
      <c r="F173" s="110">
        <f>1-G173</f>
        <v>1</v>
      </c>
      <c r="G173" s="105">
        <v>0</v>
      </c>
      <c r="H173" s="105">
        <v>0</v>
      </c>
      <c r="I173" s="105">
        <v>0</v>
      </c>
    </row>
    <row r="174" spans="2:856" s="45" customFormat="1" hidden="1" x14ac:dyDescent="0.25">
      <c r="B174" s="57">
        <v>2012</v>
      </c>
      <c r="C174" s="59">
        <v>129000000</v>
      </c>
      <c r="D174" s="81">
        <v>1</v>
      </c>
      <c r="E174" s="81">
        <v>0</v>
      </c>
      <c r="F174" s="110">
        <f t="shared" ref="F174:F212" si="78">1-G174</f>
        <v>1</v>
      </c>
      <c r="G174" s="105">
        <v>0</v>
      </c>
      <c r="H174" s="105">
        <v>0</v>
      </c>
      <c r="I174" s="105">
        <v>0</v>
      </c>
    </row>
    <row r="175" spans="2:856" s="45" customFormat="1" hidden="1" x14ac:dyDescent="0.25">
      <c r="B175" s="57">
        <v>2013</v>
      </c>
      <c r="C175" s="59">
        <v>129000000</v>
      </c>
      <c r="D175" s="81">
        <v>1</v>
      </c>
      <c r="E175" s="81">
        <v>0</v>
      </c>
      <c r="F175" s="110">
        <f t="shared" si="78"/>
        <v>1</v>
      </c>
      <c r="G175" s="105">
        <v>0</v>
      </c>
      <c r="H175" s="105">
        <v>0</v>
      </c>
      <c r="I175" s="105">
        <v>0</v>
      </c>
    </row>
    <row r="176" spans="2:856" s="45" customFormat="1" hidden="1" x14ac:dyDescent="0.25">
      <c r="B176" s="57">
        <v>2014</v>
      </c>
      <c r="C176" s="59">
        <v>129000000</v>
      </c>
      <c r="D176" s="81">
        <v>1</v>
      </c>
      <c r="E176" s="81">
        <v>0</v>
      </c>
      <c r="F176" s="110">
        <f t="shared" si="78"/>
        <v>1</v>
      </c>
      <c r="G176" s="105">
        <v>0</v>
      </c>
      <c r="H176" s="105">
        <v>0</v>
      </c>
      <c r="I176" s="105">
        <v>0</v>
      </c>
    </row>
    <row r="177" spans="2:9" s="45" customFormat="1" hidden="1" x14ac:dyDescent="0.25">
      <c r="B177" s="57">
        <v>2015</v>
      </c>
      <c r="C177" s="59">
        <v>129000000</v>
      </c>
      <c r="D177" s="81">
        <v>1</v>
      </c>
      <c r="E177" s="81">
        <v>0</v>
      </c>
      <c r="F177" s="110">
        <f t="shared" si="78"/>
        <v>1</v>
      </c>
      <c r="G177" s="105">
        <v>0</v>
      </c>
      <c r="H177" s="105">
        <v>0</v>
      </c>
      <c r="I177" s="105">
        <v>0</v>
      </c>
    </row>
    <row r="178" spans="2:9" s="45" customFormat="1" hidden="1" x14ac:dyDescent="0.25">
      <c r="B178" s="57">
        <v>2016</v>
      </c>
      <c r="C178" s="59">
        <v>129000000</v>
      </c>
      <c r="D178" s="81">
        <v>1</v>
      </c>
      <c r="E178" s="81">
        <v>0</v>
      </c>
      <c r="F178" s="110">
        <f t="shared" si="78"/>
        <v>1</v>
      </c>
      <c r="G178" s="105">
        <v>0</v>
      </c>
      <c r="H178" s="105">
        <v>0</v>
      </c>
      <c r="I178" s="105">
        <v>0</v>
      </c>
    </row>
    <row r="179" spans="2:9" s="45" customFormat="1" hidden="1" x14ac:dyDescent="0.25">
      <c r="B179" s="57">
        <v>2017</v>
      </c>
      <c r="C179" s="59">
        <v>129000000</v>
      </c>
      <c r="D179" s="81">
        <v>1</v>
      </c>
      <c r="E179" s="81">
        <v>0</v>
      </c>
      <c r="F179" s="110">
        <f t="shared" si="78"/>
        <v>1</v>
      </c>
      <c r="G179" s="105">
        <v>0</v>
      </c>
      <c r="H179" s="105">
        <v>0</v>
      </c>
      <c r="I179" s="105">
        <v>0</v>
      </c>
    </row>
    <row r="180" spans="2:9" s="45" customFormat="1" hidden="1" x14ac:dyDescent="0.25">
      <c r="B180" s="57">
        <v>2018</v>
      </c>
      <c r="C180" s="59">
        <v>129000000</v>
      </c>
      <c r="D180" s="81">
        <v>1</v>
      </c>
      <c r="E180" s="81">
        <v>0</v>
      </c>
      <c r="F180" s="110">
        <f t="shared" si="78"/>
        <v>1</v>
      </c>
      <c r="G180" s="105">
        <v>0</v>
      </c>
      <c r="H180" s="105">
        <v>0</v>
      </c>
      <c r="I180" s="105">
        <v>0</v>
      </c>
    </row>
    <row r="181" spans="2:9" s="45" customFormat="1" hidden="1" x14ac:dyDescent="0.25">
      <c r="B181" s="57">
        <v>2019</v>
      </c>
      <c r="C181" s="59">
        <v>129000000</v>
      </c>
      <c r="D181" s="81">
        <v>1</v>
      </c>
      <c r="E181" s="81">
        <v>0</v>
      </c>
      <c r="F181" s="110">
        <f t="shared" si="78"/>
        <v>1</v>
      </c>
      <c r="G181" s="105">
        <v>0</v>
      </c>
      <c r="H181" s="105">
        <v>0</v>
      </c>
      <c r="I181" s="105">
        <v>0</v>
      </c>
    </row>
    <row r="182" spans="2:9" s="45" customFormat="1" x14ac:dyDescent="0.25">
      <c r="B182" s="57">
        <v>2020</v>
      </c>
      <c r="C182" s="59"/>
      <c r="D182" s="81">
        <v>1</v>
      </c>
      <c r="E182" s="81">
        <v>0</v>
      </c>
      <c r="F182" s="110">
        <v>1</v>
      </c>
      <c r="G182" s="115">
        <v>0</v>
      </c>
      <c r="H182" s="105"/>
      <c r="I182" s="105"/>
    </row>
    <row r="183" spans="2:9" s="45" customFormat="1" x14ac:dyDescent="0.25">
      <c r="B183" s="57">
        <v>2021</v>
      </c>
      <c r="C183" s="59"/>
      <c r="D183" s="81">
        <v>1</v>
      </c>
      <c r="E183" s="81">
        <v>0</v>
      </c>
      <c r="F183" s="110">
        <f t="shared" si="78"/>
        <v>1</v>
      </c>
      <c r="G183" s="105"/>
      <c r="H183" s="105"/>
      <c r="I183" s="105"/>
    </row>
    <row r="184" spans="2:9" s="45" customFormat="1" x14ac:dyDescent="0.25">
      <c r="B184" s="57">
        <v>2022</v>
      </c>
      <c r="C184" s="59"/>
      <c r="D184" s="81">
        <v>1</v>
      </c>
      <c r="E184" s="81">
        <v>0</v>
      </c>
      <c r="F184" s="110">
        <f t="shared" si="78"/>
        <v>1</v>
      </c>
      <c r="G184" s="105"/>
      <c r="H184" s="105"/>
      <c r="I184" s="105"/>
    </row>
    <row r="185" spans="2:9" s="45" customFormat="1" x14ac:dyDescent="0.25">
      <c r="B185" s="57">
        <v>2023</v>
      </c>
      <c r="C185" s="59"/>
      <c r="D185" s="81">
        <v>1</v>
      </c>
      <c r="E185" s="81">
        <v>0</v>
      </c>
      <c r="F185" s="110">
        <f t="shared" si="78"/>
        <v>1</v>
      </c>
      <c r="G185" s="105"/>
      <c r="H185" s="105"/>
      <c r="I185" s="105"/>
    </row>
    <row r="186" spans="2:9" s="45" customFormat="1" x14ac:dyDescent="0.25">
      <c r="B186" s="57">
        <v>2024</v>
      </c>
      <c r="C186" s="59"/>
      <c r="D186" s="81">
        <v>1</v>
      </c>
      <c r="E186" s="81">
        <v>0</v>
      </c>
      <c r="F186" s="110">
        <f t="shared" si="78"/>
        <v>1</v>
      </c>
      <c r="G186" s="105"/>
      <c r="H186" s="105"/>
      <c r="I186" s="105"/>
    </row>
    <row r="187" spans="2:9" s="45" customFormat="1" x14ac:dyDescent="0.25">
      <c r="B187" s="57">
        <v>2025</v>
      </c>
      <c r="C187" s="59"/>
      <c r="D187" s="81">
        <v>1</v>
      </c>
      <c r="E187" s="81">
        <v>0</v>
      </c>
      <c r="F187" s="110">
        <f t="shared" si="78"/>
        <v>1</v>
      </c>
      <c r="G187" s="105"/>
      <c r="H187" s="105"/>
      <c r="I187" s="105"/>
    </row>
    <row r="188" spans="2:9" s="45" customFormat="1" x14ac:dyDescent="0.25">
      <c r="B188" s="57">
        <v>2026</v>
      </c>
      <c r="C188" s="59"/>
      <c r="D188" s="81">
        <v>1</v>
      </c>
      <c r="E188" s="81">
        <v>0</v>
      </c>
      <c r="F188" s="110">
        <f t="shared" si="78"/>
        <v>1</v>
      </c>
      <c r="G188" s="105"/>
      <c r="H188" s="105"/>
      <c r="I188" s="105"/>
    </row>
    <row r="189" spans="2:9" s="45" customFormat="1" x14ac:dyDescent="0.25">
      <c r="B189" s="57">
        <v>2027</v>
      </c>
      <c r="C189" s="59"/>
      <c r="D189" s="81">
        <v>1</v>
      </c>
      <c r="E189" s="81">
        <v>0</v>
      </c>
      <c r="F189" s="110">
        <f t="shared" si="78"/>
        <v>1</v>
      </c>
      <c r="G189" s="105"/>
      <c r="H189" s="105"/>
      <c r="I189" s="105"/>
    </row>
    <row r="190" spans="2:9" s="45" customFormat="1" x14ac:dyDescent="0.25">
      <c r="B190" s="57">
        <v>2028</v>
      </c>
      <c r="C190" s="59"/>
      <c r="D190" s="81">
        <v>1</v>
      </c>
      <c r="E190" s="81">
        <v>0</v>
      </c>
      <c r="F190" s="110">
        <f t="shared" si="78"/>
        <v>1</v>
      </c>
      <c r="G190" s="105"/>
      <c r="H190" s="105"/>
      <c r="I190" s="105"/>
    </row>
    <row r="191" spans="2:9" s="45" customFormat="1" x14ac:dyDescent="0.25">
      <c r="B191" s="57">
        <v>2029</v>
      </c>
      <c r="C191" s="59"/>
      <c r="D191" s="81">
        <v>1</v>
      </c>
      <c r="E191" s="81">
        <v>0</v>
      </c>
      <c r="F191" s="110">
        <f t="shared" si="78"/>
        <v>1</v>
      </c>
      <c r="G191" s="105"/>
      <c r="H191" s="105"/>
      <c r="I191" s="105"/>
    </row>
    <row r="192" spans="2:9" s="45" customFormat="1" x14ac:dyDescent="0.25">
      <c r="B192" s="57">
        <v>2030</v>
      </c>
      <c r="C192" s="59"/>
      <c r="D192" s="81">
        <v>1</v>
      </c>
      <c r="E192" s="81">
        <v>0</v>
      </c>
      <c r="F192" s="110">
        <f t="shared" si="78"/>
        <v>1</v>
      </c>
      <c r="G192" s="105"/>
      <c r="H192" s="105"/>
      <c r="I192" s="105"/>
    </row>
    <row r="193" spans="2:9" s="45" customFormat="1" x14ac:dyDescent="0.25">
      <c r="B193" s="57">
        <v>2031</v>
      </c>
      <c r="C193" s="59"/>
      <c r="D193" s="81">
        <v>1</v>
      </c>
      <c r="E193" s="81">
        <v>0</v>
      </c>
      <c r="F193" s="110">
        <f t="shared" si="78"/>
        <v>1</v>
      </c>
      <c r="G193" s="105"/>
      <c r="H193" s="105"/>
      <c r="I193" s="105"/>
    </row>
    <row r="194" spans="2:9" s="45" customFormat="1" x14ac:dyDescent="0.25">
      <c r="B194" s="57">
        <v>2032</v>
      </c>
      <c r="C194" s="59"/>
      <c r="D194" s="81">
        <v>1</v>
      </c>
      <c r="E194" s="81">
        <v>0</v>
      </c>
      <c r="F194" s="110">
        <f t="shared" si="78"/>
        <v>1</v>
      </c>
      <c r="G194" s="105"/>
      <c r="H194" s="105"/>
      <c r="I194" s="105"/>
    </row>
    <row r="195" spans="2:9" s="45" customFormat="1" x14ac:dyDescent="0.25">
      <c r="B195" s="57">
        <v>2033</v>
      </c>
      <c r="C195" s="59"/>
      <c r="D195" s="81">
        <v>1</v>
      </c>
      <c r="E195" s="81">
        <v>0</v>
      </c>
      <c r="F195" s="110">
        <f t="shared" si="78"/>
        <v>1</v>
      </c>
      <c r="G195" s="105"/>
      <c r="H195" s="105"/>
      <c r="I195" s="105"/>
    </row>
    <row r="196" spans="2:9" s="45" customFormat="1" x14ac:dyDescent="0.25">
      <c r="B196" s="57">
        <v>2034</v>
      </c>
      <c r="C196" s="59"/>
      <c r="D196" s="81">
        <v>1</v>
      </c>
      <c r="E196" s="81">
        <v>0</v>
      </c>
      <c r="F196" s="110">
        <f t="shared" si="78"/>
        <v>1</v>
      </c>
      <c r="G196" s="105"/>
      <c r="H196" s="105"/>
      <c r="I196" s="105"/>
    </row>
    <row r="197" spans="2:9" s="45" customFormat="1" x14ac:dyDescent="0.25">
      <c r="B197" s="57">
        <v>2035</v>
      </c>
      <c r="C197" s="59"/>
      <c r="D197" s="81">
        <v>1</v>
      </c>
      <c r="E197" s="81">
        <v>0</v>
      </c>
      <c r="F197" s="110">
        <f t="shared" si="78"/>
        <v>1</v>
      </c>
      <c r="G197" s="105"/>
      <c r="H197" s="105"/>
      <c r="I197" s="105"/>
    </row>
    <row r="198" spans="2:9" s="45" customFormat="1" x14ac:dyDescent="0.25">
      <c r="B198" s="57">
        <v>2036</v>
      </c>
      <c r="C198" s="59"/>
      <c r="D198" s="81">
        <v>1</v>
      </c>
      <c r="E198" s="81">
        <v>0</v>
      </c>
      <c r="F198" s="110">
        <f t="shared" si="78"/>
        <v>1</v>
      </c>
      <c r="G198" s="105"/>
      <c r="H198" s="105"/>
      <c r="I198" s="105"/>
    </row>
    <row r="199" spans="2:9" s="45" customFormat="1" x14ac:dyDescent="0.25">
      <c r="B199" s="57">
        <v>2037</v>
      </c>
      <c r="C199" s="59"/>
      <c r="D199" s="81">
        <v>1</v>
      </c>
      <c r="E199" s="81">
        <v>0</v>
      </c>
      <c r="F199" s="110">
        <f t="shared" si="78"/>
        <v>1</v>
      </c>
      <c r="G199" s="105"/>
      <c r="H199" s="105"/>
      <c r="I199" s="105"/>
    </row>
    <row r="200" spans="2:9" s="45" customFormat="1" x14ac:dyDescent="0.25">
      <c r="B200" s="57">
        <v>2038</v>
      </c>
      <c r="C200" s="59"/>
      <c r="D200" s="81">
        <v>1</v>
      </c>
      <c r="E200" s="81">
        <v>0</v>
      </c>
      <c r="F200" s="110">
        <f t="shared" si="78"/>
        <v>1</v>
      </c>
      <c r="G200" s="105"/>
      <c r="H200" s="105"/>
      <c r="I200" s="105"/>
    </row>
    <row r="201" spans="2:9" s="45" customFormat="1" x14ac:dyDescent="0.25">
      <c r="B201" s="57">
        <v>2039</v>
      </c>
      <c r="C201" s="59"/>
      <c r="D201" s="81">
        <v>1</v>
      </c>
      <c r="E201" s="81">
        <v>0</v>
      </c>
      <c r="F201" s="110">
        <f t="shared" si="78"/>
        <v>1</v>
      </c>
      <c r="G201" s="105"/>
      <c r="H201" s="105"/>
      <c r="I201" s="105"/>
    </row>
    <row r="202" spans="2:9" s="45" customFormat="1" x14ac:dyDescent="0.25">
      <c r="B202" s="57">
        <v>2040</v>
      </c>
      <c r="C202" s="59"/>
      <c r="D202" s="81">
        <v>1</v>
      </c>
      <c r="E202" s="81">
        <v>0</v>
      </c>
      <c r="F202" s="110">
        <f t="shared" si="78"/>
        <v>1</v>
      </c>
      <c r="G202" s="105"/>
      <c r="H202" s="105"/>
      <c r="I202" s="105"/>
    </row>
    <row r="203" spans="2:9" s="45" customFormat="1" x14ac:dyDescent="0.25">
      <c r="B203" s="57">
        <v>2041</v>
      </c>
      <c r="C203" s="59"/>
      <c r="D203" s="81">
        <v>1</v>
      </c>
      <c r="E203" s="81">
        <v>0</v>
      </c>
      <c r="F203" s="110">
        <f t="shared" si="78"/>
        <v>1</v>
      </c>
      <c r="G203" s="105"/>
      <c r="H203" s="105"/>
      <c r="I203" s="105"/>
    </row>
    <row r="204" spans="2:9" s="45" customFormat="1" x14ac:dyDescent="0.25">
      <c r="B204" s="57">
        <v>2042</v>
      </c>
      <c r="C204" s="59"/>
      <c r="D204" s="81">
        <v>1</v>
      </c>
      <c r="E204" s="81">
        <v>0</v>
      </c>
      <c r="F204" s="110">
        <f t="shared" si="78"/>
        <v>1</v>
      </c>
      <c r="G204" s="105"/>
      <c r="H204" s="105"/>
      <c r="I204" s="105"/>
    </row>
    <row r="205" spans="2:9" s="45" customFormat="1" x14ac:dyDescent="0.25">
      <c r="B205" s="57">
        <v>2043</v>
      </c>
      <c r="C205" s="59"/>
      <c r="D205" s="81">
        <v>1</v>
      </c>
      <c r="E205" s="81">
        <v>0</v>
      </c>
      <c r="F205" s="110">
        <f t="shared" si="78"/>
        <v>1</v>
      </c>
      <c r="G205" s="105"/>
      <c r="H205" s="105"/>
      <c r="I205" s="105"/>
    </row>
    <row r="206" spans="2:9" s="45" customFormat="1" x14ac:dyDescent="0.25">
      <c r="B206" s="57">
        <v>2044</v>
      </c>
      <c r="C206" s="59"/>
      <c r="D206" s="81">
        <v>1</v>
      </c>
      <c r="E206" s="81">
        <v>0</v>
      </c>
      <c r="F206" s="110">
        <f t="shared" si="78"/>
        <v>1</v>
      </c>
      <c r="G206" s="105"/>
      <c r="H206" s="105"/>
      <c r="I206" s="105"/>
    </row>
    <row r="207" spans="2:9" s="45" customFormat="1" x14ac:dyDescent="0.25">
      <c r="B207" s="57">
        <v>2045</v>
      </c>
      <c r="C207" s="59"/>
      <c r="D207" s="81">
        <v>1</v>
      </c>
      <c r="E207" s="81">
        <v>0</v>
      </c>
      <c r="F207" s="110">
        <f t="shared" si="78"/>
        <v>1</v>
      </c>
      <c r="G207" s="105"/>
      <c r="H207" s="105"/>
      <c r="I207" s="105"/>
    </row>
    <row r="208" spans="2:9" s="45" customFormat="1" x14ac:dyDescent="0.25">
      <c r="B208" s="57">
        <v>2046</v>
      </c>
      <c r="C208" s="59"/>
      <c r="D208" s="81">
        <v>1</v>
      </c>
      <c r="E208" s="81">
        <v>0</v>
      </c>
      <c r="F208" s="110">
        <f t="shared" si="78"/>
        <v>1</v>
      </c>
      <c r="G208" s="105"/>
      <c r="H208" s="105"/>
      <c r="I208" s="105"/>
    </row>
    <row r="209" spans="2:9" s="45" customFormat="1" x14ac:dyDescent="0.25">
      <c r="B209" s="57">
        <v>2047</v>
      </c>
      <c r="C209" s="59"/>
      <c r="D209" s="81">
        <v>1</v>
      </c>
      <c r="E209" s="81">
        <v>0</v>
      </c>
      <c r="F209" s="110">
        <f t="shared" si="78"/>
        <v>1</v>
      </c>
      <c r="G209" s="105"/>
      <c r="H209" s="105"/>
      <c r="I209" s="105"/>
    </row>
    <row r="210" spans="2:9" s="45" customFormat="1" x14ac:dyDescent="0.25">
      <c r="B210" s="57">
        <v>2048</v>
      </c>
      <c r="C210" s="59"/>
      <c r="D210" s="81">
        <v>1</v>
      </c>
      <c r="E210" s="81">
        <v>0</v>
      </c>
      <c r="F210" s="110">
        <f t="shared" si="78"/>
        <v>1</v>
      </c>
      <c r="G210" s="105"/>
      <c r="H210" s="105"/>
      <c r="I210" s="105"/>
    </row>
    <row r="211" spans="2:9" s="45" customFormat="1" x14ac:dyDescent="0.25">
      <c r="B211" s="57">
        <v>2049</v>
      </c>
      <c r="C211" s="59"/>
      <c r="D211" s="81">
        <v>1</v>
      </c>
      <c r="E211" s="81">
        <v>0</v>
      </c>
      <c r="F211" s="110">
        <f t="shared" si="78"/>
        <v>1</v>
      </c>
      <c r="G211" s="105"/>
      <c r="H211" s="105"/>
      <c r="I211" s="105"/>
    </row>
    <row r="212" spans="2:9" s="45" customFormat="1" x14ac:dyDescent="0.25">
      <c r="B212" s="57">
        <v>2050</v>
      </c>
      <c r="C212" s="59"/>
      <c r="D212" s="81">
        <v>1</v>
      </c>
      <c r="E212" s="81">
        <v>0</v>
      </c>
      <c r="F212" s="110">
        <f t="shared" si="78"/>
        <v>1</v>
      </c>
      <c r="G212" s="105"/>
      <c r="H212" s="105"/>
      <c r="I212" s="105"/>
    </row>
    <row r="213" spans="2:9" s="45" customFormat="1" x14ac:dyDescent="0.25"/>
    <row r="214" spans="2:9" s="45" customFormat="1" x14ac:dyDescent="0.25"/>
    <row r="215" spans="2:9" s="45" customFormat="1" x14ac:dyDescent="0.25"/>
    <row r="216" spans="2:9" s="45" customFormat="1" x14ac:dyDescent="0.25"/>
    <row r="217" spans="2:9" s="45" customFormat="1" x14ac:dyDescent="0.25"/>
    <row r="218" spans="2:9" s="45" customFormat="1" x14ac:dyDescent="0.25"/>
    <row r="219" spans="2:9" s="45" customFormat="1" x14ac:dyDescent="0.25">
      <c r="B219" s="60"/>
    </row>
    <row r="220" spans="2:9" s="45" customFormat="1" x14ac:dyDescent="0.25">
      <c r="B220" s="61"/>
    </row>
    <row r="221" spans="2:9" s="45" customFormat="1" x14ac:dyDescent="0.25">
      <c r="B221" s="60"/>
    </row>
    <row r="222" spans="2:9" s="45" customFormat="1" x14ac:dyDescent="0.25">
      <c r="B222" s="60"/>
    </row>
    <row r="223" spans="2:9" s="45" customFormat="1" x14ac:dyDescent="0.25">
      <c r="B223" s="60"/>
    </row>
    <row r="224" spans="2:9" s="45" customFormat="1" x14ac:dyDescent="0.25"/>
    <row r="225" s="45" customFormat="1" x14ac:dyDescent="0.25"/>
    <row r="226" s="45" customFormat="1" x14ac:dyDescent="0.25"/>
    <row r="227" s="45" customFormat="1" x14ac:dyDescent="0.25"/>
    <row r="228" s="45" customFormat="1" x14ac:dyDescent="0.25"/>
    <row r="229" s="45" customFormat="1" x14ac:dyDescent="0.25"/>
    <row r="230" s="45" customFormat="1" x14ac:dyDescent="0.25"/>
    <row r="231" s="45" customFormat="1" x14ac:dyDescent="0.25"/>
    <row r="232" s="45" customFormat="1" x14ac:dyDescent="0.25"/>
    <row r="233" s="45" customFormat="1" x14ac:dyDescent="0.25"/>
    <row r="234" s="45" customFormat="1" x14ac:dyDescent="0.25"/>
    <row r="235" s="45" customFormat="1" x14ac:dyDescent="0.25"/>
    <row r="236" s="45" customFormat="1" x14ac:dyDescent="0.25"/>
    <row r="237" s="45" customFormat="1" x14ac:dyDescent="0.25"/>
    <row r="238" s="45" customFormat="1" x14ac:dyDescent="0.25"/>
    <row r="239" s="45" customFormat="1" x14ac:dyDescent="0.25"/>
    <row r="240" s="45" customFormat="1" x14ac:dyDescent="0.25"/>
    <row r="241" s="45" customFormat="1" x14ac:dyDescent="0.25"/>
    <row r="242" s="45" customFormat="1" x14ac:dyDescent="0.25"/>
    <row r="243" s="45" customFormat="1" x14ac:dyDescent="0.25"/>
    <row r="244" s="45" customFormat="1" x14ac:dyDescent="0.25"/>
    <row r="245" s="45" customFormat="1" x14ac:dyDescent="0.25"/>
    <row r="246" s="45" customFormat="1" x14ac:dyDescent="0.25"/>
    <row r="247" s="45" customFormat="1" x14ac:dyDescent="0.25"/>
    <row r="248" s="45" customFormat="1" x14ac:dyDescent="0.25"/>
    <row r="249" s="45" customFormat="1" x14ac:dyDescent="0.25"/>
    <row r="250" s="45" customFormat="1" x14ac:dyDescent="0.25"/>
    <row r="251" s="45" customFormat="1" x14ac:dyDescent="0.25"/>
    <row r="252" s="45" customFormat="1" x14ac:dyDescent="0.25"/>
    <row r="253" s="45" customFormat="1" x14ac:dyDescent="0.25"/>
    <row r="254" s="45" customFormat="1" x14ac:dyDescent="0.25"/>
    <row r="255" s="45" customFormat="1" x14ac:dyDescent="0.25"/>
    <row r="256" s="45" customFormat="1" x14ac:dyDescent="0.25"/>
    <row r="257" s="45" customFormat="1" x14ac:dyDescent="0.25"/>
    <row r="258" s="45" customFormat="1" x14ac:dyDescent="0.25"/>
    <row r="259" s="45" customFormat="1" x14ac:dyDescent="0.25"/>
    <row r="260" s="45" customFormat="1" x14ac:dyDescent="0.25"/>
    <row r="261" s="45" customFormat="1" x14ac:dyDescent="0.25"/>
    <row r="262" s="45" customFormat="1" x14ac:dyDescent="0.25"/>
    <row r="263" s="45" customFormat="1" x14ac:dyDescent="0.25"/>
    <row r="264" s="45" customFormat="1" x14ac:dyDescent="0.25"/>
    <row r="265" s="45" customFormat="1" x14ac:dyDescent="0.25"/>
    <row r="266" s="45" customFormat="1" x14ac:dyDescent="0.25"/>
    <row r="267" s="45" customFormat="1" x14ac:dyDescent="0.25"/>
    <row r="268" s="45" customFormat="1" x14ac:dyDescent="0.25"/>
    <row r="269" s="45" customFormat="1" x14ac:dyDescent="0.25"/>
    <row r="270" s="45" customFormat="1" x14ac:dyDescent="0.25"/>
    <row r="271" s="45" customFormat="1" x14ac:dyDescent="0.25"/>
    <row r="272" s="45" customFormat="1" x14ac:dyDescent="0.25"/>
    <row r="273" s="45" customFormat="1" x14ac:dyDescent="0.25"/>
    <row r="274" s="45" customFormat="1" x14ac:dyDescent="0.25"/>
    <row r="275" s="45" customFormat="1" x14ac:dyDescent="0.25"/>
    <row r="276" s="45" customFormat="1" x14ac:dyDescent="0.25"/>
    <row r="277" s="45" customFormat="1" x14ac:dyDescent="0.25"/>
    <row r="278" s="45" customFormat="1" x14ac:dyDescent="0.25"/>
    <row r="279" s="45" customFormat="1" x14ac:dyDescent="0.25"/>
    <row r="280" s="45" customFormat="1" x14ac:dyDescent="0.25"/>
    <row r="281" s="45" customFormat="1" x14ac:dyDescent="0.25"/>
    <row r="282" s="45" customFormat="1" x14ac:dyDescent="0.25"/>
    <row r="283" s="45" customFormat="1" x14ac:dyDescent="0.25"/>
    <row r="284" s="45" customFormat="1" x14ac:dyDescent="0.25"/>
    <row r="285" s="45" customFormat="1" x14ac:dyDescent="0.25"/>
    <row r="286" s="45" customFormat="1" x14ac:dyDescent="0.25"/>
    <row r="287" s="45" customFormat="1" x14ac:dyDescent="0.25"/>
    <row r="288" s="45" customFormat="1" x14ac:dyDescent="0.25"/>
    <row r="289" s="45" customFormat="1" x14ac:dyDescent="0.25"/>
    <row r="290" s="45" customFormat="1" x14ac:dyDescent="0.25"/>
    <row r="291" s="45" customFormat="1" x14ac:dyDescent="0.25"/>
  </sheetData>
  <mergeCells count="30">
    <mergeCell ref="F171:I171"/>
    <mergeCell ref="J89:L89"/>
    <mergeCell ref="J129:L129"/>
    <mergeCell ref="B105:L105"/>
    <mergeCell ref="B147:L147"/>
    <mergeCell ref="B125:E125"/>
    <mergeCell ref="B126:E126"/>
    <mergeCell ref="D171:E171"/>
    <mergeCell ref="B168:E168"/>
    <mergeCell ref="B167:E167"/>
    <mergeCell ref="B165:E165"/>
    <mergeCell ref="B153:L153"/>
    <mergeCell ref="B130:L130"/>
    <mergeCell ref="B82:E82"/>
    <mergeCell ref="B123:E123"/>
    <mergeCell ref="B48:E48"/>
    <mergeCell ref="B47:E47"/>
    <mergeCell ref="B111:L111"/>
    <mergeCell ref="B85:E85"/>
    <mergeCell ref="B84:E84"/>
    <mergeCell ref="B90:L90"/>
    <mergeCell ref="B31:E31"/>
    <mergeCell ref="B33:E33"/>
    <mergeCell ref="B34:E34"/>
    <mergeCell ref="C51:AP51"/>
    <mergeCell ref="C70:AP70"/>
    <mergeCell ref="B66:E66"/>
    <mergeCell ref="B67:E67"/>
    <mergeCell ref="B45:E45"/>
    <mergeCell ref="B64:E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8BD1D1A-87C5-4E6C-871B-7B119B49A5B4}">
          <x14:formula1>
            <xm:f>'appendix 7 - prd ind and reg'!$A$2:$A$36</xm:f>
          </x14:formula1>
          <xm:sqref>C112:C117 C91:C104 C106:C110 C131:C146 C148:C152 C154:C160 C40</xm:sqref>
        </x14:dataValidation>
        <x14:dataValidation type="list" allowBlank="1" showInputMessage="1" showErrorMessage="1" xr:uid="{84B8C5B7-367F-4DFB-A789-CBAC6DE1081E}">
          <x14:formula1>
            <xm:f>'appendix 7 - prd ind and reg'!$G$2:$G$6</xm:f>
          </x14:formula1>
          <xm:sqref>D112:D117 D91:D104 D106:D110 D131:D146 D148:D152 D154:D160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4B03B-803A-4629-9E54-37828084BBDF}">
  <sheetPr>
    <tabColor theme="7"/>
  </sheetPr>
  <dimension ref="A2:AJ80"/>
  <sheetViews>
    <sheetView zoomScale="115" zoomScaleNormal="115" workbookViewId="0">
      <selection activeCell="BF13" sqref="BF13"/>
    </sheetView>
  </sheetViews>
  <sheetFormatPr defaultColWidth="9.140625" defaultRowHeight="15" x14ac:dyDescent="0.25"/>
  <cols>
    <col min="1" max="2" width="9.140625" style="45"/>
    <col min="3" max="8" width="10.7109375" style="45" customWidth="1"/>
    <col min="9" max="9" width="14.7109375" style="45" customWidth="1"/>
    <col min="10" max="13" width="10.7109375" style="45" customWidth="1"/>
    <col min="14" max="14" width="17.7109375" style="45" customWidth="1"/>
    <col min="15" max="16" width="9.5703125" style="45" customWidth="1"/>
    <col min="17" max="17" width="12.7109375" style="45" customWidth="1"/>
    <col min="18" max="27" width="10.7109375" style="45" customWidth="1"/>
    <col min="28" max="29" width="17.7109375" style="45" customWidth="1"/>
    <col min="30" max="30" width="9.140625" style="45"/>
    <col min="31" max="31" width="9.140625" style="45" customWidth="1"/>
    <col min="32" max="34" width="15.140625" style="45" customWidth="1"/>
    <col min="35" max="16384" width="9.140625" style="45"/>
  </cols>
  <sheetData>
    <row r="2" spans="1:2" s="83" customFormat="1" ht="21" x14ac:dyDescent="0.35">
      <c r="A2" s="82" t="s">
        <v>65</v>
      </c>
    </row>
    <row r="3" spans="1:2" x14ac:dyDescent="0.25">
      <c r="B3" s="62"/>
    </row>
    <row r="30" spans="1:17" s="83" customFormat="1" ht="21" x14ac:dyDescent="0.35">
      <c r="A30" s="82" t="s">
        <v>747</v>
      </c>
    </row>
    <row r="31" spans="1:17" ht="15.75" thickBot="1" x14ac:dyDescent="0.3">
      <c r="P31" s="103"/>
    </row>
    <row r="32" spans="1:17" ht="15.75" thickBot="1" x14ac:dyDescent="0.3">
      <c r="C32" s="45" t="s">
        <v>748</v>
      </c>
      <c r="I32" s="121">
        <f>-AG80/1000</f>
        <v>0</v>
      </c>
      <c r="K32" s="45" t="s">
        <v>750</v>
      </c>
      <c r="Q32" s="121">
        <f>-SUM(AG41:AG80)/1000</f>
        <v>0</v>
      </c>
    </row>
    <row r="33" spans="1:34" ht="15.75" thickBot="1" x14ac:dyDescent="0.3">
      <c r="C33" s="45" t="s">
        <v>749</v>
      </c>
      <c r="I33" s="122" t="e">
        <f>AH80</f>
        <v>#DIV/0!</v>
      </c>
    </row>
    <row r="34" spans="1:34" ht="15.75" thickBot="1" x14ac:dyDescent="0.3"/>
    <row r="35" spans="1:34" ht="15.75" thickBot="1" x14ac:dyDescent="0.3">
      <c r="C35" s="45" t="s">
        <v>651</v>
      </c>
      <c r="I35" s="102"/>
    </row>
    <row r="37" spans="1:34" s="83" customFormat="1" ht="21" x14ac:dyDescent="0.35">
      <c r="A37" s="82" t="s">
        <v>66</v>
      </c>
    </row>
    <row r="38" spans="1:34" ht="15.75" thickBot="1" x14ac:dyDescent="0.3"/>
    <row r="39" spans="1:34" ht="20.25" thickBot="1" x14ac:dyDescent="0.35">
      <c r="C39" s="157" t="str">
        <f>"Baseline for FU """&amp;'STEP 2 Input sheet'!B27&amp;"""" &amp; ", results in kg/FU"</f>
        <v>Baseline for FU "", results in kg/FU</v>
      </c>
      <c r="D39" s="158"/>
      <c r="E39" s="158"/>
      <c r="F39" s="158"/>
      <c r="G39" s="158"/>
      <c r="H39" s="158"/>
      <c r="I39" s="158"/>
      <c r="J39" s="158"/>
      <c r="K39" s="158"/>
      <c r="L39" s="158"/>
      <c r="M39" s="159"/>
      <c r="Q39" s="157" t="str">
        <f>"CE measure for FU """&amp;'STEP 2 Input sheet'!B27&amp;"""" &amp; ", results in kg/FU"</f>
        <v>CE measure for FU "", results in kg/FU</v>
      </c>
      <c r="R39" s="158"/>
      <c r="S39" s="158"/>
      <c r="T39" s="158"/>
      <c r="U39" s="158"/>
      <c r="V39" s="158"/>
      <c r="W39" s="158"/>
      <c r="X39" s="158"/>
      <c r="Y39" s="158"/>
      <c r="Z39" s="158"/>
      <c r="AA39" s="159"/>
      <c r="AB39" s="124"/>
      <c r="AC39" s="124"/>
      <c r="AF39" s="157" t="s">
        <v>18</v>
      </c>
      <c r="AG39" s="158"/>
      <c r="AH39" s="159"/>
    </row>
    <row r="40" spans="1:34" ht="77.25" x14ac:dyDescent="0.25">
      <c r="C40" s="112" t="s">
        <v>67</v>
      </c>
      <c r="D40" s="112" t="s">
        <v>738</v>
      </c>
      <c r="E40" s="112" t="s">
        <v>743</v>
      </c>
      <c r="F40" s="112" t="s">
        <v>737</v>
      </c>
      <c r="G40" s="112" t="s">
        <v>742</v>
      </c>
      <c r="H40" s="112" t="s">
        <v>739</v>
      </c>
      <c r="I40" s="112" t="s">
        <v>741</v>
      </c>
      <c r="J40" s="112" t="s">
        <v>758</v>
      </c>
      <c r="K40" s="112" t="s">
        <v>745</v>
      </c>
      <c r="L40" s="112" t="s">
        <v>746</v>
      </c>
      <c r="M40" s="112" t="s">
        <v>744</v>
      </c>
      <c r="N40" s="31" t="s">
        <v>795</v>
      </c>
      <c r="Q40" s="123" t="s">
        <v>67</v>
      </c>
      <c r="R40" s="112" t="s">
        <v>738</v>
      </c>
      <c r="S40" s="112" t="s">
        <v>743</v>
      </c>
      <c r="T40" s="112" t="s">
        <v>737</v>
      </c>
      <c r="U40" s="112" t="s">
        <v>742</v>
      </c>
      <c r="V40" s="112" t="s">
        <v>739</v>
      </c>
      <c r="W40" s="112" t="s">
        <v>741</v>
      </c>
      <c r="X40" s="112" t="s">
        <v>758</v>
      </c>
      <c r="Y40" s="112" t="s">
        <v>745</v>
      </c>
      <c r="Z40" s="112" t="s">
        <v>746</v>
      </c>
      <c r="AA40" s="112" t="s">
        <v>744</v>
      </c>
      <c r="AB40" s="31" t="s">
        <v>770</v>
      </c>
      <c r="AC40" s="31" t="s">
        <v>796</v>
      </c>
      <c r="AF40" s="50" t="str">
        <f>"Difference in GHG (kg/FU) per """&amp;'STEP 2 Input sheet'!B27&amp;""""</f>
        <v>Difference in GHG (kg/FU) per ""</v>
      </c>
      <c r="AG40" s="50" t="s">
        <v>19</v>
      </c>
      <c r="AH40" s="50" t="s">
        <v>20</v>
      </c>
    </row>
    <row r="41" spans="1:34" hidden="1" x14ac:dyDescent="0.25">
      <c r="B41" s="45">
        <v>2011</v>
      </c>
      <c r="C41" s="54">
        <f t="array" ref="C41:C80">TRANSPOSE('STEP 2 Input sheet'!C59:AP59)</f>
        <v>0</v>
      </c>
      <c r="D41" s="63">
        <f t="array" ref="D41:D80">TRANSPOSE('appendix 1 - Calculation'!EB30:FO30)</f>
        <v>0</v>
      </c>
      <c r="E41" s="63">
        <f t="array" ref="E41:E80">TRANSPOSE('appendix 1 - Calculation'!FP30:HC30)</f>
        <v>0</v>
      </c>
      <c r="F41" s="63">
        <f t="array" ref="F41:F80">TRANSPOSE('appendix 1 - Calculation'!EB31:FO31)</f>
        <v>0</v>
      </c>
      <c r="G41" s="63">
        <f t="array" ref="G41:G80">TRANSPOSE('appendix 1 - Calculation'!FP31:HC31)</f>
        <v>0</v>
      </c>
      <c r="H41" s="63">
        <f t="array" ref="H41:H80">TRANSPOSE('appendix 1 - Calculation'!EB32:FO32)</f>
        <v>0</v>
      </c>
      <c r="I41" s="63">
        <f t="array" ref="I41:I80">TRANSPOSE('appendix 1 - Calculation'!FP32:HC32)</f>
        <v>0</v>
      </c>
      <c r="J41" s="63">
        <f t="array" ref="J41:J80">TRANSPOSE('appendix 1 - Calculation'!HD30:IQ30)</f>
        <v>0</v>
      </c>
      <c r="K41" s="63">
        <f>C41+D41+E41+J41</f>
        <v>0</v>
      </c>
      <c r="L41" s="63">
        <f>F41+G41</f>
        <v>0</v>
      </c>
      <c r="M41" s="63">
        <f>H41+I41</f>
        <v>0</v>
      </c>
      <c r="N41" s="58">
        <f>SUM(K41:M41)*'STEP 2 Input sheet'!C173</f>
        <v>0</v>
      </c>
      <c r="P41" s="45">
        <v>2011</v>
      </c>
      <c r="Q41" s="54">
        <f t="array" ref="Q41:Q80">TRANSPOSE('STEP 2 Input sheet'!C78:AP78)</f>
        <v>0</v>
      </c>
      <c r="R41" s="63">
        <f t="array" ref="R41:R80">TRANSPOSE('appendix 1 - Calculation'!EB65:FO65)</f>
        <v>0</v>
      </c>
      <c r="S41" s="63">
        <f t="array" ref="S41:S80">TRANSPOSE('appendix 1 - Calculation'!FP65:HC65)</f>
        <v>0</v>
      </c>
      <c r="T41" s="63">
        <f t="array" ref="T41:T80">TRANSPOSE('appendix 1 - Calculation'!EB66:FO66)</f>
        <v>0</v>
      </c>
      <c r="U41" s="63">
        <f t="array" ref="U41:U80">TRANSPOSE('appendix 1 - Calculation'!FP66:HC66)</f>
        <v>0</v>
      </c>
      <c r="V41" s="63">
        <f t="array" ref="V41:V80">TRANSPOSE('appendix 1 - Calculation'!EB67:FO67)</f>
        <v>0</v>
      </c>
      <c r="W41" s="63">
        <f t="array" ref="W41:W80">TRANSPOSE('appendix 1 - Calculation'!FP67:HC67)</f>
        <v>0</v>
      </c>
      <c r="X41" s="63">
        <f t="array" ref="X41:X80">TRANSPOSE('appendix 1 - Calculation'!HD65:IQ65)</f>
        <v>0</v>
      </c>
      <c r="Y41" s="63">
        <f>Q41+R41+S41+X41</f>
        <v>0</v>
      </c>
      <c r="Z41" s="63">
        <f>T41+U41</f>
        <v>0</v>
      </c>
      <c r="AA41" s="63">
        <f>V41+W41</f>
        <v>0</v>
      </c>
      <c r="AB41" s="63"/>
      <c r="AC41" s="58">
        <f>('STEP 2 Input sheet'!F173*SUM(K41:M41)+'STEP 2 Input sheet'!G173*'STEP 3 output sheet'!Y41+'STEP 2 Input sheet'!G173*'STEP 3 output sheet'!Z41+'STEP 2 Input sheet'!G173*'STEP 3 output sheet'!AA41)*'STEP 2 Input sheet'!C173</f>
        <v>0</v>
      </c>
      <c r="AE41" s="45">
        <v>2011</v>
      </c>
      <c r="AF41" s="63">
        <f t="shared" ref="AF41:AF50" si="0">SUM(K41:M41)-SUM(Y41:AA41)</f>
        <v>0</v>
      </c>
      <c r="AG41" s="58">
        <f t="shared" ref="AG41:AG49" si="1">AC41-N41</f>
        <v>0</v>
      </c>
      <c r="AH41" s="80" t="e">
        <f t="shared" ref="AH41:AH80" si="2">(AG41)/N41</f>
        <v>#DIV/0!</v>
      </c>
    </row>
    <row r="42" spans="1:34" hidden="1" x14ac:dyDescent="0.25">
      <c r="B42" s="45">
        <v>2012</v>
      </c>
      <c r="C42" s="54">
        <v>0</v>
      </c>
      <c r="D42" s="63">
        <v>0</v>
      </c>
      <c r="E42" s="63">
        <v>0</v>
      </c>
      <c r="F42" s="63">
        <v>0</v>
      </c>
      <c r="G42" s="63">
        <v>0</v>
      </c>
      <c r="H42" s="63">
        <v>0</v>
      </c>
      <c r="I42" s="63">
        <v>0</v>
      </c>
      <c r="J42" s="63">
        <v>0</v>
      </c>
      <c r="K42" s="63">
        <f t="shared" ref="K42:K80" si="3">C42+D42+E42+J42</f>
        <v>0</v>
      </c>
      <c r="L42" s="63">
        <f t="shared" ref="L42:L80" si="4">F42+G42</f>
        <v>0</v>
      </c>
      <c r="M42" s="63">
        <f t="shared" ref="M42:M80" si="5">H42+I42</f>
        <v>0</v>
      </c>
      <c r="N42" s="58">
        <f>SUM(K42:M42)*'STEP 2 Input sheet'!C174</f>
        <v>0</v>
      </c>
      <c r="P42" s="45">
        <v>2012</v>
      </c>
      <c r="Q42" s="54">
        <v>0</v>
      </c>
      <c r="R42" s="63">
        <v>0</v>
      </c>
      <c r="S42" s="63">
        <v>0</v>
      </c>
      <c r="T42" s="63">
        <v>0</v>
      </c>
      <c r="U42" s="63">
        <v>0</v>
      </c>
      <c r="V42" s="63">
        <v>0</v>
      </c>
      <c r="W42" s="63">
        <v>0</v>
      </c>
      <c r="X42" s="63">
        <v>0</v>
      </c>
      <c r="Y42" s="63">
        <f t="shared" ref="Y42:Y80" si="6">Q42+R42+S42+X42</f>
        <v>0</v>
      </c>
      <c r="Z42" s="63">
        <f t="shared" ref="Z42:Z80" si="7">T42+U42</f>
        <v>0</v>
      </c>
      <c r="AA42" s="63">
        <f t="shared" ref="AA42:AA80" si="8">V42+W42</f>
        <v>0</v>
      </c>
      <c r="AB42" s="63"/>
      <c r="AC42" s="58">
        <f>('STEP 2 Input sheet'!F174*SUM(K42:M42)+'STEP 2 Input sheet'!G174*'STEP 3 output sheet'!Y42+'STEP 2 Input sheet'!G174*'STEP 3 output sheet'!Z42+'STEP 2 Input sheet'!G174*'STEP 3 output sheet'!AA42)*'STEP 2 Input sheet'!C174</f>
        <v>0</v>
      </c>
      <c r="AE42" s="45">
        <v>2012</v>
      </c>
      <c r="AF42" s="63">
        <f t="shared" si="0"/>
        <v>0</v>
      </c>
      <c r="AG42" s="58">
        <f t="shared" si="1"/>
        <v>0</v>
      </c>
      <c r="AH42" s="80" t="e">
        <f t="shared" si="2"/>
        <v>#DIV/0!</v>
      </c>
    </row>
    <row r="43" spans="1:34" hidden="1" x14ac:dyDescent="0.25">
      <c r="B43" s="45">
        <v>2013</v>
      </c>
      <c r="C43" s="54">
        <v>0</v>
      </c>
      <c r="D43" s="63">
        <v>0</v>
      </c>
      <c r="E43" s="63">
        <v>0</v>
      </c>
      <c r="F43" s="63">
        <v>0</v>
      </c>
      <c r="G43" s="63">
        <v>0</v>
      </c>
      <c r="H43" s="63">
        <v>0</v>
      </c>
      <c r="I43" s="63">
        <v>0</v>
      </c>
      <c r="J43" s="63">
        <v>0</v>
      </c>
      <c r="K43" s="63">
        <f t="shared" si="3"/>
        <v>0</v>
      </c>
      <c r="L43" s="63">
        <f t="shared" si="4"/>
        <v>0</v>
      </c>
      <c r="M43" s="63">
        <f t="shared" si="5"/>
        <v>0</v>
      </c>
      <c r="N43" s="58">
        <f>SUM(K43:M43)*'STEP 2 Input sheet'!C175</f>
        <v>0</v>
      </c>
      <c r="P43" s="45">
        <v>2013</v>
      </c>
      <c r="Q43" s="54">
        <v>0</v>
      </c>
      <c r="R43" s="63">
        <v>0</v>
      </c>
      <c r="S43" s="63">
        <v>0</v>
      </c>
      <c r="T43" s="63">
        <v>0</v>
      </c>
      <c r="U43" s="63">
        <v>0</v>
      </c>
      <c r="V43" s="63">
        <v>0</v>
      </c>
      <c r="W43" s="63">
        <v>0</v>
      </c>
      <c r="X43" s="63">
        <v>0</v>
      </c>
      <c r="Y43" s="63">
        <f t="shared" si="6"/>
        <v>0</v>
      </c>
      <c r="Z43" s="63">
        <f t="shared" si="7"/>
        <v>0</v>
      </c>
      <c r="AA43" s="63">
        <f t="shared" si="8"/>
        <v>0</v>
      </c>
      <c r="AB43" s="63"/>
      <c r="AC43" s="58">
        <f>('STEP 2 Input sheet'!F175*SUM(K43:M43)+'STEP 2 Input sheet'!G175*'STEP 3 output sheet'!Y43+'STEP 2 Input sheet'!G175*'STEP 3 output sheet'!Z43+'STEP 2 Input sheet'!G175*'STEP 3 output sheet'!AA43)*'STEP 2 Input sheet'!C175</f>
        <v>0</v>
      </c>
      <c r="AE43" s="45">
        <v>2013</v>
      </c>
      <c r="AF43" s="63">
        <f t="shared" si="0"/>
        <v>0</v>
      </c>
      <c r="AG43" s="58">
        <f t="shared" si="1"/>
        <v>0</v>
      </c>
      <c r="AH43" s="80" t="e">
        <f t="shared" si="2"/>
        <v>#DIV/0!</v>
      </c>
    </row>
    <row r="44" spans="1:34" hidden="1" x14ac:dyDescent="0.25">
      <c r="B44" s="45">
        <v>2014</v>
      </c>
      <c r="C44" s="54">
        <v>0</v>
      </c>
      <c r="D44" s="63">
        <v>0</v>
      </c>
      <c r="E44" s="63">
        <v>0</v>
      </c>
      <c r="F44" s="63">
        <v>0</v>
      </c>
      <c r="G44" s="63">
        <v>0</v>
      </c>
      <c r="H44" s="63">
        <v>0</v>
      </c>
      <c r="I44" s="63">
        <v>0</v>
      </c>
      <c r="J44" s="63">
        <v>0</v>
      </c>
      <c r="K44" s="63">
        <f t="shared" si="3"/>
        <v>0</v>
      </c>
      <c r="L44" s="63">
        <f t="shared" si="4"/>
        <v>0</v>
      </c>
      <c r="M44" s="63">
        <f t="shared" si="5"/>
        <v>0</v>
      </c>
      <c r="N44" s="58">
        <f>SUM(K44:M44)*'STEP 2 Input sheet'!C176</f>
        <v>0</v>
      </c>
      <c r="P44" s="45">
        <v>2014</v>
      </c>
      <c r="Q44" s="54">
        <v>0</v>
      </c>
      <c r="R44" s="63">
        <v>0</v>
      </c>
      <c r="S44" s="63">
        <v>0</v>
      </c>
      <c r="T44" s="63">
        <v>0</v>
      </c>
      <c r="U44" s="63">
        <v>0</v>
      </c>
      <c r="V44" s="63">
        <v>0</v>
      </c>
      <c r="W44" s="63">
        <v>0</v>
      </c>
      <c r="X44" s="63">
        <v>0</v>
      </c>
      <c r="Y44" s="63">
        <f t="shared" si="6"/>
        <v>0</v>
      </c>
      <c r="Z44" s="63">
        <f t="shared" si="7"/>
        <v>0</v>
      </c>
      <c r="AA44" s="63">
        <f t="shared" si="8"/>
        <v>0</v>
      </c>
      <c r="AB44" s="63"/>
      <c r="AC44" s="58">
        <f>('STEP 2 Input sheet'!F176*SUM(K44:M44)+'STEP 2 Input sheet'!G176*'STEP 3 output sheet'!Y44+'STEP 2 Input sheet'!G176*'STEP 3 output sheet'!Z44+'STEP 2 Input sheet'!G176*'STEP 3 output sheet'!AA44)*'STEP 2 Input sheet'!C176</f>
        <v>0</v>
      </c>
      <c r="AE44" s="45">
        <v>2014</v>
      </c>
      <c r="AF44" s="63">
        <f t="shared" si="0"/>
        <v>0</v>
      </c>
      <c r="AG44" s="58">
        <f t="shared" si="1"/>
        <v>0</v>
      </c>
      <c r="AH44" s="80" t="e">
        <f t="shared" si="2"/>
        <v>#DIV/0!</v>
      </c>
    </row>
    <row r="45" spans="1:34" hidden="1" x14ac:dyDescent="0.25">
      <c r="B45" s="45">
        <v>2015</v>
      </c>
      <c r="C45" s="54">
        <v>0</v>
      </c>
      <c r="D45" s="63">
        <v>0</v>
      </c>
      <c r="E45" s="63">
        <v>0</v>
      </c>
      <c r="F45" s="63">
        <v>0</v>
      </c>
      <c r="G45" s="63">
        <v>0</v>
      </c>
      <c r="H45" s="63">
        <v>0</v>
      </c>
      <c r="I45" s="63">
        <v>0</v>
      </c>
      <c r="J45" s="63">
        <v>0</v>
      </c>
      <c r="K45" s="63">
        <f t="shared" si="3"/>
        <v>0</v>
      </c>
      <c r="L45" s="63">
        <f t="shared" si="4"/>
        <v>0</v>
      </c>
      <c r="M45" s="63">
        <f t="shared" si="5"/>
        <v>0</v>
      </c>
      <c r="N45" s="58">
        <f>SUM(K45:M45)*'STEP 2 Input sheet'!C177</f>
        <v>0</v>
      </c>
      <c r="P45" s="45">
        <v>2015</v>
      </c>
      <c r="Q45" s="54">
        <v>0</v>
      </c>
      <c r="R45" s="63">
        <v>0</v>
      </c>
      <c r="S45" s="63">
        <v>0</v>
      </c>
      <c r="T45" s="63">
        <v>0</v>
      </c>
      <c r="U45" s="63">
        <v>0</v>
      </c>
      <c r="V45" s="63">
        <v>0</v>
      </c>
      <c r="W45" s="63">
        <v>0</v>
      </c>
      <c r="X45" s="63">
        <v>0</v>
      </c>
      <c r="Y45" s="63">
        <f t="shared" si="6"/>
        <v>0</v>
      </c>
      <c r="Z45" s="63">
        <f t="shared" si="7"/>
        <v>0</v>
      </c>
      <c r="AA45" s="63">
        <f t="shared" si="8"/>
        <v>0</v>
      </c>
      <c r="AB45" s="63"/>
      <c r="AC45" s="58">
        <f>('STEP 2 Input sheet'!F177*SUM(K45:M45)+'STEP 2 Input sheet'!G177*'STEP 3 output sheet'!Y45+'STEP 2 Input sheet'!G177*'STEP 3 output sheet'!Z45+'STEP 2 Input sheet'!G177*'STEP 3 output sheet'!AA45)*'STEP 2 Input sheet'!C177</f>
        <v>0</v>
      </c>
      <c r="AE45" s="45">
        <v>2015</v>
      </c>
      <c r="AF45" s="63">
        <f t="shared" si="0"/>
        <v>0</v>
      </c>
      <c r="AG45" s="58">
        <f t="shared" si="1"/>
        <v>0</v>
      </c>
      <c r="AH45" s="80" t="e">
        <f t="shared" si="2"/>
        <v>#DIV/0!</v>
      </c>
    </row>
    <row r="46" spans="1:34" hidden="1" x14ac:dyDescent="0.25">
      <c r="B46" s="45">
        <v>2016</v>
      </c>
      <c r="C46" s="54">
        <v>0</v>
      </c>
      <c r="D46" s="63">
        <v>0</v>
      </c>
      <c r="E46" s="63">
        <v>0</v>
      </c>
      <c r="F46" s="63">
        <v>0</v>
      </c>
      <c r="G46" s="63">
        <v>0</v>
      </c>
      <c r="H46" s="63">
        <v>0</v>
      </c>
      <c r="I46" s="63">
        <v>0</v>
      </c>
      <c r="J46" s="63">
        <v>0</v>
      </c>
      <c r="K46" s="63">
        <f t="shared" si="3"/>
        <v>0</v>
      </c>
      <c r="L46" s="63">
        <f t="shared" si="4"/>
        <v>0</v>
      </c>
      <c r="M46" s="63">
        <f t="shared" si="5"/>
        <v>0</v>
      </c>
      <c r="N46" s="58">
        <f>SUM(K46:M46)*'STEP 2 Input sheet'!C178</f>
        <v>0</v>
      </c>
      <c r="P46" s="45">
        <v>2016</v>
      </c>
      <c r="Q46" s="54">
        <v>0</v>
      </c>
      <c r="R46" s="63">
        <v>0</v>
      </c>
      <c r="S46" s="63">
        <v>0</v>
      </c>
      <c r="T46" s="63">
        <v>0</v>
      </c>
      <c r="U46" s="63">
        <v>0</v>
      </c>
      <c r="V46" s="63">
        <v>0</v>
      </c>
      <c r="W46" s="63">
        <v>0</v>
      </c>
      <c r="X46" s="63">
        <v>0</v>
      </c>
      <c r="Y46" s="63">
        <f t="shared" si="6"/>
        <v>0</v>
      </c>
      <c r="Z46" s="63">
        <f t="shared" si="7"/>
        <v>0</v>
      </c>
      <c r="AA46" s="63">
        <f t="shared" si="8"/>
        <v>0</v>
      </c>
      <c r="AB46" s="63"/>
      <c r="AC46" s="58">
        <f>('STEP 2 Input sheet'!F178*SUM(K46:M46)+'STEP 2 Input sheet'!G178*'STEP 3 output sheet'!Y46+'STEP 2 Input sheet'!G178*'STEP 3 output sheet'!Z46+'STEP 2 Input sheet'!G178*'STEP 3 output sheet'!AA46)*'STEP 2 Input sheet'!C178</f>
        <v>0</v>
      </c>
      <c r="AE46" s="45">
        <v>2016</v>
      </c>
      <c r="AF46" s="63">
        <f t="shared" si="0"/>
        <v>0</v>
      </c>
      <c r="AG46" s="58">
        <f t="shared" si="1"/>
        <v>0</v>
      </c>
      <c r="AH46" s="80" t="e">
        <f t="shared" si="2"/>
        <v>#DIV/0!</v>
      </c>
    </row>
    <row r="47" spans="1:34" hidden="1" x14ac:dyDescent="0.25">
      <c r="B47" s="45">
        <v>2017</v>
      </c>
      <c r="C47" s="54">
        <v>0</v>
      </c>
      <c r="D47" s="63">
        <v>0</v>
      </c>
      <c r="E47" s="63">
        <v>0</v>
      </c>
      <c r="F47" s="63">
        <v>0</v>
      </c>
      <c r="G47" s="63">
        <v>0</v>
      </c>
      <c r="H47" s="63">
        <v>0</v>
      </c>
      <c r="I47" s="63">
        <v>0</v>
      </c>
      <c r="J47" s="63">
        <v>0</v>
      </c>
      <c r="K47" s="63">
        <f t="shared" si="3"/>
        <v>0</v>
      </c>
      <c r="L47" s="63">
        <f t="shared" si="4"/>
        <v>0</v>
      </c>
      <c r="M47" s="63">
        <f t="shared" si="5"/>
        <v>0</v>
      </c>
      <c r="N47" s="58">
        <f>SUM(K47:M47)*'STEP 2 Input sheet'!C179</f>
        <v>0</v>
      </c>
      <c r="P47" s="45">
        <v>2017</v>
      </c>
      <c r="Q47" s="54">
        <v>0</v>
      </c>
      <c r="R47" s="63">
        <v>0</v>
      </c>
      <c r="S47" s="63">
        <v>0</v>
      </c>
      <c r="T47" s="63">
        <v>0</v>
      </c>
      <c r="U47" s="63">
        <v>0</v>
      </c>
      <c r="V47" s="63">
        <v>0</v>
      </c>
      <c r="W47" s="63">
        <v>0</v>
      </c>
      <c r="X47" s="63">
        <v>0</v>
      </c>
      <c r="Y47" s="63">
        <f t="shared" si="6"/>
        <v>0</v>
      </c>
      <c r="Z47" s="63">
        <f t="shared" si="7"/>
        <v>0</v>
      </c>
      <c r="AA47" s="63">
        <f t="shared" si="8"/>
        <v>0</v>
      </c>
      <c r="AB47" s="63"/>
      <c r="AC47" s="58">
        <f>('STEP 2 Input sheet'!F179*SUM(K47:M47)+'STEP 2 Input sheet'!G179*'STEP 3 output sheet'!Y47+'STEP 2 Input sheet'!G179*'STEP 3 output sheet'!Z47+'STEP 2 Input sheet'!G179*'STEP 3 output sheet'!AA47)*'STEP 2 Input sheet'!C179</f>
        <v>0</v>
      </c>
      <c r="AE47" s="45">
        <v>2017</v>
      </c>
      <c r="AF47" s="63">
        <f t="shared" si="0"/>
        <v>0</v>
      </c>
      <c r="AG47" s="58">
        <f t="shared" si="1"/>
        <v>0</v>
      </c>
      <c r="AH47" s="80" t="e">
        <f t="shared" si="2"/>
        <v>#DIV/0!</v>
      </c>
    </row>
    <row r="48" spans="1:34" hidden="1" x14ac:dyDescent="0.25">
      <c r="B48" s="45">
        <v>2018</v>
      </c>
      <c r="C48" s="54">
        <v>0</v>
      </c>
      <c r="D48" s="63">
        <v>0</v>
      </c>
      <c r="E48" s="63">
        <v>0</v>
      </c>
      <c r="F48" s="63">
        <v>0</v>
      </c>
      <c r="G48" s="63">
        <v>0</v>
      </c>
      <c r="H48" s="63">
        <v>0</v>
      </c>
      <c r="I48" s="63">
        <v>0</v>
      </c>
      <c r="J48" s="63">
        <v>0</v>
      </c>
      <c r="K48" s="63">
        <f t="shared" si="3"/>
        <v>0</v>
      </c>
      <c r="L48" s="63">
        <f t="shared" si="4"/>
        <v>0</v>
      </c>
      <c r="M48" s="63">
        <f t="shared" si="5"/>
        <v>0</v>
      </c>
      <c r="N48" s="58">
        <f>SUM(K48:M48)*'STEP 2 Input sheet'!C180</f>
        <v>0</v>
      </c>
      <c r="P48" s="45">
        <v>2018</v>
      </c>
      <c r="Q48" s="54">
        <v>0</v>
      </c>
      <c r="R48" s="63">
        <v>0</v>
      </c>
      <c r="S48" s="63">
        <v>0</v>
      </c>
      <c r="T48" s="63">
        <v>0</v>
      </c>
      <c r="U48" s="63">
        <v>0</v>
      </c>
      <c r="V48" s="63">
        <v>0</v>
      </c>
      <c r="W48" s="63">
        <v>0</v>
      </c>
      <c r="X48" s="63">
        <v>0</v>
      </c>
      <c r="Y48" s="63">
        <f t="shared" si="6"/>
        <v>0</v>
      </c>
      <c r="Z48" s="63">
        <f t="shared" si="7"/>
        <v>0</v>
      </c>
      <c r="AA48" s="63">
        <f t="shared" si="8"/>
        <v>0</v>
      </c>
      <c r="AB48" s="63"/>
      <c r="AC48" s="58">
        <f>('STEP 2 Input sheet'!F180*SUM(K48:M48)+'STEP 2 Input sheet'!G180*'STEP 3 output sheet'!Y48+'STEP 2 Input sheet'!G180*'STEP 3 output sheet'!Z48+'STEP 2 Input sheet'!G180*'STEP 3 output sheet'!AA48)*'STEP 2 Input sheet'!C180</f>
        <v>0</v>
      </c>
      <c r="AE48" s="45">
        <v>2018</v>
      </c>
      <c r="AF48" s="63">
        <f t="shared" si="0"/>
        <v>0</v>
      </c>
      <c r="AG48" s="58">
        <f t="shared" si="1"/>
        <v>0</v>
      </c>
      <c r="AH48" s="80" t="e">
        <f t="shared" si="2"/>
        <v>#DIV/0!</v>
      </c>
    </row>
    <row r="49" spans="1:36" hidden="1" x14ac:dyDescent="0.25">
      <c r="B49" s="45">
        <v>2019</v>
      </c>
      <c r="C49" s="54">
        <v>0</v>
      </c>
      <c r="D49" s="63">
        <v>0</v>
      </c>
      <c r="E49" s="63">
        <v>0</v>
      </c>
      <c r="F49" s="63">
        <v>0</v>
      </c>
      <c r="G49" s="63">
        <v>0</v>
      </c>
      <c r="H49" s="63">
        <v>0</v>
      </c>
      <c r="I49" s="63">
        <v>0</v>
      </c>
      <c r="J49" s="63">
        <v>0</v>
      </c>
      <c r="K49" s="63">
        <f t="shared" si="3"/>
        <v>0</v>
      </c>
      <c r="L49" s="63">
        <f t="shared" si="4"/>
        <v>0</v>
      </c>
      <c r="M49" s="63">
        <f t="shared" si="5"/>
        <v>0</v>
      </c>
      <c r="N49" s="58">
        <f>SUM(K49:M49)*'STEP 2 Input sheet'!C181</f>
        <v>0</v>
      </c>
      <c r="P49" s="45">
        <v>2019</v>
      </c>
      <c r="Q49" s="54">
        <v>0</v>
      </c>
      <c r="R49" s="63">
        <v>0</v>
      </c>
      <c r="S49" s="63">
        <v>0</v>
      </c>
      <c r="T49" s="63">
        <v>0</v>
      </c>
      <c r="U49" s="63">
        <v>0</v>
      </c>
      <c r="V49" s="63">
        <v>0</v>
      </c>
      <c r="W49" s="63">
        <v>0</v>
      </c>
      <c r="X49" s="63">
        <v>0</v>
      </c>
      <c r="Y49" s="63">
        <f t="shared" si="6"/>
        <v>0</v>
      </c>
      <c r="Z49" s="63">
        <f t="shared" si="7"/>
        <v>0</v>
      </c>
      <c r="AA49" s="63">
        <f t="shared" si="8"/>
        <v>0</v>
      </c>
      <c r="AB49" s="63"/>
      <c r="AC49" s="58">
        <f>('STEP 2 Input sheet'!F181*SUM(K49:M49)+'STEP 2 Input sheet'!G181*'STEP 3 output sheet'!Y49+'STEP 2 Input sheet'!G181*'STEP 3 output sheet'!Z49+'STEP 2 Input sheet'!G181*'STEP 3 output sheet'!AA49)*'STEP 2 Input sheet'!C181</f>
        <v>0</v>
      </c>
      <c r="AE49" s="45">
        <v>2019</v>
      </c>
      <c r="AF49" s="63">
        <f t="shared" si="0"/>
        <v>0</v>
      </c>
      <c r="AG49" s="58">
        <f t="shared" si="1"/>
        <v>0</v>
      </c>
      <c r="AH49" s="80" t="e">
        <f t="shared" si="2"/>
        <v>#DIV/0!</v>
      </c>
    </row>
    <row r="50" spans="1:36" x14ac:dyDescent="0.25">
      <c r="A50" s="127">
        <f>E50+G50+I50+J50</f>
        <v>0</v>
      </c>
      <c r="B50" s="45">
        <v>2020</v>
      </c>
      <c r="C50" s="54">
        <v>0</v>
      </c>
      <c r="D50" s="63">
        <v>0</v>
      </c>
      <c r="E50" s="63">
        <v>0</v>
      </c>
      <c r="F50" s="63">
        <v>0</v>
      </c>
      <c r="G50" s="63">
        <v>0</v>
      </c>
      <c r="H50" s="63">
        <v>0</v>
      </c>
      <c r="I50" s="63">
        <v>0</v>
      </c>
      <c r="J50" s="63">
        <v>0</v>
      </c>
      <c r="K50" s="63">
        <f t="shared" si="3"/>
        <v>0</v>
      </c>
      <c r="L50" s="63">
        <f t="shared" si="4"/>
        <v>0</v>
      </c>
      <c r="M50" s="63">
        <f t="shared" si="5"/>
        <v>0</v>
      </c>
      <c r="N50" s="58">
        <f>SUM(K50:M50)*'STEP 2 Input sheet'!C182</f>
        <v>0</v>
      </c>
      <c r="O50" s="127">
        <f>D50+F50+H50</f>
        <v>0</v>
      </c>
      <c r="P50" s="45">
        <v>2020</v>
      </c>
      <c r="Q50" s="54">
        <v>0</v>
      </c>
      <c r="R50" s="63">
        <v>0</v>
      </c>
      <c r="S50" s="63">
        <v>0</v>
      </c>
      <c r="T50" s="63">
        <v>0</v>
      </c>
      <c r="U50" s="63">
        <v>0</v>
      </c>
      <c r="V50" s="63">
        <v>0</v>
      </c>
      <c r="W50" s="63">
        <v>0</v>
      </c>
      <c r="X50" s="63">
        <v>0</v>
      </c>
      <c r="Y50" s="63">
        <f t="shared" si="6"/>
        <v>0</v>
      </c>
      <c r="Z50" s="63">
        <f t="shared" si="7"/>
        <v>0</v>
      </c>
      <c r="AA50" s="63">
        <f t="shared" si="8"/>
        <v>0</v>
      </c>
      <c r="AB50" s="126">
        <f>('STEP 2 Input sheet'!$C$37-'STEP 2 Input sheet'!$D$37)*'STEP 2 Input sheet'!C182*'STEP 2 Input sheet'!G182*AD50/1000</f>
        <v>0</v>
      </c>
      <c r="AC50" s="58">
        <f>('STEP 2 Input sheet'!F182*(K50)+(1-'STEP 2 Input sheet'!H182)*(L50)+(1-'STEP 2 Input sheet'!I182)*(M50)+'STEP 2 Input sheet'!G182*'STEP 3 output sheet'!Y50+'STEP 2 Input sheet'!H182*'STEP 3 output sheet'!Z50+'STEP 2 Input sheet'!I182*'STEP 3 output sheet'!AA50)*'STEP 2 Input sheet'!C182</f>
        <v>0</v>
      </c>
      <c r="AD50" s="117">
        <f t="array" ref="AD50:AD80">TRANSPOSE('appendix 1 - Calculation'!JA30:KE30)</f>
        <v>26.979744533717874</v>
      </c>
      <c r="AE50" s="45">
        <v>2020</v>
      </c>
      <c r="AF50" s="63">
        <f t="shared" si="0"/>
        <v>0</v>
      </c>
      <c r="AG50" s="126">
        <f>AC50-N50+AB50</f>
        <v>0</v>
      </c>
      <c r="AH50" s="80" t="e">
        <f t="shared" si="2"/>
        <v>#DIV/0!</v>
      </c>
      <c r="AI50" s="127">
        <f>R50+T50+V50</f>
        <v>0</v>
      </c>
      <c r="AJ50" s="127">
        <f>S50+U50+W50+X50</f>
        <v>0</v>
      </c>
    </row>
    <row r="51" spans="1:36" x14ac:dyDescent="0.25">
      <c r="A51" s="127">
        <f t="shared" ref="A51:A80" si="9">E51+G51+I51+J51</f>
        <v>0</v>
      </c>
      <c r="B51" s="45">
        <v>2021</v>
      </c>
      <c r="C51" s="54">
        <v>0</v>
      </c>
      <c r="D51" s="63">
        <v>0</v>
      </c>
      <c r="E51" s="63">
        <v>0</v>
      </c>
      <c r="F51" s="63">
        <v>0</v>
      </c>
      <c r="G51" s="63">
        <v>0</v>
      </c>
      <c r="H51" s="63">
        <v>0</v>
      </c>
      <c r="I51" s="63">
        <v>0</v>
      </c>
      <c r="J51" s="63">
        <v>0</v>
      </c>
      <c r="K51" s="63">
        <f t="shared" si="3"/>
        <v>0</v>
      </c>
      <c r="L51" s="63">
        <f t="shared" si="4"/>
        <v>0</v>
      </c>
      <c r="M51" s="63">
        <f t="shared" si="5"/>
        <v>0</v>
      </c>
      <c r="N51" s="58">
        <f>SUM(K51:M51)*'STEP 2 Input sheet'!C183</f>
        <v>0</v>
      </c>
      <c r="O51" s="127">
        <f t="shared" ref="O51:O80" si="10">D51+F51+H51</f>
        <v>0</v>
      </c>
      <c r="P51" s="45">
        <v>2021</v>
      </c>
      <c r="Q51" s="54">
        <v>0</v>
      </c>
      <c r="R51" s="63">
        <v>0</v>
      </c>
      <c r="S51" s="63">
        <v>0</v>
      </c>
      <c r="T51" s="63">
        <v>0</v>
      </c>
      <c r="U51" s="63">
        <v>0</v>
      </c>
      <c r="V51" s="63">
        <v>0</v>
      </c>
      <c r="W51" s="63">
        <v>0</v>
      </c>
      <c r="X51" s="63">
        <v>0</v>
      </c>
      <c r="Y51" s="63">
        <f t="shared" si="6"/>
        <v>0</v>
      </c>
      <c r="Z51" s="63">
        <f t="shared" si="7"/>
        <v>0</v>
      </c>
      <c r="AA51" s="63">
        <f t="shared" si="8"/>
        <v>0</v>
      </c>
      <c r="AB51" s="126">
        <f>('STEP 2 Input sheet'!$C$37-'STEP 2 Input sheet'!$D$37)*'STEP 2 Input sheet'!C183*'STEP 2 Input sheet'!G183*AD51/1000</f>
        <v>0</v>
      </c>
      <c r="AC51" s="58">
        <f>('STEP 2 Input sheet'!F183*(K51)+(1-'STEP 2 Input sheet'!H183)*(L51)+(1-'STEP 2 Input sheet'!I183)*(M51)+'STEP 2 Input sheet'!G183*'STEP 3 output sheet'!Y51+'STEP 2 Input sheet'!H183*'STEP 3 output sheet'!Z51+'STEP 2 Input sheet'!I183*'STEP 3 output sheet'!AA51)*'STEP 2 Input sheet'!C183</f>
        <v>0</v>
      </c>
      <c r="AD51" s="117">
        <v>26.317711893219631</v>
      </c>
      <c r="AE51" s="45">
        <v>2021</v>
      </c>
      <c r="AF51" s="63">
        <f t="shared" ref="AF51:AF80" si="11">SUM(K51:M51)-SUM(Y51:AA51)</f>
        <v>0</v>
      </c>
      <c r="AG51" s="126">
        <f t="shared" ref="AG51:AG80" si="12">AC51-N51+AB51</f>
        <v>0</v>
      </c>
      <c r="AH51" s="80" t="e">
        <f t="shared" si="2"/>
        <v>#DIV/0!</v>
      </c>
      <c r="AI51" s="127">
        <f t="shared" ref="AI51:AI80" si="13">R51+T51+V51</f>
        <v>0</v>
      </c>
      <c r="AJ51" s="127">
        <f t="shared" ref="AJ51:AJ80" si="14">S51+U51+W51+X51</f>
        <v>0</v>
      </c>
    </row>
    <row r="52" spans="1:36" x14ac:dyDescent="0.25">
      <c r="A52" s="127">
        <f t="shared" si="9"/>
        <v>0</v>
      </c>
      <c r="B52" s="45">
        <v>2022</v>
      </c>
      <c r="C52" s="54">
        <v>0</v>
      </c>
      <c r="D52" s="63">
        <v>0</v>
      </c>
      <c r="E52" s="63">
        <v>0</v>
      </c>
      <c r="F52" s="63">
        <v>0</v>
      </c>
      <c r="G52" s="63">
        <v>0</v>
      </c>
      <c r="H52" s="63">
        <v>0</v>
      </c>
      <c r="I52" s="63">
        <v>0</v>
      </c>
      <c r="J52" s="63">
        <v>0</v>
      </c>
      <c r="K52" s="63">
        <f t="shared" si="3"/>
        <v>0</v>
      </c>
      <c r="L52" s="63">
        <f t="shared" si="4"/>
        <v>0</v>
      </c>
      <c r="M52" s="63">
        <f t="shared" si="5"/>
        <v>0</v>
      </c>
      <c r="N52" s="58">
        <f>SUM(K52:M52)*'STEP 2 Input sheet'!C184</f>
        <v>0</v>
      </c>
      <c r="O52" s="127">
        <f t="shared" si="10"/>
        <v>0</v>
      </c>
      <c r="P52" s="45">
        <v>2022</v>
      </c>
      <c r="Q52" s="54">
        <v>0</v>
      </c>
      <c r="R52" s="63">
        <v>0</v>
      </c>
      <c r="S52" s="63">
        <v>0</v>
      </c>
      <c r="T52" s="63">
        <v>0</v>
      </c>
      <c r="U52" s="63">
        <v>0</v>
      </c>
      <c r="V52" s="63">
        <v>0</v>
      </c>
      <c r="W52" s="63">
        <v>0</v>
      </c>
      <c r="X52" s="63">
        <v>0</v>
      </c>
      <c r="Y52" s="63">
        <f t="shared" si="6"/>
        <v>0</v>
      </c>
      <c r="Z52" s="63">
        <f t="shared" si="7"/>
        <v>0</v>
      </c>
      <c r="AA52" s="63">
        <f t="shared" si="8"/>
        <v>0</v>
      </c>
      <c r="AB52" s="126">
        <f>('STEP 2 Input sheet'!$C$37-'STEP 2 Input sheet'!$D$37)*'STEP 2 Input sheet'!C184*'STEP 2 Input sheet'!G184*AD52/1000</f>
        <v>0</v>
      </c>
      <c r="AC52" s="58">
        <f>('STEP 2 Input sheet'!F184*(K52)+(1-'STEP 2 Input sheet'!H184)*(L52)+(1-'STEP 2 Input sheet'!I184)*(M52)+'STEP 2 Input sheet'!G184*'STEP 3 output sheet'!Y52+'STEP 2 Input sheet'!H184*'STEP 3 output sheet'!Z52+'STEP 2 Input sheet'!I184*'STEP 3 output sheet'!AA52)*'STEP 2 Input sheet'!C184</f>
        <v>0</v>
      </c>
      <c r="AD52" s="117">
        <v>25.645253905856205</v>
      </c>
      <c r="AE52" s="45">
        <v>2022</v>
      </c>
      <c r="AF52" s="63">
        <f t="shared" si="11"/>
        <v>0</v>
      </c>
      <c r="AG52" s="126">
        <f t="shared" si="12"/>
        <v>0</v>
      </c>
      <c r="AH52" s="80" t="e">
        <f t="shared" si="2"/>
        <v>#DIV/0!</v>
      </c>
      <c r="AI52" s="127">
        <f t="shared" si="13"/>
        <v>0</v>
      </c>
      <c r="AJ52" s="127">
        <f t="shared" si="14"/>
        <v>0</v>
      </c>
    </row>
    <row r="53" spans="1:36" x14ac:dyDescent="0.25">
      <c r="A53" s="127">
        <f t="shared" si="9"/>
        <v>0</v>
      </c>
      <c r="B53" s="45">
        <v>2023</v>
      </c>
      <c r="C53" s="54">
        <v>0</v>
      </c>
      <c r="D53" s="63">
        <v>0</v>
      </c>
      <c r="E53" s="63">
        <v>0</v>
      </c>
      <c r="F53" s="63">
        <v>0</v>
      </c>
      <c r="G53" s="63">
        <v>0</v>
      </c>
      <c r="H53" s="63">
        <v>0</v>
      </c>
      <c r="I53" s="63">
        <v>0</v>
      </c>
      <c r="J53" s="63">
        <v>0</v>
      </c>
      <c r="K53" s="63">
        <f t="shared" si="3"/>
        <v>0</v>
      </c>
      <c r="L53" s="63">
        <f t="shared" si="4"/>
        <v>0</v>
      </c>
      <c r="M53" s="63">
        <f t="shared" si="5"/>
        <v>0</v>
      </c>
      <c r="N53" s="58">
        <f>SUM(K53:M53)*'STEP 2 Input sheet'!C185</f>
        <v>0</v>
      </c>
      <c r="O53" s="127">
        <f t="shared" si="10"/>
        <v>0</v>
      </c>
      <c r="P53" s="45">
        <v>2023</v>
      </c>
      <c r="Q53" s="54">
        <v>0</v>
      </c>
      <c r="R53" s="63">
        <v>0</v>
      </c>
      <c r="S53" s="63">
        <v>0</v>
      </c>
      <c r="T53" s="63">
        <v>0</v>
      </c>
      <c r="U53" s="63">
        <v>0</v>
      </c>
      <c r="V53" s="63">
        <v>0</v>
      </c>
      <c r="W53" s="63">
        <v>0</v>
      </c>
      <c r="X53" s="63">
        <v>0</v>
      </c>
      <c r="Y53" s="63">
        <f t="shared" si="6"/>
        <v>0</v>
      </c>
      <c r="Z53" s="63">
        <f t="shared" si="7"/>
        <v>0</v>
      </c>
      <c r="AA53" s="63">
        <f t="shared" si="8"/>
        <v>0</v>
      </c>
      <c r="AB53" s="126">
        <f>('STEP 2 Input sheet'!$C$37-'STEP 2 Input sheet'!$D$37)*'STEP 2 Input sheet'!C185*'STEP 2 Input sheet'!G185*AD53/1000</f>
        <v>0</v>
      </c>
      <c r="AC53" s="58">
        <f>('STEP 2 Input sheet'!F185*(K53)+(1-'STEP 2 Input sheet'!H185)*(L53)+(1-'STEP 2 Input sheet'!I185)*(M53)+'STEP 2 Input sheet'!G185*'STEP 3 output sheet'!Y53+'STEP 2 Input sheet'!H185*'STEP 3 output sheet'!Z53+'STEP 2 Input sheet'!I185*'STEP 3 output sheet'!AA53)*'STEP 2 Input sheet'!C185</f>
        <v>0</v>
      </c>
      <c r="AD53" s="117">
        <v>24.962069881927743</v>
      </c>
      <c r="AE53" s="45">
        <v>2023</v>
      </c>
      <c r="AF53" s="63">
        <f t="shared" si="11"/>
        <v>0</v>
      </c>
      <c r="AG53" s="126">
        <f t="shared" si="12"/>
        <v>0</v>
      </c>
      <c r="AH53" s="80" t="e">
        <f t="shared" si="2"/>
        <v>#DIV/0!</v>
      </c>
      <c r="AI53" s="127">
        <f t="shared" si="13"/>
        <v>0</v>
      </c>
      <c r="AJ53" s="127">
        <f t="shared" si="14"/>
        <v>0</v>
      </c>
    </row>
    <row r="54" spans="1:36" x14ac:dyDescent="0.25">
      <c r="A54" s="127">
        <f t="shared" si="9"/>
        <v>0</v>
      </c>
      <c r="B54" s="45">
        <v>2024</v>
      </c>
      <c r="C54" s="54">
        <v>0</v>
      </c>
      <c r="D54" s="63">
        <v>0</v>
      </c>
      <c r="E54" s="63">
        <v>0</v>
      </c>
      <c r="F54" s="63">
        <v>0</v>
      </c>
      <c r="G54" s="63">
        <v>0</v>
      </c>
      <c r="H54" s="63">
        <v>0</v>
      </c>
      <c r="I54" s="63">
        <v>0</v>
      </c>
      <c r="J54" s="63">
        <v>0</v>
      </c>
      <c r="K54" s="63">
        <f t="shared" si="3"/>
        <v>0</v>
      </c>
      <c r="L54" s="63">
        <f t="shared" si="4"/>
        <v>0</v>
      </c>
      <c r="M54" s="63">
        <f t="shared" si="5"/>
        <v>0</v>
      </c>
      <c r="N54" s="58">
        <f>SUM(K54:M54)*'STEP 2 Input sheet'!C186</f>
        <v>0</v>
      </c>
      <c r="O54" s="127">
        <f t="shared" si="10"/>
        <v>0</v>
      </c>
      <c r="P54" s="45">
        <v>2024</v>
      </c>
      <c r="Q54" s="54">
        <v>0</v>
      </c>
      <c r="R54" s="63">
        <v>0</v>
      </c>
      <c r="S54" s="63">
        <v>0</v>
      </c>
      <c r="T54" s="63">
        <v>0</v>
      </c>
      <c r="U54" s="63">
        <v>0</v>
      </c>
      <c r="V54" s="63">
        <v>0</v>
      </c>
      <c r="W54" s="63">
        <v>0</v>
      </c>
      <c r="X54" s="63">
        <v>0</v>
      </c>
      <c r="Y54" s="63">
        <f t="shared" si="6"/>
        <v>0</v>
      </c>
      <c r="Z54" s="63">
        <f t="shared" si="7"/>
        <v>0</v>
      </c>
      <c r="AA54" s="63">
        <f t="shared" si="8"/>
        <v>0</v>
      </c>
      <c r="AB54" s="126">
        <f>('STEP 2 Input sheet'!$C$37-'STEP 2 Input sheet'!$D$37)*'STEP 2 Input sheet'!C186*'STEP 2 Input sheet'!G186*AD54/1000</f>
        <v>0</v>
      </c>
      <c r="AC54" s="58">
        <f>('STEP 2 Input sheet'!F186*(K54)+(1-'STEP 2 Input sheet'!H186)*(L54)+(1-'STEP 2 Input sheet'!I186)*(M54)+'STEP 2 Input sheet'!G186*'STEP 3 output sheet'!Y54+'STEP 2 Input sheet'!H186*'STEP 3 output sheet'!Z54+'STEP 2 Input sheet'!I186*'STEP 3 output sheet'!AA54)*'STEP 2 Input sheet'!C186</f>
        <v>0</v>
      </c>
      <c r="AD54" s="117">
        <v>24.267881868097188</v>
      </c>
      <c r="AE54" s="45">
        <v>2024</v>
      </c>
      <c r="AF54" s="63">
        <f t="shared" si="11"/>
        <v>0</v>
      </c>
      <c r="AG54" s="126">
        <f t="shared" si="12"/>
        <v>0</v>
      </c>
      <c r="AH54" s="80" t="e">
        <f t="shared" si="2"/>
        <v>#DIV/0!</v>
      </c>
      <c r="AI54" s="127">
        <f t="shared" si="13"/>
        <v>0</v>
      </c>
      <c r="AJ54" s="127">
        <f t="shared" si="14"/>
        <v>0</v>
      </c>
    </row>
    <row r="55" spans="1:36" x14ac:dyDescent="0.25">
      <c r="A55" s="127">
        <f t="shared" si="9"/>
        <v>0</v>
      </c>
      <c r="B55" s="45">
        <v>2025</v>
      </c>
      <c r="C55" s="54">
        <v>0</v>
      </c>
      <c r="D55" s="63">
        <v>0</v>
      </c>
      <c r="E55" s="63">
        <v>0</v>
      </c>
      <c r="F55" s="63">
        <v>0</v>
      </c>
      <c r="G55" s="63">
        <v>0</v>
      </c>
      <c r="H55" s="63">
        <v>0</v>
      </c>
      <c r="I55" s="63">
        <v>0</v>
      </c>
      <c r="J55" s="63">
        <v>0</v>
      </c>
      <c r="K55" s="63">
        <f t="shared" si="3"/>
        <v>0</v>
      </c>
      <c r="L55" s="63">
        <f t="shared" si="4"/>
        <v>0</v>
      </c>
      <c r="M55" s="63">
        <f t="shared" si="5"/>
        <v>0</v>
      </c>
      <c r="N55" s="58">
        <f>SUM(K55:M55)*'STEP 2 Input sheet'!C187</f>
        <v>0</v>
      </c>
      <c r="O55" s="127">
        <f t="shared" si="10"/>
        <v>0</v>
      </c>
      <c r="P55" s="45">
        <v>2025</v>
      </c>
      <c r="Q55" s="54">
        <v>0</v>
      </c>
      <c r="R55" s="63">
        <v>0</v>
      </c>
      <c r="S55" s="63">
        <v>0</v>
      </c>
      <c r="T55" s="63">
        <v>0</v>
      </c>
      <c r="U55" s="63">
        <v>0</v>
      </c>
      <c r="V55" s="63">
        <v>0</v>
      </c>
      <c r="W55" s="63">
        <v>0</v>
      </c>
      <c r="X55" s="63">
        <v>0</v>
      </c>
      <c r="Y55" s="63">
        <f t="shared" si="6"/>
        <v>0</v>
      </c>
      <c r="Z55" s="63">
        <f t="shared" si="7"/>
        <v>0</v>
      </c>
      <c r="AA55" s="63">
        <f t="shared" si="8"/>
        <v>0</v>
      </c>
      <c r="AB55" s="126">
        <f>('STEP 2 Input sheet'!$C$37-'STEP 2 Input sheet'!$D$37)*'STEP 2 Input sheet'!C187*'STEP 2 Input sheet'!G187*AD55/1000</f>
        <v>0</v>
      </c>
      <c r="AC55" s="58">
        <f>('STEP 2 Input sheet'!F187*(K55)+(1-'STEP 2 Input sheet'!H187)*(L55)+(1-'STEP 2 Input sheet'!I187)*(M55)+'STEP 2 Input sheet'!G187*'STEP 3 output sheet'!Y55+'STEP 2 Input sheet'!H187*'STEP 3 output sheet'!Z55+'STEP 2 Input sheet'!I187*'STEP 3 output sheet'!AA55)*'STEP 2 Input sheet'!C187</f>
        <v>0</v>
      </c>
      <c r="AD55" s="117">
        <v>23.562388793373973</v>
      </c>
      <c r="AE55" s="45">
        <v>2025</v>
      </c>
      <c r="AF55" s="63">
        <f t="shared" si="11"/>
        <v>0</v>
      </c>
      <c r="AG55" s="126">
        <f t="shared" si="12"/>
        <v>0</v>
      </c>
      <c r="AH55" s="80" t="e">
        <f t="shared" si="2"/>
        <v>#DIV/0!</v>
      </c>
      <c r="AI55" s="127">
        <f t="shared" si="13"/>
        <v>0</v>
      </c>
      <c r="AJ55" s="127">
        <f t="shared" si="14"/>
        <v>0</v>
      </c>
    </row>
    <row r="56" spans="1:36" x14ac:dyDescent="0.25">
      <c r="A56" s="127">
        <f t="shared" si="9"/>
        <v>0</v>
      </c>
      <c r="B56" s="45">
        <v>2026</v>
      </c>
      <c r="C56" s="54">
        <v>0</v>
      </c>
      <c r="D56" s="63">
        <v>0</v>
      </c>
      <c r="E56" s="63">
        <v>0</v>
      </c>
      <c r="F56" s="63">
        <v>0</v>
      </c>
      <c r="G56" s="63">
        <v>0</v>
      </c>
      <c r="H56" s="63">
        <v>0</v>
      </c>
      <c r="I56" s="63">
        <v>0</v>
      </c>
      <c r="J56" s="63">
        <v>0</v>
      </c>
      <c r="K56" s="63">
        <f t="shared" si="3"/>
        <v>0</v>
      </c>
      <c r="L56" s="63">
        <f t="shared" si="4"/>
        <v>0</v>
      </c>
      <c r="M56" s="63">
        <f t="shared" si="5"/>
        <v>0</v>
      </c>
      <c r="N56" s="58">
        <f>SUM(K56:M56)*'STEP 2 Input sheet'!C188</f>
        <v>0</v>
      </c>
      <c r="O56" s="127">
        <f t="shared" si="10"/>
        <v>0</v>
      </c>
      <c r="P56" s="45">
        <v>2026</v>
      </c>
      <c r="Q56" s="54">
        <v>0</v>
      </c>
      <c r="R56" s="63">
        <v>0</v>
      </c>
      <c r="S56" s="63">
        <v>0</v>
      </c>
      <c r="T56" s="63">
        <v>0</v>
      </c>
      <c r="U56" s="63">
        <v>0</v>
      </c>
      <c r="V56" s="63">
        <v>0</v>
      </c>
      <c r="W56" s="63">
        <v>0</v>
      </c>
      <c r="X56" s="63">
        <v>0</v>
      </c>
      <c r="Y56" s="63">
        <f t="shared" si="6"/>
        <v>0</v>
      </c>
      <c r="Z56" s="63">
        <f t="shared" si="7"/>
        <v>0</v>
      </c>
      <c r="AA56" s="63">
        <f t="shared" si="8"/>
        <v>0</v>
      </c>
      <c r="AB56" s="126">
        <f>('STEP 2 Input sheet'!$C$37-'STEP 2 Input sheet'!$D$37)*'STEP 2 Input sheet'!C188*'STEP 2 Input sheet'!G188*AD56/1000</f>
        <v>0</v>
      </c>
      <c r="AC56" s="58">
        <f>('STEP 2 Input sheet'!F188*(K56)+(1-'STEP 2 Input sheet'!H188)*(L56)+(1-'STEP 2 Input sheet'!I188)*(M56)+'STEP 2 Input sheet'!G188*'STEP 3 output sheet'!Y56+'STEP 2 Input sheet'!H188*'STEP 3 output sheet'!Z56+'STEP 2 Input sheet'!I188*'STEP 3 output sheet'!AA56)*'STEP 2 Input sheet'!C188</f>
        <v>0</v>
      </c>
      <c r="AD56" s="117">
        <v>22.84485360235324</v>
      </c>
      <c r="AE56" s="45">
        <v>2026</v>
      </c>
      <c r="AF56" s="63">
        <f t="shared" si="11"/>
        <v>0</v>
      </c>
      <c r="AG56" s="126">
        <f t="shared" si="12"/>
        <v>0</v>
      </c>
      <c r="AH56" s="80" t="e">
        <f t="shared" si="2"/>
        <v>#DIV/0!</v>
      </c>
      <c r="AI56" s="127">
        <f t="shared" si="13"/>
        <v>0</v>
      </c>
      <c r="AJ56" s="127">
        <f t="shared" si="14"/>
        <v>0</v>
      </c>
    </row>
    <row r="57" spans="1:36" x14ac:dyDescent="0.25">
      <c r="A57" s="127">
        <f t="shared" si="9"/>
        <v>0</v>
      </c>
      <c r="B57" s="45">
        <v>2027</v>
      </c>
      <c r="C57" s="54">
        <v>0</v>
      </c>
      <c r="D57" s="63">
        <v>0</v>
      </c>
      <c r="E57" s="63">
        <v>0</v>
      </c>
      <c r="F57" s="63">
        <v>0</v>
      </c>
      <c r="G57" s="63">
        <v>0</v>
      </c>
      <c r="H57" s="63">
        <v>0</v>
      </c>
      <c r="I57" s="63">
        <v>0</v>
      </c>
      <c r="J57" s="63">
        <v>0</v>
      </c>
      <c r="K57" s="63">
        <f t="shared" si="3"/>
        <v>0</v>
      </c>
      <c r="L57" s="63">
        <f t="shared" si="4"/>
        <v>0</v>
      </c>
      <c r="M57" s="63">
        <f t="shared" si="5"/>
        <v>0</v>
      </c>
      <c r="N57" s="58">
        <f>SUM(K57:M57)*'STEP 2 Input sheet'!C189</f>
        <v>0</v>
      </c>
      <c r="O57" s="127">
        <f t="shared" si="10"/>
        <v>0</v>
      </c>
      <c r="P57" s="45">
        <v>2027</v>
      </c>
      <c r="Q57" s="54">
        <v>0</v>
      </c>
      <c r="R57" s="63">
        <v>0</v>
      </c>
      <c r="S57" s="63">
        <v>0</v>
      </c>
      <c r="T57" s="63">
        <v>0</v>
      </c>
      <c r="U57" s="63">
        <v>0</v>
      </c>
      <c r="V57" s="63">
        <v>0</v>
      </c>
      <c r="W57" s="63">
        <v>0</v>
      </c>
      <c r="X57" s="63">
        <v>0</v>
      </c>
      <c r="Y57" s="63">
        <f t="shared" si="6"/>
        <v>0</v>
      </c>
      <c r="Z57" s="63">
        <f t="shared" si="7"/>
        <v>0</v>
      </c>
      <c r="AA57" s="63">
        <f t="shared" si="8"/>
        <v>0</v>
      </c>
      <c r="AB57" s="126">
        <f>('STEP 2 Input sheet'!$C$37-'STEP 2 Input sheet'!$D$37)*'STEP 2 Input sheet'!C189*'STEP 2 Input sheet'!G189*AD57/1000</f>
        <v>0</v>
      </c>
      <c r="AC57" s="58">
        <f>('STEP 2 Input sheet'!F189*(K57)+(1-'STEP 2 Input sheet'!H189)*(L57)+(1-'STEP 2 Input sheet'!I189)*(M57)+'STEP 2 Input sheet'!G189*'STEP 3 output sheet'!Y57+'STEP 2 Input sheet'!H189*'STEP 3 output sheet'!Z57+'STEP 2 Input sheet'!I189*'STEP 3 output sheet'!AA57)*'STEP 2 Input sheet'!C189</f>
        <v>0</v>
      </c>
      <c r="AD57" s="117">
        <v>22.115538000583758</v>
      </c>
      <c r="AE57" s="45">
        <v>2027</v>
      </c>
      <c r="AF57" s="63">
        <f t="shared" si="11"/>
        <v>0</v>
      </c>
      <c r="AG57" s="126">
        <f t="shared" si="12"/>
        <v>0</v>
      </c>
      <c r="AH57" s="80" t="e">
        <f t="shared" si="2"/>
        <v>#DIV/0!</v>
      </c>
      <c r="AI57" s="127">
        <f t="shared" si="13"/>
        <v>0</v>
      </c>
      <c r="AJ57" s="127">
        <f t="shared" si="14"/>
        <v>0</v>
      </c>
    </row>
    <row r="58" spans="1:36" x14ac:dyDescent="0.25">
      <c r="A58" s="127">
        <f t="shared" si="9"/>
        <v>0</v>
      </c>
      <c r="B58" s="45">
        <v>2028</v>
      </c>
      <c r="C58" s="54">
        <v>0</v>
      </c>
      <c r="D58" s="63">
        <v>0</v>
      </c>
      <c r="E58" s="63">
        <v>0</v>
      </c>
      <c r="F58" s="63">
        <v>0</v>
      </c>
      <c r="G58" s="63">
        <v>0</v>
      </c>
      <c r="H58" s="63">
        <v>0</v>
      </c>
      <c r="I58" s="63">
        <v>0</v>
      </c>
      <c r="J58" s="63">
        <v>0</v>
      </c>
      <c r="K58" s="63">
        <f t="shared" si="3"/>
        <v>0</v>
      </c>
      <c r="L58" s="63">
        <f t="shared" si="4"/>
        <v>0</v>
      </c>
      <c r="M58" s="63">
        <f t="shared" si="5"/>
        <v>0</v>
      </c>
      <c r="N58" s="58">
        <f>SUM(K58:M58)*'STEP 2 Input sheet'!C190</f>
        <v>0</v>
      </c>
      <c r="O58" s="127">
        <f t="shared" si="10"/>
        <v>0</v>
      </c>
      <c r="P58" s="45">
        <v>2028</v>
      </c>
      <c r="Q58" s="54">
        <v>0</v>
      </c>
      <c r="R58" s="63">
        <v>0</v>
      </c>
      <c r="S58" s="63">
        <v>0</v>
      </c>
      <c r="T58" s="63">
        <v>0</v>
      </c>
      <c r="U58" s="63">
        <v>0</v>
      </c>
      <c r="V58" s="63">
        <v>0</v>
      </c>
      <c r="W58" s="63">
        <v>0</v>
      </c>
      <c r="X58" s="63">
        <v>0</v>
      </c>
      <c r="Y58" s="63">
        <f t="shared" si="6"/>
        <v>0</v>
      </c>
      <c r="Z58" s="63">
        <f t="shared" si="7"/>
        <v>0</v>
      </c>
      <c r="AA58" s="63">
        <f t="shared" si="8"/>
        <v>0</v>
      </c>
      <c r="AB58" s="126">
        <f>('STEP 2 Input sheet'!$C$37-'STEP 2 Input sheet'!$D$37)*'STEP 2 Input sheet'!C190*'STEP 2 Input sheet'!G190*AD58/1000</f>
        <v>0</v>
      </c>
      <c r="AC58" s="58">
        <f>('STEP 2 Input sheet'!F190*(K58)+(1-'STEP 2 Input sheet'!H190)*(L58)+(1-'STEP 2 Input sheet'!I190)*(M58)+'STEP 2 Input sheet'!G190*'STEP 3 output sheet'!Y58+'STEP 2 Input sheet'!H190*'STEP 3 output sheet'!Z58+'STEP 2 Input sheet'!I190*'STEP 3 output sheet'!AA58)*'STEP 2 Input sheet'!C190</f>
        <v>0</v>
      </c>
      <c r="AD58" s="117">
        <v>21.37435763405318</v>
      </c>
      <c r="AE58" s="45">
        <v>2028</v>
      </c>
      <c r="AF58" s="63">
        <f t="shared" si="11"/>
        <v>0</v>
      </c>
      <c r="AG58" s="126">
        <f t="shared" si="12"/>
        <v>0</v>
      </c>
      <c r="AH58" s="80" t="e">
        <f t="shared" si="2"/>
        <v>#DIV/0!</v>
      </c>
      <c r="AI58" s="127">
        <f t="shared" si="13"/>
        <v>0</v>
      </c>
      <c r="AJ58" s="127">
        <f t="shared" si="14"/>
        <v>0</v>
      </c>
    </row>
    <row r="59" spans="1:36" x14ac:dyDescent="0.25">
      <c r="A59" s="127">
        <f t="shared" si="9"/>
        <v>0</v>
      </c>
      <c r="B59" s="45">
        <v>2029</v>
      </c>
      <c r="C59" s="54">
        <v>0</v>
      </c>
      <c r="D59" s="63">
        <v>0</v>
      </c>
      <c r="E59" s="63">
        <v>0</v>
      </c>
      <c r="F59" s="63">
        <v>0</v>
      </c>
      <c r="G59" s="63">
        <v>0</v>
      </c>
      <c r="H59" s="63">
        <v>0</v>
      </c>
      <c r="I59" s="63">
        <v>0</v>
      </c>
      <c r="J59" s="63">
        <v>0</v>
      </c>
      <c r="K59" s="63">
        <f t="shared" si="3"/>
        <v>0</v>
      </c>
      <c r="L59" s="63">
        <f t="shared" si="4"/>
        <v>0</v>
      </c>
      <c r="M59" s="63">
        <f t="shared" si="5"/>
        <v>0</v>
      </c>
      <c r="N59" s="58">
        <f>SUM(K59:M59)*'STEP 2 Input sheet'!C191</f>
        <v>0</v>
      </c>
      <c r="O59" s="127">
        <f t="shared" si="10"/>
        <v>0</v>
      </c>
      <c r="P59" s="45">
        <v>2029</v>
      </c>
      <c r="Q59" s="54">
        <v>0</v>
      </c>
      <c r="R59" s="63">
        <v>0</v>
      </c>
      <c r="S59" s="63">
        <v>0</v>
      </c>
      <c r="T59" s="63">
        <v>0</v>
      </c>
      <c r="U59" s="63">
        <v>0</v>
      </c>
      <c r="V59" s="63">
        <v>0</v>
      </c>
      <c r="W59" s="63">
        <v>0</v>
      </c>
      <c r="X59" s="63">
        <v>0</v>
      </c>
      <c r="Y59" s="63">
        <f t="shared" si="6"/>
        <v>0</v>
      </c>
      <c r="Z59" s="63">
        <f t="shared" si="7"/>
        <v>0</v>
      </c>
      <c r="AA59" s="63">
        <f t="shared" si="8"/>
        <v>0</v>
      </c>
      <c r="AB59" s="126">
        <f>('STEP 2 Input sheet'!$C$37-'STEP 2 Input sheet'!$D$37)*'STEP 2 Input sheet'!C191*'STEP 2 Input sheet'!G191*AD59/1000</f>
        <v>0</v>
      </c>
      <c r="AC59" s="58">
        <f>('STEP 2 Input sheet'!F191*(K59)+(1-'STEP 2 Input sheet'!H191)*(L59)+(1-'STEP 2 Input sheet'!I191)*(M59)+'STEP 2 Input sheet'!G191*'STEP 3 output sheet'!Y59+'STEP 2 Input sheet'!H191*'STEP 3 output sheet'!Z59+'STEP 2 Input sheet'!I191*'STEP 3 output sheet'!AA59)*'STEP 2 Input sheet'!C191</f>
        <v>0</v>
      </c>
      <c r="AD59" s="117">
        <v>20.621173922518988</v>
      </c>
      <c r="AE59" s="45">
        <v>2029</v>
      </c>
      <c r="AF59" s="63">
        <f t="shared" si="11"/>
        <v>0</v>
      </c>
      <c r="AG59" s="126">
        <f t="shared" si="12"/>
        <v>0</v>
      </c>
      <c r="AH59" s="80" t="e">
        <f t="shared" si="2"/>
        <v>#DIV/0!</v>
      </c>
      <c r="AI59" s="127">
        <f t="shared" si="13"/>
        <v>0</v>
      </c>
      <c r="AJ59" s="127">
        <f t="shared" si="14"/>
        <v>0</v>
      </c>
    </row>
    <row r="60" spans="1:36" x14ac:dyDescent="0.25">
      <c r="A60" s="127">
        <f t="shared" si="9"/>
        <v>0</v>
      </c>
      <c r="B60" s="45">
        <v>2030</v>
      </c>
      <c r="C60" s="54">
        <v>0</v>
      </c>
      <c r="D60" s="63">
        <v>0</v>
      </c>
      <c r="E60" s="63">
        <v>0</v>
      </c>
      <c r="F60" s="63">
        <v>0</v>
      </c>
      <c r="G60" s="63">
        <v>0</v>
      </c>
      <c r="H60" s="63">
        <v>0</v>
      </c>
      <c r="I60" s="63">
        <v>0</v>
      </c>
      <c r="J60" s="63">
        <v>0</v>
      </c>
      <c r="K60" s="63">
        <f t="shared" si="3"/>
        <v>0</v>
      </c>
      <c r="L60" s="63">
        <f t="shared" si="4"/>
        <v>0</v>
      </c>
      <c r="M60" s="63">
        <f t="shared" si="5"/>
        <v>0</v>
      </c>
      <c r="N60" s="58">
        <f>SUM(K60:M60)*'STEP 2 Input sheet'!C192</f>
        <v>0</v>
      </c>
      <c r="O60" s="127">
        <f t="shared" si="10"/>
        <v>0</v>
      </c>
      <c r="P60" s="45">
        <v>2030</v>
      </c>
      <c r="Q60" s="54">
        <v>0</v>
      </c>
      <c r="R60" s="63">
        <v>0</v>
      </c>
      <c r="S60" s="63">
        <v>0</v>
      </c>
      <c r="T60" s="63">
        <v>0</v>
      </c>
      <c r="U60" s="63">
        <v>0</v>
      </c>
      <c r="V60" s="63">
        <v>0</v>
      </c>
      <c r="W60" s="63">
        <v>0</v>
      </c>
      <c r="X60" s="63">
        <v>0</v>
      </c>
      <c r="Y60" s="63">
        <f t="shared" si="6"/>
        <v>0</v>
      </c>
      <c r="Z60" s="63">
        <f t="shared" si="7"/>
        <v>0</v>
      </c>
      <c r="AA60" s="63">
        <f t="shared" si="8"/>
        <v>0</v>
      </c>
      <c r="AB60" s="126">
        <f>('STEP 2 Input sheet'!$C$37-'STEP 2 Input sheet'!$D$37)*'STEP 2 Input sheet'!C192*'STEP 2 Input sheet'!G192*AD60/1000</f>
        <v>0</v>
      </c>
      <c r="AC60" s="58">
        <f>('STEP 2 Input sheet'!F192*(K60)+(1-'STEP 2 Input sheet'!H192)*(L60)+(1-'STEP 2 Input sheet'!I192)*(M60)+'STEP 2 Input sheet'!G192*'STEP 3 output sheet'!Y60+'STEP 2 Input sheet'!H192*'STEP 3 output sheet'!Z60+'STEP 2 Input sheet'!I192*'STEP 3 output sheet'!AA60)*'STEP 2 Input sheet'!C192</f>
        <v>0</v>
      </c>
      <c r="AD60" s="117">
        <v>19.855878129541811</v>
      </c>
      <c r="AE60" s="45">
        <v>2030</v>
      </c>
      <c r="AF60" s="63">
        <f t="shared" si="11"/>
        <v>0</v>
      </c>
      <c r="AG60" s="126">
        <f t="shared" si="12"/>
        <v>0</v>
      </c>
      <c r="AH60" s="80" t="e">
        <f t="shared" si="2"/>
        <v>#DIV/0!</v>
      </c>
      <c r="AI60" s="127">
        <f t="shared" si="13"/>
        <v>0</v>
      </c>
      <c r="AJ60" s="127">
        <f t="shared" si="14"/>
        <v>0</v>
      </c>
    </row>
    <row r="61" spans="1:36" x14ac:dyDescent="0.25">
      <c r="A61" s="127">
        <f t="shared" si="9"/>
        <v>0</v>
      </c>
      <c r="B61" s="45">
        <v>2031</v>
      </c>
      <c r="C61" s="54">
        <v>0</v>
      </c>
      <c r="D61" s="63">
        <v>0</v>
      </c>
      <c r="E61" s="63">
        <v>0</v>
      </c>
      <c r="F61" s="63">
        <v>0</v>
      </c>
      <c r="G61" s="63">
        <v>0</v>
      </c>
      <c r="H61" s="63">
        <v>0</v>
      </c>
      <c r="I61" s="63">
        <v>0</v>
      </c>
      <c r="J61" s="63">
        <v>0</v>
      </c>
      <c r="K61" s="63">
        <f t="shared" si="3"/>
        <v>0</v>
      </c>
      <c r="L61" s="63">
        <f t="shared" si="4"/>
        <v>0</v>
      </c>
      <c r="M61" s="63">
        <f t="shared" si="5"/>
        <v>0</v>
      </c>
      <c r="N61" s="58">
        <f>SUM(K61:M61)*'STEP 2 Input sheet'!C193</f>
        <v>0</v>
      </c>
      <c r="O61" s="127">
        <f t="shared" si="10"/>
        <v>0</v>
      </c>
      <c r="P61" s="45">
        <v>2031</v>
      </c>
      <c r="Q61" s="54">
        <v>0</v>
      </c>
      <c r="R61" s="63">
        <v>0</v>
      </c>
      <c r="S61" s="63">
        <v>0</v>
      </c>
      <c r="T61" s="63">
        <v>0</v>
      </c>
      <c r="U61" s="63">
        <v>0</v>
      </c>
      <c r="V61" s="63">
        <v>0</v>
      </c>
      <c r="W61" s="63">
        <v>0</v>
      </c>
      <c r="X61" s="63">
        <v>0</v>
      </c>
      <c r="Y61" s="63">
        <f t="shared" si="6"/>
        <v>0</v>
      </c>
      <c r="Z61" s="63">
        <f t="shared" si="7"/>
        <v>0</v>
      </c>
      <c r="AA61" s="63">
        <f t="shared" si="8"/>
        <v>0</v>
      </c>
      <c r="AB61" s="126">
        <f>('STEP 2 Input sheet'!$C$37-'STEP 2 Input sheet'!$D$37)*'STEP 2 Input sheet'!C193*'STEP 2 Input sheet'!G193*AD61/1000</f>
        <v>0</v>
      </c>
      <c r="AC61" s="58">
        <f>('STEP 2 Input sheet'!F193*(K61)+(1-'STEP 2 Input sheet'!H193)*(L61)+(1-'STEP 2 Input sheet'!I193)*(M61)+'STEP 2 Input sheet'!G193*'STEP 3 output sheet'!Y61+'STEP 2 Input sheet'!H193*'STEP 3 output sheet'!Z61+'STEP 2 Input sheet'!I193*'STEP 3 output sheet'!AA61)*'STEP 2 Input sheet'!C193</f>
        <v>0</v>
      </c>
      <c r="AD61" s="117">
        <v>19.036452148273227</v>
      </c>
      <c r="AE61" s="45">
        <v>2031</v>
      </c>
      <c r="AF61" s="63">
        <f t="shared" si="11"/>
        <v>0</v>
      </c>
      <c r="AG61" s="126">
        <f t="shared" si="12"/>
        <v>0</v>
      </c>
      <c r="AH61" s="80" t="e">
        <f t="shared" si="2"/>
        <v>#DIV/0!</v>
      </c>
      <c r="AI61" s="127">
        <f t="shared" si="13"/>
        <v>0</v>
      </c>
      <c r="AJ61" s="127">
        <f t="shared" si="14"/>
        <v>0</v>
      </c>
    </row>
    <row r="62" spans="1:36" x14ac:dyDescent="0.25">
      <c r="A62" s="127">
        <f t="shared" si="9"/>
        <v>0</v>
      </c>
      <c r="B62" s="45">
        <v>2032</v>
      </c>
      <c r="C62" s="54">
        <v>0</v>
      </c>
      <c r="D62" s="63">
        <v>0</v>
      </c>
      <c r="E62" s="63">
        <v>0</v>
      </c>
      <c r="F62" s="63">
        <v>0</v>
      </c>
      <c r="G62" s="63">
        <v>0</v>
      </c>
      <c r="H62" s="63">
        <v>0</v>
      </c>
      <c r="I62" s="63">
        <v>0</v>
      </c>
      <c r="J62" s="63">
        <v>0</v>
      </c>
      <c r="K62" s="63">
        <f t="shared" si="3"/>
        <v>0</v>
      </c>
      <c r="L62" s="63">
        <f t="shared" si="4"/>
        <v>0</v>
      </c>
      <c r="M62" s="63">
        <f t="shared" si="5"/>
        <v>0</v>
      </c>
      <c r="N62" s="58">
        <f>SUM(K62:M62)*'STEP 2 Input sheet'!C194</f>
        <v>0</v>
      </c>
      <c r="O62" s="127">
        <f t="shared" si="10"/>
        <v>0</v>
      </c>
      <c r="P62" s="45">
        <v>2032</v>
      </c>
      <c r="Q62" s="54">
        <v>0</v>
      </c>
      <c r="R62" s="63">
        <v>0</v>
      </c>
      <c r="S62" s="63">
        <v>0</v>
      </c>
      <c r="T62" s="63">
        <v>0</v>
      </c>
      <c r="U62" s="63">
        <v>0</v>
      </c>
      <c r="V62" s="63">
        <v>0</v>
      </c>
      <c r="W62" s="63">
        <v>0</v>
      </c>
      <c r="X62" s="63">
        <v>0</v>
      </c>
      <c r="Y62" s="63">
        <f t="shared" si="6"/>
        <v>0</v>
      </c>
      <c r="Z62" s="63">
        <f t="shared" si="7"/>
        <v>0</v>
      </c>
      <c r="AA62" s="63">
        <f t="shared" si="8"/>
        <v>0</v>
      </c>
      <c r="AB62" s="126">
        <f>('STEP 2 Input sheet'!$C$37-'STEP 2 Input sheet'!$D$37)*'STEP 2 Input sheet'!C194*'STEP 2 Input sheet'!G194*AD62/1000</f>
        <v>0</v>
      </c>
      <c r="AC62" s="58">
        <f>('STEP 2 Input sheet'!F194*(K62)+(1-'STEP 2 Input sheet'!H194)*(L62)+(1-'STEP 2 Input sheet'!I194)*(M62)+'STEP 2 Input sheet'!G194*'STEP 3 output sheet'!Y62+'STEP 2 Input sheet'!H194*'STEP 3 output sheet'!Z62+'STEP 2 Input sheet'!I194*'STEP 3 output sheet'!AA62)*'STEP 2 Input sheet'!C194</f>
        <v>0</v>
      </c>
      <c r="AD62" s="117">
        <v>18.202197792358163</v>
      </c>
      <c r="AE62" s="45">
        <v>2032</v>
      </c>
      <c r="AF62" s="63">
        <f t="shared" si="11"/>
        <v>0</v>
      </c>
      <c r="AG62" s="126">
        <f t="shared" si="12"/>
        <v>0</v>
      </c>
      <c r="AH62" s="80" t="e">
        <f t="shared" si="2"/>
        <v>#DIV/0!</v>
      </c>
      <c r="AI62" s="127">
        <f t="shared" si="13"/>
        <v>0</v>
      </c>
      <c r="AJ62" s="127">
        <f t="shared" si="14"/>
        <v>0</v>
      </c>
    </row>
    <row r="63" spans="1:36" x14ac:dyDescent="0.25">
      <c r="A63" s="127">
        <f t="shared" si="9"/>
        <v>0</v>
      </c>
      <c r="B63" s="45">
        <v>2033</v>
      </c>
      <c r="C63" s="54">
        <v>0</v>
      </c>
      <c r="D63" s="63">
        <v>0</v>
      </c>
      <c r="E63" s="63">
        <v>0</v>
      </c>
      <c r="F63" s="63">
        <v>0</v>
      </c>
      <c r="G63" s="63">
        <v>0</v>
      </c>
      <c r="H63" s="63">
        <v>0</v>
      </c>
      <c r="I63" s="63">
        <v>0</v>
      </c>
      <c r="J63" s="63">
        <v>0</v>
      </c>
      <c r="K63" s="63">
        <f t="shared" si="3"/>
        <v>0</v>
      </c>
      <c r="L63" s="63">
        <f t="shared" si="4"/>
        <v>0</v>
      </c>
      <c r="M63" s="63">
        <f t="shared" si="5"/>
        <v>0</v>
      </c>
      <c r="N63" s="58">
        <f>SUM(K63:M63)*'STEP 2 Input sheet'!C195</f>
        <v>0</v>
      </c>
      <c r="O63" s="127">
        <f t="shared" si="10"/>
        <v>0</v>
      </c>
      <c r="P63" s="45">
        <v>2033</v>
      </c>
      <c r="Q63" s="54">
        <v>0</v>
      </c>
      <c r="R63" s="63">
        <v>0</v>
      </c>
      <c r="S63" s="63">
        <v>0</v>
      </c>
      <c r="T63" s="63">
        <v>0</v>
      </c>
      <c r="U63" s="63">
        <v>0</v>
      </c>
      <c r="V63" s="63">
        <v>0</v>
      </c>
      <c r="W63" s="63">
        <v>0</v>
      </c>
      <c r="X63" s="63">
        <v>0</v>
      </c>
      <c r="Y63" s="63">
        <f t="shared" si="6"/>
        <v>0</v>
      </c>
      <c r="Z63" s="63">
        <f t="shared" si="7"/>
        <v>0</v>
      </c>
      <c r="AA63" s="63">
        <f t="shared" si="8"/>
        <v>0</v>
      </c>
      <c r="AB63" s="126">
        <f>('STEP 2 Input sheet'!$C$37-'STEP 2 Input sheet'!$D$37)*'STEP 2 Input sheet'!C195*'STEP 2 Input sheet'!G195*AD63/1000</f>
        <v>0</v>
      </c>
      <c r="AC63" s="58">
        <f>('STEP 2 Input sheet'!F195*(K63)+(1-'STEP 2 Input sheet'!H195)*(L63)+(1-'STEP 2 Input sheet'!I195)*(M63)+'STEP 2 Input sheet'!G195*'STEP 3 output sheet'!Y63+'STEP 2 Input sheet'!H195*'STEP 3 output sheet'!Z63+'STEP 2 Input sheet'!I195*'STEP 3 output sheet'!AA63)*'STEP 2 Input sheet'!C195</f>
        <v>0</v>
      </c>
      <c r="AD63" s="117">
        <v>17.353083473423609</v>
      </c>
      <c r="AE63" s="45">
        <v>2033</v>
      </c>
      <c r="AF63" s="63">
        <f t="shared" si="11"/>
        <v>0</v>
      </c>
      <c r="AG63" s="126">
        <f t="shared" si="12"/>
        <v>0</v>
      </c>
      <c r="AH63" s="80" t="e">
        <f t="shared" si="2"/>
        <v>#DIV/0!</v>
      </c>
      <c r="AI63" s="127">
        <f t="shared" si="13"/>
        <v>0</v>
      </c>
      <c r="AJ63" s="127">
        <f t="shared" si="14"/>
        <v>0</v>
      </c>
    </row>
    <row r="64" spans="1:36" x14ac:dyDescent="0.25">
      <c r="A64" s="127">
        <f t="shared" si="9"/>
        <v>0</v>
      </c>
      <c r="B64" s="45">
        <v>2034</v>
      </c>
      <c r="C64" s="54">
        <v>0</v>
      </c>
      <c r="D64" s="63">
        <v>0</v>
      </c>
      <c r="E64" s="63">
        <v>0</v>
      </c>
      <c r="F64" s="63">
        <v>0</v>
      </c>
      <c r="G64" s="63">
        <v>0</v>
      </c>
      <c r="H64" s="63">
        <v>0</v>
      </c>
      <c r="I64" s="63">
        <v>0</v>
      </c>
      <c r="J64" s="63">
        <v>0</v>
      </c>
      <c r="K64" s="63">
        <f t="shared" si="3"/>
        <v>0</v>
      </c>
      <c r="L64" s="63">
        <f t="shared" si="4"/>
        <v>0</v>
      </c>
      <c r="M64" s="63">
        <f t="shared" si="5"/>
        <v>0</v>
      </c>
      <c r="N64" s="58">
        <f>SUM(K64:M64)*'STEP 2 Input sheet'!C196</f>
        <v>0</v>
      </c>
      <c r="O64" s="127">
        <f t="shared" si="10"/>
        <v>0</v>
      </c>
      <c r="P64" s="45">
        <v>2034</v>
      </c>
      <c r="Q64" s="54">
        <v>0</v>
      </c>
      <c r="R64" s="63">
        <v>0</v>
      </c>
      <c r="S64" s="63">
        <v>0</v>
      </c>
      <c r="T64" s="63">
        <v>0</v>
      </c>
      <c r="U64" s="63">
        <v>0</v>
      </c>
      <c r="V64" s="63">
        <v>0</v>
      </c>
      <c r="W64" s="63">
        <v>0</v>
      </c>
      <c r="X64" s="63">
        <v>0</v>
      </c>
      <c r="Y64" s="63">
        <f t="shared" si="6"/>
        <v>0</v>
      </c>
      <c r="Z64" s="63">
        <f t="shared" si="7"/>
        <v>0</v>
      </c>
      <c r="AA64" s="63">
        <f t="shared" si="8"/>
        <v>0</v>
      </c>
      <c r="AB64" s="126">
        <f>('STEP 2 Input sheet'!$C$37-'STEP 2 Input sheet'!$D$37)*'STEP 2 Input sheet'!C196*'STEP 2 Input sheet'!G196*AD64/1000</f>
        <v>0</v>
      </c>
      <c r="AC64" s="58">
        <f>('STEP 2 Input sheet'!F196*(K64)+(1-'STEP 2 Input sheet'!H196)*(L64)+(1-'STEP 2 Input sheet'!I196)*(M64)+'STEP 2 Input sheet'!G196*'STEP 3 output sheet'!Y64+'STEP 2 Input sheet'!H196*'STEP 3 output sheet'!Z64+'STEP 2 Input sheet'!I196*'STEP 3 output sheet'!AA64)*'STEP 2 Input sheet'!C196</f>
        <v>0</v>
      </c>
      <c r="AD64" s="117">
        <v>16.489066589385047</v>
      </c>
      <c r="AE64" s="45">
        <v>2034</v>
      </c>
      <c r="AF64" s="63">
        <f t="shared" si="11"/>
        <v>0</v>
      </c>
      <c r="AG64" s="126">
        <f t="shared" si="12"/>
        <v>0</v>
      </c>
      <c r="AH64" s="80" t="e">
        <f t="shared" si="2"/>
        <v>#DIV/0!</v>
      </c>
      <c r="AI64" s="127">
        <f t="shared" si="13"/>
        <v>0</v>
      </c>
      <c r="AJ64" s="127">
        <f t="shared" si="14"/>
        <v>0</v>
      </c>
    </row>
    <row r="65" spans="1:36" x14ac:dyDescent="0.25">
      <c r="A65" s="127">
        <f t="shared" si="9"/>
        <v>0</v>
      </c>
      <c r="B65" s="45">
        <v>2035</v>
      </c>
      <c r="C65" s="54">
        <v>0</v>
      </c>
      <c r="D65" s="63">
        <v>0</v>
      </c>
      <c r="E65" s="63">
        <v>0</v>
      </c>
      <c r="F65" s="63">
        <v>0</v>
      </c>
      <c r="G65" s="63">
        <v>0</v>
      </c>
      <c r="H65" s="63">
        <v>0</v>
      </c>
      <c r="I65" s="63">
        <v>0</v>
      </c>
      <c r="J65" s="63">
        <v>0</v>
      </c>
      <c r="K65" s="63">
        <f t="shared" si="3"/>
        <v>0</v>
      </c>
      <c r="L65" s="63">
        <f t="shared" si="4"/>
        <v>0</v>
      </c>
      <c r="M65" s="63">
        <f t="shared" si="5"/>
        <v>0</v>
      </c>
      <c r="N65" s="58">
        <f>SUM(K65:M65)*'STEP 2 Input sheet'!C197</f>
        <v>0</v>
      </c>
      <c r="O65" s="127">
        <f t="shared" si="10"/>
        <v>0</v>
      </c>
      <c r="P65" s="45">
        <v>2035</v>
      </c>
      <c r="Q65" s="54">
        <v>0</v>
      </c>
      <c r="R65" s="63">
        <v>0</v>
      </c>
      <c r="S65" s="63">
        <v>0</v>
      </c>
      <c r="T65" s="63">
        <v>0</v>
      </c>
      <c r="U65" s="63">
        <v>0</v>
      </c>
      <c r="V65" s="63">
        <v>0</v>
      </c>
      <c r="W65" s="63">
        <v>0</v>
      </c>
      <c r="X65" s="63">
        <v>0</v>
      </c>
      <c r="Y65" s="63">
        <f t="shared" si="6"/>
        <v>0</v>
      </c>
      <c r="Z65" s="63">
        <f t="shared" si="7"/>
        <v>0</v>
      </c>
      <c r="AA65" s="63">
        <f t="shared" si="8"/>
        <v>0</v>
      </c>
      <c r="AB65" s="126">
        <f>('STEP 2 Input sheet'!$C$37-'STEP 2 Input sheet'!$D$37)*'STEP 2 Input sheet'!C197*'STEP 2 Input sheet'!G197*AD65/1000</f>
        <v>0</v>
      </c>
      <c r="AC65" s="58">
        <f>('STEP 2 Input sheet'!F197*(K65)+(1-'STEP 2 Input sheet'!H197)*(L65)+(1-'STEP 2 Input sheet'!I197)*(M65)+'STEP 2 Input sheet'!G197*'STEP 3 output sheet'!Y65+'STEP 2 Input sheet'!H197*'STEP 3 output sheet'!Z65+'STEP 2 Input sheet'!I197*'STEP 3 output sheet'!AA65)*'STEP 2 Input sheet'!C197</f>
        <v>0</v>
      </c>
      <c r="AD65" s="117">
        <v>15.610100245909626</v>
      </c>
      <c r="AE65" s="45">
        <v>2035</v>
      </c>
      <c r="AF65" s="63">
        <f t="shared" si="11"/>
        <v>0</v>
      </c>
      <c r="AG65" s="126">
        <f t="shared" si="12"/>
        <v>0</v>
      </c>
      <c r="AH65" s="80" t="e">
        <f t="shared" si="2"/>
        <v>#DIV/0!</v>
      </c>
      <c r="AI65" s="127">
        <f t="shared" si="13"/>
        <v>0</v>
      </c>
      <c r="AJ65" s="127">
        <f t="shared" si="14"/>
        <v>0</v>
      </c>
    </row>
    <row r="66" spans="1:36" x14ac:dyDescent="0.25">
      <c r="A66" s="127">
        <f t="shared" si="9"/>
        <v>0</v>
      </c>
      <c r="B66" s="45">
        <v>2036</v>
      </c>
      <c r="C66" s="54">
        <v>0</v>
      </c>
      <c r="D66" s="63">
        <v>0</v>
      </c>
      <c r="E66" s="63">
        <v>0</v>
      </c>
      <c r="F66" s="63">
        <v>0</v>
      </c>
      <c r="G66" s="63">
        <v>0</v>
      </c>
      <c r="H66" s="63">
        <v>0</v>
      </c>
      <c r="I66" s="63">
        <v>0</v>
      </c>
      <c r="J66" s="63">
        <v>0</v>
      </c>
      <c r="K66" s="63">
        <f t="shared" si="3"/>
        <v>0</v>
      </c>
      <c r="L66" s="63">
        <f t="shared" si="4"/>
        <v>0</v>
      </c>
      <c r="M66" s="63">
        <f t="shared" si="5"/>
        <v>0</v>
      </c>
      <c r="N66" s="58">
        <f>SUM(K66:M66)*'STEP 2 Input sheet'!C198</f>
        <v>0</v>
      </c>
      <c r="O66" s="127">
        <f t="shared" si="10"/>
        <v>0</v>
      </c>
      <c r="P66" s="45">
        <v>2036</v>
      </c>
      <c r="Q66" s="54">
        <v>0</v>
      </c>
      <c r="R66" s="63">
        <v>0</v>
      </c>
      <c r="S66" s="63">
        <v>0</v>
      </c>
      <c r="T66" s="63">
        <v>0</v>
      </c>
      <c r="U66" s="63">
        <v>0</v>
      </c>
      <c r="V66" s="63">
        <v>0</v>
      </c>
      <c r="W66" s="63">
        <v>0</v>
      </c>
      <c r="X66" s="63">
        <v>0</v>
      </c>
      <c r="Y66" s="63">
        <f t="shared" si="6"/>
        <v>0</v>
      </c>
      <c r="Z66" s="63">
        <f t="shared" si="7"/>
        <v>0</v>
      </c>
      <c r="AA66" s="63">
        <f t="shared" si="8"/>
        <v>0</v>
      </c>
      <c r="AB66" s="126">
        <f>('STEP 2 Input sheet'!$C$37-'STEP 2 Input sheet'!$D$37)*'STEP 2 Input sheet'!C198*'STEP 2 Input sheet'!G198*AD66/1000</f>
        <v>0</v>
      </c>
      <c r="AC66" s="58">
        <f>('STEP 2 Input sheet'!F198*(K66)+(1-'STEP 2 Input sheet'!H198)*(L66)+(1-'STEP 2 Input sheet'!I198)*(M66)+'STEP 2 Input sheet'!G198*'STEP 3 output sheet'!Y66+'STEP 2 Input sheet'!H198*'STEP 3 output sheet'!Z66+'STEP 2 Input sheet'!I198*'STEP 3 output sheet'!AA66)*'STEP 2 Input sheet'!C198</f>
        <v>0</v>
      </c>
      <c r="AD66" s="117">
        <v>14.866668980288955</v>
      </c>
      <c r="AE66" s="45">
        <v>2036</v>
      </c>
      <c r="AF66" s="63">
        <f t="shared" si="11"/>
        <v>0</v>
      </c>
      <c r="AG66" s="126">
        <f t="shared" si="12"/>
        <v>0</v>
      </c>
      <c r="AH66" s="80" t="e">
        <f t="shared" si="2"/>
        <v>#DIV/0!</v>
      </c>
      <c r="AI66" s="127">
        <f t="shared" si="13"/>
        <v>0</v>
      </c>
      <c r="AJ66" s="127">
        <f t="shared" si="14"/>
        <v>0</v>
      </c>
    </row>
    <row r="67" spans="1:36" x14ac:dyDescent="0.25">
      <c r="A67" s="127">
        <f t="shared" si="9"/>
        <v>0</v>
      </c>
      <c r="B67" s="45">
        <v>2037</v>
      </c>
      <c r="C67" s="54">
        <v>0</v>
      </c>
      <c r="D67" s="63">
        <v>0</v>
      </c>
      <c r="E67" s="63">
        <v>0</v>
      </c>
      <c r="F67" s="63">
        <v>0</v>
      </c>
      <c r="G67" s="63">
        <v>0</v>
      </c>
      <c r="H67" s="63">
        <v>0</v>
      </c>
      <c r="I67" s="63">
        <v>0</v>
      </c>
      <c r="J67" s="63">
        <v>0</v>
      </c>
      <c r="K67" s="63">
        <f t="shared" si="3"/>
        <v>0</v>
      </c>
      <c r="L67" s="63">
        <f t="shared" si="4"/>
        <v>0</v>
      </c>
      <c r="M67" s="63">
        <f t="shared" si="5"/>
        <v>0</v>
      </c>
      <c r="N67" s="58">
        <f>SUM(K67:M67)*'STEP 2 Input sheet'!C199</f>
        <v>0</v>
      </c>
      <c r="O67" s="127">
        <f t="shared" si="10"/>
        <v>0</v>
      </c>
      <c r="P67" s="45">
        <v>2037</v>
      </c>
      <c r="Q67" s="54">
        <v>0</v>
      </c>
      <c r="R67" s="63">
        <v>0</v>
      </c>
      <c r="S67" s="63">
        <v>0</v>
      </c>
      <c r="T67" s="63">
        <v>0</v>
      </c>
      <c r="U67" s="63">
        <v>0</v>
      </c>
      <c r="V67" s="63">
        <v>0</v>
      </c>
      <c r="W67" s="63">
        <v>0</v>
      </c>
      <c r="X67" s="63">
        <v>0</v>
      </c>
      <c r="Y67" s="63">
        <f t="shared" si="6"/>
        <v>0</v>
      </c>
      <c r="Z67" s="63">
        <f t="shared" si="7"/>
        <v>0</v>
      </c>
      <c r="AA67" s="63">
        <f t="shared" si="8"/>
        <v>0</v>
      </c>
      <c r="AB67" s="126">
        <f>('STEP 2 Input sheet'!$C$37-'STEP 2 Input sheet'!$D$37)*'STEP 2 Input sheet'!C199*'STEP 2 Input sheet'!G199*AD67/1000</f>
        <v>0</v>
      </c>
      <c r="AC67" s="58">
        <f>('STEP 2 Input sheet'!F199*(K67)+(1-'STEP 2 Input sheet'!H199)*(L67)+(1-'STEP 2 Input sheet'!I199)*(M67)+'STEP 2 Input sheet'!G199*'STEP 3 output sheet'!Y67+'STEP 2 Input sheet'!H199*'STEP 3 output sheet'!Z67+'STEP 2 Input sheet'!I199*'STEP 3 output sheet'!AA67)*'STEP 2 Input sheet'!C199</f>
        <v>0</v>
      </c>
      <c r="AD67" s="117">
        <v>14.122168500453533</v>
      </c>
      <c r="AE67" s="45">
        <v>2037</v>
      </c>
      <c r="AF67" s="63">
        <f t="shared" si="11"/>
        <v>0</v>
      </c>
      <c r="AG67" s="126">
        <f t="shared" si="12"/>
        <v>0</v>
      </c>
      <c r="AH67" s="80" t="e">
        <f t="shared" si="2"/>
        <v>#DIV/0!</v>
      </c>
      <c r="AI67" s="127">
        <f t="shared" si="13"/>
        <v>0</v>
      </c>
      <c r="AJ67" s="127">
        <f t="shared" si="14"/>
        <v>0</v>
      </c>
    </row>
    <row r="68" spans="1:36" x14ac:dyDescent="0.25">
      <c r="A68" s="127">
        <f t="shared" si="9"/>
        <v>0</v>
      </c>
      <c r="B68" s="45">
        <v>2038</v>
      </c>
      <c r="C68" s="54">
        <v>0</v>
      </c>
      <c r="D68" s="63">
        <v>0</v>
      </c>
      <c r="E68" s="63">
        <v>0</v>
      </c>
      <c r="F68" s="63">
        <v>0</v>
      </c>
      <c r="G68" s="63">
        <v>0</v>
      </c>
      <c r="H68" s="63">
        <v>0</v>
      </c>
      <c r="I68" s="63">
        <v>0</v>
      </c>
      <c r="J68" s="63">
        <v>0</v>
      </c>
      <c r="K68" s="63">
        <f t="shared" si="3"/>
        <v>0</v>
      </c>
      <c r="L68" s="63">
        <f t="shared" si="4"/>
        <v>0</v>
      </c>
      <c r="M68" s="63">
        <f t="shared" si="5"/>
        <v>0</v>
      </c>
      <c r="N68" s="58">
        <f>SUM(K68:M68)*'STEP 2 Input sheet'!C200</f>
        <v>0</v>
      </c>
      <c r="O68" s="127">
        <f t="shared" si="10"/>
        <v>0</v>
      </c>
      <c r="P68" s="45">
        <v>2038</v>
      </c>
      <c r="Q68" s="54">
        <v>0</v>
      </c>
      <c r="R68" s="63">
        <v>0</v>
      </c>
      <c r="S68" s="63">
        <v>0</v>
      </c>
      <c r="T68" s="63">
        <v>0</v>
      </c>
      <c r="U68" s="63">
        <v>0</v>
      </c>
      <c r="V68" s="63">
        <v>0</v>
      </c>
      <c r="W68" s="63">
        <v>0</v>
      </c>
      <c r="X68" s="63">
        <v>0</v>
      </c>
      <c r="Y68" s="63">
        <f t="shared" si="6"/>
        <v>0</v>
      </c>
      <c r="Z68" s="63">
        <f t="shared" si="7"/>
        <v>0</v>
      </c>
      <c r="AA68" s="63">
        <f t="shared" si="8"/>
        <v>0</v>
      </c>
      <c r="AB68" s="126">
        <f>('STEP 2 Input sheet'!$C$37-'STEP 2 Input sheet'!$D$37)*'STEP 2 Input sheet'!C200*'STEP 2 Input sheet'!G200*AD68/1000</f>
        <v>0</v>
      </c>
      <c r="AC68" s="58">
        <f>('STEP 2 Input sheet'!F200*(K68)+(1-'STEP 2 Input sheet'!H200)*(L68)+(1-'STEP 2 Input sheet'!I200)*(M68)+'STEP 2 Input sheet'!G200*'STEP 3 output sheet'!Y68+'STEP 2 Input sheet'!H200*'STEP 3 output sheet'!Z68+'STEP 2 Input sheet'!I200*'STEP 3 output sheet'!AA68)*'STEP 2 Input sheet'!C200</f>
        <v>0</v>
      </c>
      <c r="AD68" s="117">
        <v>13.376504258978105</v>
      </c>
      <c r="AE68" s="45">
        <v>2038</v>
      </c>
      <c r="AF68" s="63">
        <f t="shared" si="11"/>
        <v>0</v>
      </c>
      <c r="AG68" s="126">
        <f t="shared" si="12"/>
        <v>0</v>
      </c>
      <c r="AH68" s="80" t="e">
        <f t="shared" si="2"/>
        <v>#DIV/0!</v>
      </c>
      <c r="AI68" s="127">
        <f t="shared" si="13"/>
        <v>0</v>
      </c>
      <c r="AJ68" s="127">
        <f t="shared" si="14"/>
        <v>0</v>
      </c>
    </row>
    <row r="69" spans="1:36" x14ac:dyDescent="0.25">
      <c r="A69" s="127">
        <f t="shared" si="9"/>
        <v>0</v>
      </c>
      <c r="B69" s="45">
        <v>2039</v>
      </c>
      <c r="C69" s="54">
        <v>0</v>
      </c>
      <c r="D69" s="63">
        <v>0</v>
      </c>
      <c r="E69" s="63">
        <v>0</v>
      </c>
      <c r="F69" s="63">
        <v>0</v>
      </c>
      <c r="G69" s="63">
        <v>0</v>
      </c>
      <c r="H69" s="63">
        <v>0</v>
      </c>
      <c r="I69" s="63">
        <v>0</v>
      </c>
      <c r="J69" s="63">
        <v>0</v>
      </c>
      <c r="K69" s="63">
        <f t="shared" si="3"/>
        <v>0</v>
      </c>
      <c r="L69" s="63">
        <f t="shared" si="4"/>
        <v>0</v>
      </c>
      <c r="M69" s="63">
        <f t="shared" si="5"/>
        <v>0</v>
      </c>
      <c r="N69" s="58">
        <f>SUM(K69:M69)*'STEP 2 Input sheet'!C201</f>
        <v>0</v>
      </c>
      <c r="O69" s="127">
        <f t="shared" si="10"/>
        <v>0</v>
      </c>
      <c r="P69" s="45">
        <v>2039</v>
      </c>
      <c r="Q69" s="54">
        <v>0</v>
      </c>
      <c r="R69" s="63">
        <v>0</v>
      </c>
      <c r="S69" s="63">
        <v>0</v>
      </c>
      <c r="T69" s="63">
        <v>0</v>
      </c>
      <c r="U69" s="63">
        <v>0</v>
      </c>
      <c r="V69" s="63">
        <v>0</v>
      </c>
      <c r="W69" s="63">
        <v>0</v>
      </c>
      <c r="X69" s="63">
        <v>0</v>
      </c>
      <c r="Y69" s="63">
        <f t="shared" si="6"/>
        <v>0</v>
      </c>
      <c r="Z69" s="63">
        <f t="shared" si="7"/>
        <v>0</v>
      </c>
      <c r="AA69" s="63">
        <f t="shared" si="8"/>
        <v>0</v>
      </c>
      <c r="AB69" s="126">
        <f>('STEP 2 Input sheet'!$C$37-'STEP 2 Input sheet'!$D$37)*'STEP 2 Input sheet'!C201*'STEP 2 Input sheet'!G201*AD69/1000</f>
        <v>0</v>
      </c>
      <c r="AC69" s="58">
        <f>('STEP 2 Input sheet'!F201*(K69)+(1-'STEP 2 Input sheet'!H201)*(L69)+(1-'STEP 2 Input sheet'!I201)*(M69)+'STEP 2 Input sheet'!G201*'STEP 3 output sheet'!Y69+'STEP 2 Input sheet'!H201*'STEP 3 output sheet'!Z69+'STEP 2 Input sheet'!I201*'STEP 3 output sheet'!AA69)*'STEP 2 Input sheet'!C201</f>
        <v>0</v>
      </c>
      <c r="AD69" s="117">
        <v>12.629597455701374</v>
      </c>
      <c r="AE69" s="45">
        <v>2039</v>
      </c>
      <c r="AF69" s="63">
        <f t="shared" si="11"/>
        <v>0</v>
      </c>
      <c r="AG69" s="126">
        <f t="shared" si="12"/>
        <v>0</v>
      </c>
      <c r="AH69" s="80" t="e">
        <f t="shared" si="2"/>
        <v>#DIV/0!</v>
      </c>
      <c r="AI69" s="127">
        <f t="shared" si="13"/>
        <v>0</v>
      </c>
      <c r="AJ69" s="127">
        <f t="shared" si="14"/>
        <v>0</v>
      </c>
    </row>
    <row r="70" spans="1:36" x14ac:dyDescent="0.25">
      <c r="A70" s="127">
        <f t="shared" si="9"/>
        <v>0</v>
      </c>
      <c r="B70" s="45">
        <v>2040</v>
      </c>
      <c r="C70" s="54">
        <v>0</v>
      </c>
      <c r="D70" s="63">
        <v>0</v>
      </c>
      <c r="E70" s="63">
        <v>0</v>
      </c>
      <c r="F70" s="63">
        <v>0</v>
      </c>
      <c r="G70" s="63">
        <v>0</v>
      </c>
      <c r="H70" s="63">
        <v>0</v>
      </c>
      <c r="I70" s="63">
        <v>0</v>
      </c>
      <c r="J70" s="63">
        <v>0</v>
      </c>
      <c r="K70" s="63">
        <f t="shared" si="3"/>
        <v>0</v>
      </c>
      <c r="L70" s="63">
        <f t="shared" si="4"/>
        <v>0</v>
      </c>
      <c r="M70" s="63">
        <f t="shared" si="5"/>
        <v>0</v>
      </c>
      <c r="N70" s="58">
        <f>SUM(K70:M70)*'STEP 2 Input sheet'!C202</f>
        <v>0</v>
      </c>
      <c r="O70" s="127">
        <f t="shared" si="10"/>
        <v>0</v>
      </c>
      <c r="P70" s="45">
        <v>2040</v>
      </c>
      <c r="Q70" s="54">
        <v>0</v>
      </c>
      <c r="R70" s="63">
        <v>0</v>
      </c>
      <c r="S70" s="63">
        <v>0</v>
      </c>
      <c r="T70" s="63">
        <v>0</v>
      </c>
      <c r="U70" s="63">
        <v>0</v>
      </c>
      <c r="V70" s="63">
        <v>0</v>
      </c>
      <c r="W70" s="63">
        <v>0</v>
      </c>
      <c r="X70" s="63">
        <v>0</v>
      </c>
      <c r="Y70" s="63">
        <f t="shared" si="6"/>
        <v>0</v>
      </c>
      <c r="Z70" s="63">
        <f t="shared" si="7"/>
        <v>0</v>
      </c>
      <c r="AA70" s="63">
        <f t="shared" si="8"/>
        <v>0</v>
      </c>
      <c r="AB70" s="126">
        <f>('STEP 2 Input sheet'!$C$37-'STEP 2 Input sheet'!$D$37)*'STEP 2 Input sheet'!C202*'STEP 2 Input sheet'!G202*AD70/1000</f>
        <v>0</v>
      </c>
      <c r="AC70" s="58">
        <f>('STEP 2 Input sheet'!F202*(K70)+(1-'STEP 2 Input sheet'!H202)*(L70)+(1-'STEP 2 Input sheet'!I202)*(M70)+'STEP 2 Input sheet'!G202*'STEP 3 output sheet'!Y70+'STEP 2 Input sheet'!H202*'STEP 3 output sheet'!Z70+'STEP 2 Input sheet'!I202*'STEP 3 output sheet'!AA70)*'STEP 2 Input sheet'!C202</f>
        <v>0</v>
      </c>
      <c r="AD70" s="117">
        <v>11.881403001619399</v>
      </c>
      <c r="AE70" s="45">
        <v>2040</v>
      </c>
      <c r="AF70" s="63">
        <f t="shared" si="11"/>
        <v>0</v>
      </c>
      <c r="AG70" s="126">
        <f t="shared" si="12"/>
        <v>0</v>
      </c>
      <c r="AH70" s="80" t="e">
        <f t="shared" si="2"/>
        <v>#DIV/0!</v>
      </c>
      <c r="AI70" s="127">
        <f t="shared" si="13"/>
        <v>0</v>
      </c>
      <c r="AJ70" s="127">
        <f t="shared" si="14"/>
        <v>0</v>
      </c>
    </row>
    <row r="71" spans="1:36" x14ac:dyDescent="0.25">
      <c r="A71" s="127">
        <f t="shared" si="9"/>
        <v>0</v>
      </c>
      <c r="B71" s="45">
        <v>2041</v>
      </c>
      <c r="C71" s="54">
        <v>0</v>
      </c>
      <c r="D71" s="63">
        <v>0</v>
      </c>
      <c r="E71" s="63">
        <v>0</v>
      </c>
      <c r="F71" s="63">
        <v>0</v>
      </c>
      <c r="G71" s="63">
        <v>0</v>
      </c>
      <c r="H71" s="63">
        <v>0</v>
      </c>
      <c r="I71" s="63">
        <v>0</v>
      </c>
      <c r="J71" s="63">
        <v>0</v>
      </c>
      <c r="K71" s="63">
        <f t="shared" si="3"/>
        <v>0</v>
      </c>
      <c r="L71" s="63">
        <f t="shared" si="4"/>
        <v>0</v>
      </c>
      <c r="M71" s="63">
        <f t="shared" si="5"/>
        <v>0</v>
      </c>
      <c r="N71" s="58">
        <f>SUM(K71:M71)*'STEP 2 Input sheet'!C203</f>
        <v>0</v>
      </c>
      <c r="O71" s="127">
        <f t="shared" si="10"/>
        <v>0</v>
      </c>
      <c r="P71" s="45">
        <v>2041</v>
      </c>
      <c r="Q71" s="54">
        <v>0</v>
      </c>
      <c r="R71" s="63">
        <v>0</v>
      </c>
      <c r="S71" s="63">
        <v>0</v>
      </c>
      <c r="T71" s="63">
        <v>0</v>
      </c>
      <c r="U71" s="63">
        <v>0</v>
      </c>
      <c r="V71" s="63">
        <v>0</v>
      </c>
      <c r="W71" s="63">
        <v>0</v>
      </c>
      <c r="X71" s="63">
        <v>0</v>
      </c>
      <c r="Y71" s="63">
        <f t="shared" si="6"/>
        <v>0</v>
      </c>
      <c r="Z71" s="63">
        <f t="shared" si="7"/>
        <v>0</v>
      </c>
      <c r="AA71" s="63">
        <f t="shared" si="8"/>
        <v>0</v>
      </c>
      <c r="AB71" s="126">
        <f>('STEP 2 Input sheet'!$C$37-'STEP 2 Input sheet'!$D$37)*'STEP 2 Input sheet'!C203*'STEP 2 Input sheet'!G203*AD71/1000</f>
        <v>0</v>
      </c>
      <c r="AC71" s="58">
        <f>('STEP 2 Input sheet'!F203*(K71)+(1-'STEP 2 Input sheet'!H203)*(L71)+(1-'STEP 2 Input sheet'!I203)*(M71)+'STEP 2 Input sheet'!G203*'STEP 3 output sheet'!Y71+'STEP 2 Input sheet'!H203*'STEP 3 output sheet'!Z71+'STEP 2 Input sheet'!I203*'STEP 3 output sheet'!AA71)*'STEP 2 Input sheet'!C203</f>
        <v>0</v>
      </c>
      <c r="AD71" s="117">
        <v>11.328752672717066</v>
      </c>
      <c r="AE71" s="45">
        <v>2041</v>
      </c>
      <c r="AF71" s="63">
        <f t="shared" si="11"/>
        <v>0</v>
      </c>
      <c r="AG71" s="126">
        <f t="shared" si="12"/>
        <v>0</v>
      </c>
      <c r="AH71" s="80" t="e">
        <f t="shared" si="2"/>
        <v>#DIV/0!</v>
      </c>
      <c r="AI71" s="127">
        <f t="shared" si="13"/>
        <v>0</v>
      </c>
      <c r="AJ71" s="127">
        <f t="shared" si="14"/>
        <v>0</v>
      </c>
    </row>
    <row r="72" spans="1:36" x14ac:dyDescent="0.25">
      <c r="A72" s="127">
        <f t="shared" si="9"/>
        <v>0</v>
      </c>
      <c r="B72" s="45">
        <v>2042</v>
      </c>
      <c r="C72" s="54">
        <v>0</v>
      </c>
      <c r="D72" s="63">
        <v>0</v>
      </c>
      <c r="E72" s="63">
        <v>0</v>
      </c>
      <c r="F72" s="63">
        <v>0</v>
      </c>
      <c r="G72" s="63">
        <v>0</v>
      </c>
      <c r="H72" s="63">
        <v>0</v>
      </c>
      <c r="I72" s="63">
        <v>0</v>
      </c>
      <c r="J72" s="63">
        <v>0</v>
      </c>
      <c r="K72" s="63">
        <f t="shared" si="3"/>
        <v>0</v>
      </c>
      <c r="L72" s="63">
        <f t="shared" si="4"/>
        <v>0</v>
      </c>
      <c r="M72" s="63">
        <f t="shared" si="5"/>
        <v>0</v>
      </c>
      <c r="N72" s="58">
        <f>SUM(K72:M72)*'STEP 2 Input sheet'!C204</f>
        <v>0</v>
      </c>
      <c r="O72" s="127">
        <f t="shared" si="10"/>
        <v>0</v>
      </c>
      <c r="P72" s="45">
        <v>2042</v>
      </c>
      <c r="Q72" s="54">
        <v>0</v>
      </c>
      <c r="R72" s="63">
        <v>0</v>
      </c>
      <c r="S72" s="63">
        <v>0</v>
      </c>
      <c r="T72" s="63">
        <v>0</v>
      </c>
      <c r="U72" s="63">
        <v>0</v>
      </c>
      <c r="V72" s="63">
        <v>0</v>
      </c>
      <c r="W72" s="63">
        <v>0</v>
      </c>
      <c r="X72" s="63">
        <v>0</v>
      </c>
      <c r="Y72" s="63">
        <f t="shared" si="6"/>
        <v>0</v>
      </c>
      <c r="Z72" s="63">
        <f t="shared" si="7"/>
        <v>0</v>
      </c>
      <c r="AA72" s="63">
        <f t="shared" si="8"/>
        <v>0</v>
      </c>
      <c r="AB72" s="126">
        <f>('STEP 2 Input sheet'!$C$37-'STEP 2 Input sheet'!$D$37)*'STEP 2 Input sheet'!C204*'STEP 2 Input sheet'!G204*AD72/1000</f>
        <v>0</v>
      </c>
      <c r="AC72" s="58">
        <f>('STEP 2 Input sheet'!F204*(K72)+(1-'STEP 2 Input sheet'!H204)*(L72)+(1-'STEP 2 Input sheet'!I204)*(M72)+'STEP 2 Input sheet'!G204*'STEP 3 output sheet'!Y72+'STEP 2 Input sheet'!H204*'STEP 3 output sheet'!Z72+'STEP 2 Input sheet'!I204*'STEP 3 output sheet'!AA72)*'STEP 2 Input sheet'!C204</f>
        <v>0</v>
      </c>
      <c r="AD72" s="117">
        <v>10.775577461854347</v>
      </c>
      <c r="AE72" s="45">
        <v>2042</v>
      </c>
      <c r="AF72" s="63">
        <f t="shared" si="11"/>
        <v>0</v>
      </c>
      <c r="AG72" s="126">
        <f t="shared" si="12"/>
        <v>0</v>
      </c>
      <c r="AH72" s="80" t="e">
        <f t="shared" si="2"/>
        <v>#DIV/0!</v>
      </c>
      <c r="AI72" s="127">
        <f t="shared" si="13"/>
        <v>0</v>
      </c>
      <c r="AJ72" s="127">
        <f t="shared" si="14"/>
        <v>0</v>
      </c>
    </row>
    <row r="73" spans="1:36" x14ac:dyDescent="0.25">
      <c r="A73" s="127">
        <f t="shared" si="9"/>
        <v>0</v>
      </c>
      <c r="B73" s="45">
        <v>2043</v>
      </c>
      <c r="C73" s="54">
        <v>0</v>
      </c>
      <c r="D73" s="63">
        <v>0</v>
      </c>
      <c r="E73" s="63">
        <v>0</v>
      </c>
      <c r="F73" s="63">
        <v>0</v>
      </c>
      <c r="G73" s="63">
        <v>0</v>
      </c>
      <c r="H73" s="63">
        <v>0</v>
      </c>
      <c r="I73" s="63">
        <v>0</v>
      </c>
      <c r="J73" s="63">
        <v>0</v>
      </c>
      <c r="K73" s="63">
        <f t="shared" si="3"/>
        <v>0</v>
      </c>
      <c r="L73" s="63">
        <f t="shared" si="4"/>
        <v>0</v>
      </c>
      <c r="M73" s="63">
        <f t="shared" si="5"/>
        <v>0</v>
      </c>
      <c r="N73" s="58">
        <f>SUM(K73:M73)*'STEP 2 Input sheet'!C205</f>
        <v>0</v>
      </c>
      <c r="O73" s="127">
        <f t="shared" si="10"/>
        <v>0</v>
      </c>
      <c r="P73" s="45">
        <v>2043</v>
      </c>
      <c r="Q73" s="54">
        <v>0</v>
      </c>
      <c r="R73" s="63">
        <v>0</v>
      </c>
      <c r="S73" s="63">
        <v>0</v>
      </c>
      <c r="T73" s="63">
        <v>0</v>
      </c>
      <c r="U73" s="63">
        <v>0</v>
      </c>
      <c r="V73" s="63">
        <v>0</v>
      </c>
      <c r="W73" s="63">
        <v>0</v>
      </c>
      <c r="X73" s="63">
        <v>0</v>
      </c>
      <c r="Y73" s="63">
        <f t="shared" si="6"/>
        <v>0</v>
      </c>
      <c r="Z73" s="63">
        <f t="shared" si="7"/>
        <v>0</v>
      </c>
      <c r="AA73" s="63">
        <f t="shared" si="8"/>
        <v>0</v>
      </c>
      <c r="AB73" s="126">
        <f>('STEP 2 Input sheet'!$C$37-'STEP 2 Input sheet'!$D$37)*'STEP 2 Input sheet'!C205*'STEP 2 Input sheet'!G205*AD73/1000</f>
        <v>0</v>
      </c>
      <c r="AC73" s="58">
        <f>('STEP 2 Input sheet'!F205*(K73)+(1-'STEP 2 Input sheet'!H205)*(L73)+(1-'STEP 2 Input sheet'!I205)*(M73)+'STEP 2 Input sheet'!G205*'STEP 3 output sheet'!Y73+'STEP 2 Input sheet'!H205*'STEP 3 output sheet'!Z73+'STEP 2 Input sheet'!I205*'STEP 3 output sheet'!AA73)*'STEP 2 Input sheet'!C205</f>
        <v>0</v>
      </c>
      <c r="AD73" s="117">
        <v>10.221880430469685</v>
      </c>
      <c r="AE73" s="45">
        <v>2043</v>
      </c>
      <c r="AF73" s="63">
        <f t="shared" si="11"/>
        <v>0</v>
      </c>
      <c r="AG73" s="126">
        <f t="shared" si="12"/>
        <v>0</v>
      </c>
      <c r="AH73" s="80" t="e">
        <f t="shared" si="2"/>
        <v>#DIV/0!</v>
      </c>
      <c r="AI73" s="127">
        <f t="shared" si="13"/>
        <v>0</v>
      </c>
      <c r="AJ73" s="127">
        <f t="shared" si="14"/>
        <v>0</v>
      </c>
    </row>
    <row r="74" spans="1:36" x14ac:dyDescent="0.25">
      <c r="A74" s="127">
        <f t="shared" si="9"/>
        <v>0</v>
      </c>
      <c r="B74" s="45">
        <v>2044</v>
      </c>
      <c r="C74" s="54">
        <v>0</v>
      </c>
      <c r="D74" s="63">
        <v>0</v>
      </c>
      <c r="E74" s="63">
        <v>0</v>
      </c>
      <c r="F74" s="63">
        <v>0</v>
      </c>
      <c r="G74" s="63">
        <v>0</v>
      </c>
      <c r="H74" s="63">
        <v>0</v>
      </c>
      <c r="I74" s="63">
        <v>0</v>
      </c>
      <c r="J74" s="63">
        <v>0</v>
      </c>
      <c r="K74" s="63">
        <f t="shared" si="3"/>
        <v>0</v>
      </c>
      <c r="L74" s="63">
        <f t="shared" si="4"/>
        <v>0</v>
      </c>
      <c r="M74" s="63">
        <f t="shared" si="5"/>
        <v>0</v>
      </c>
      <c r="N74" s="58">
        <f>SUM(K74:M74)*'STEP 2 Input sheet'!C206</f>
        <v>0</v>
      </c>
      <c r="O74" s="127">
        <f t="shared" si="10"/>
        <v>0</v>
      </c>
      <c r="P74" s="45">
        <v>2044</v>
      </c>
      <c r="Q74" s="54">
        <v>0</v>
      </c>
      <c r="R74" s="63">
        <v>0</v>
      </c>
      <c r="S74" s="63">
        <v>0</v>
      </c>
      <c r="T74" s="63">
        <v>0</v>
      </c>
      <c r="U74" s="63">
        <v>0</v>
      </c>
      <c r="V74" s="63">
        <v>0</v>
      </c>
      <c r="W74" s="63">
        <v>0</v>
      </c>
      <c r="X74" s="63">
        <v>0</v>
      </c>
      <c r="Y74" s="63">
        <f t="shared" si="6"/>
        <v>0</v>
      </c>
      <c r="Z74" s="63">
        <f t="shared" si="7"/>
        <v>0</v>
      </c>
      <c r="AA74" s="63">
        <f t="shared" si="8"/>
        <v>0</v>
      </c>
      <c r="AB74" s="126">
        <f>('STEP 2 Input sheet'!$C$37-'STEP 2 Input sheet'!$D$37)*'STEP 2 Input sheet'!C206*'STEP 2 Input sheet'!G206*AD74/1000</f>
        <v>0</v>
      </c>
      <c r="AC74" s="58">
        <f>('STEP 2 Input sheet'!F206*(K74)+(1-'STEP 2 Input sheet'!H206)*(L74)+(1-'STEP 2 Input sheet'!I206)*(M74)+'STEP 2 Input sheet'!G206*'STEP 3 output sheet'!Y74+'STEP 2 Input sheet'!H206*'STEP 3 output sheet'!Z74+'STEP 2 Input sheet'!I206*'STEP 3 output sheet'!AA74)*'STEP 2 Input sheet'!C206</f>
        <v>0</v>
      </c>
      <c r="AD74" s="117">
        <v>9.6676125116651992</v>
      </c>
      <c r="AE74" s="45">
        <v>2044</v>
      </c>
      <c r="AF74" s="63">
        <f t="shared" si="11"/>
        <v>0</v>
      </c>
      <c r="AG74" s="126">
        <f t="shared" si="12"/>
        <v>0</v>
      </c>
      <c r="AH74" s="80" t="e">
        <f t="shared" si="2"/>
        <v>#DIV/0!</v>
      </c>
      <c r="AI74" s="127">
        <f t="shared" si="13"/>
        <v>0</v>
      </c>
      <c r="AJ74" s="127">
        <f t="shared" si="14"/>
        <v>0</v>
      </c>
    </row>
    <row r="75" spans="1:36" x14ac:dyDescent="0.25">
      <c r="A75" s="127">
        <f t="shared" si="9"/>
        <v>0</v>
      </c>
      <c r="B75" s="45">
        <v>2045</v>
      </c>
      <c r="C75" s="54">
        <v>0</v>
      </c>
      <c r="D75" s="63">
        <v>0</v>
      </c>
      <c r="E75" s="63">
        <v>0</v>
      </c>
      <c r="F75" s="63">
        <v>0</v>
      </c>
      <c r="G75" s="63">
        <v>0</v>
      </c>
      <c r="H75" s="63">
        <v>0</v>
      </c>
      <c r="I75" s="63">
        <v>0</v>
      </c>
      <c r="J75" s="63">
        <v>0</v>
      </c>
      <c r="K75" s="63">
        <f t="shared" si="3"/>
        <v>0</v>
      </c>
      <c r="L75" s="63">
        <f t="shared" si="4"/>
        <v>0</v>
      </c>
      <c r="M75" s="63">
        <f t="shared" si="5"/>
        <v>0</v>
      </c>
      <c r="N75" s="58">
        <f>SUM(K75:M75)*'STEP 2 Input sheet'!C207</f>
        <v>0</v>
      </c>
      <c r="O75" s="127">
        <f t="shared" si="10"/>
        <v>0</v>
      </c>
      <c r="P75" s="45">
        <v>2045</v>
      </c>
      <c r="Q75" s="54">
        <v>0</v>
      </c>
      <c r="R75" s="63">
        <v>0</v>
      </c>
      <c r="S75" s="63">
        <v>0</v>
      </c>
      <c r="T75" s="63">
        <v>0</v>
      </c>
      <c r="U75" s="63">
        <v>0</v>
      </c>
      <c r="V75" s="63">
        <v>0</v>
      </c>
      <c r="W75" s="63">
        <v>0</v>
      </c>
      <c r="X75" s="63">
        <v>0</v>
      </c>
      <c r="Y75" s="63">
        <f t="shared" si="6"/>
        <v>0</v>
      </c>
      <c r="Z75" s="63">
        <f t="shared" si="7"/>
        <v>0</v>
      </c>
      <c r="AA75" s="63">
        <f t="shared" si="8"/>
        <v>0</v>
      </c>
      <c r="AB75" s="126">
        <f>('STEP 2 Input sheet'!$C$37-'STEP 2 Input sheet'!$D$37)*'STEP 2 Input sheet'!C207*'STEP 2 Input sheet'!G207*AD75/1000</f>
        <v>0</v>
      </c>
      <c r="AC75" s="58">
        <f>('STEP 2 Input sheet'!F207*(K75)+(1-'STEP 2 Input sheet'!H207)*(L75)+(1-'STEP 2 Input sheet'!I207)*(M75)+'STEP 2 Input sheet'!G207*'STEP 3 output sheet'!Y75+'STEP 2 Input sheet'!H207*'STEP 3 output sheet'!Z75+'STEP 2 Input sheet'!I207*'STEP 3 output sheet'!AA75)*'STEP 2 Input sheet'!C207</f>
        <v>0</v>
      </c>
      <c r="AD75" s="117">
        <v>9.1127297256314908</v>
      </c>
      <c r="AE75" s="45">
        <v>2045</v>
      </c>
      <c r="AF75" s="63">
        <f t="shared" si="11"/>
        <v>0</v>
      </c>
      <c r="AG75" s="126">
        <f t="shared" si="12"/>
        <v>0</v>
      </c>
      <c r="AH75" s="80" t="e">
        <f t="shared" si="2"/>
        <v>#DIV/0!</v>
      </c>
      <c r="AI75" s="127">
        <f t="shared" si="13"/>
        <v>0</v>
      </c>
      <c r="AJ75" s="127">
        <f t="shared" si="14"/>
        <v>0</v>
      </c>
    </row>
    <row r="76" spans="1:36" x14ac:dyDescent="0.25">
      <c r="A76" s="127">
        <f t="shared" si="9"/>
        <v>0</v>
      </c>
      <c r="B76" s="45">
        <v>2046</v>
      </c>
      <c r="C76" s="54">
        <v>0</v>
      </c>
      <c r="D76" s="63">
        <v>0</v>
      </c>
      <c r="E76" s="63">
        <v>0</v>
      </c>
      <c r="F76" s="63">
        <v>0</v>
      </c>
      <c r="G76" s="63">
        <v>0</v>
      </c>
      <c r="H76" s="63">
        <v>0</v>
      </c>
      <c r="I76" s="63">
        <v>0</v>
      </c>
      <c r="J76" s="63">
        <v>0</v>
      </c>
      <c r="K76" s="63">
        <f t="shared" si="3"/>
        <v>0</v>
      </c>
      <c r="L76" s="63">
        <f t="shared" si="4"/>
        <v>0</v>
      </c>
      <c r="M76" s="63">
        <f t="shared" si="5"/>
        <v>0</v>
      </c>
      <c r="N76" s="58">
        <f>SUM(K76:M76)*'STEP 2 Input sheet'!C208</f>
        <v>0</v>
      </c>
      <c r="O76" s="127">
        <f t="shared" si="10"/>
        <v>0</v>
      </c>
      <c r="P76" s="45">
        <v>2046</v>
      </c>
      <c r="Q76" s="54">
        <v>0</v>
      </c>
      <c r="R76" s="63">
        <v>0</v>
      </c>
      <c r="S76" s="63">
        <v>0</v>
      </c>
      <c r="T76" s="63">
        <v>0</v>
      </c>
      <c r="U76" s="63">
        <v>0</v>
      </c>
      <c r="V76" s="63">
        <v>0</v>
      </c>
      <c r="W76" s="63">
        <v>0</v>
      </c>
      <c r="X76" s="63">
        <v>0</v>
      </c>
      <c r="Y76" s="63">
        <f t="shared" si="6"/>
        <v>0</v>
      </c>
      <c r="Z76" s="63">
        <f t="shared" si="7"/>
        <v>0</v>
      </c>
      <c r="AA76" s="63">
        <f t="shared" si="8"/>
        <v>0</v>
      </c>
      <c r="AB76" s="126">
        <f>('STEP 2 Input sheet'!$C$37-'STEP 2 Input sheet'!$D$37)*'STEP 2 Input sheet'!C208*'STEP 2 Input sheet'!G208*AD76/1000</f>
        <v>0</v>
      </c>
      <c r="AC76" s="58">
        <f>('STEP 2 Input sheet'!F208*(K76)+(1-'STEP 2 Input sheet'!H208)*(L76)+(1-'STEP 2 Input sheet'!I208)*(M76)+'STEP 2 Input sheet'!G208*'STEP 3 output sheet'!Y76+'STEP 2 Input sheet'!H208*'STEP 3 output sheet'!Z76+'STEP 2 Input sheet'!I208*'STEP 3 output sheet'!AA76)*'STEP 2 Input sheet'!C208</f>
        <v>0</v>
      </c>
      <c r="AD76" s="117">
        <v>8.8678846117161836</v>
      </c>
      <c r="AE76" s="45">
        <v>2046</v>
      </c>
      <c r="AF76" s="63">
        <f t="shared" si="11"/>
        <v>0</v>
      </c>
      <c r="AG76" s="126">
        <f t="shared" si="12"/>
        <v>0</v>
      </c>
      <c r="AH76" s="80" t="e">
        <f t="shared" si="2"/>
        <v>#DIV/0!</v>
      </c>
      <c r="AI76" s="127">
        <f t="shared" si="13"/>
        <v>0</v>
      </c>
      <c r="AJ76" s="127">
        <f t="shared" si="14"/>
        <v>0</v>
      </c>
    </row>
    <row r="77" spans="1:36" x14ac:dyDescent="0.25">
      <c r="A77" s="127">
        <f t="shared" si="9"/>
        <v>0</v>
      </c>
      <c r="B77" s="45">
        <v>2047</v>
      </c>
      <c r="C77" s="54">
        <v>0</v>
      </c>
      <c r="D77" s="63">
        <v>0</v>
      </c>
      <c r="E77" s="63">
        <v>0</v>
      </c>
      <c r="F77" s="63">
        <v>0</v>
      </c>
      <c r="G77" s="63">
        <v>0</v>
      </c>
      <c r="H77" s="63">
        <v>0</v>
      </c>
      <c r="I77" s="63">
        <v>0</v>
      </c>
      <c r="J77" s="63">
        <v>0</v>
      </c>
      <c r="K77" s="63">
        <f t="shared" si="3"/>
        <v>0</v>
      </c>
      <c r="L77" s="63">
        <f t="shared" si="4"/>
        <v>0</v>
      </c>
      <c r="M77" s="63">
        <f t="shared" si="5"/>
        <v>0</v>
      </c>
      <c r="N77" s="58">
        <f>SUM(K77:M77)*'STEP 2 Input sheet'!C209</f>
        <v>0</v>
      </c>
      <c r="O77" s="127">
        <f t="shared" si="10"/>
        <v>0</v>
      </c>
      <c r="P77" s="45">
        <v>2047</v>
      </c>
      <c r="Q77" s="54">
        <v>0</v>
      </c>
      <c r="R77" s="63">
        <v>0</v>
      </c>
      <c r="S77" s="63">
        <v>0</v>
      </c>
      <c r="T77" s="63">
        <v>0</v>
      </c>
      <c r="U77" s="63">
        <v>0</v>
      </c>
      <c r="V77" s="63">
        <v>0</v>
      </c>
      <c r="W77" s="63">
        <v>0</v>
      </c>
      <c r="X77" s="63">
        <v>0</v>
      </c>
      <c r="Y77" s="63">
        <f t="shared" si="6"/>
        <v>0</v>
      </c>
      <c r="Z77" s="63">
        <f t="shared" si="7"/>
        <v>0</v>
      </c>
      <c r="AA77" s="63">
        <f t="shared" si="8"/>
        <v>0</v>
      </c>
      <c r="AB77" s="126">
        <f>('STEP 2 Input sheet'!$C$37-'STEP 2 Input sheet'!$D$37)*'STEP 2 Input sheet'!C209*'STEP 2 Input sheet'!G209*AD77/1000</f>
        <v>0</v>
      </c>
      <c r="AC77" s="58">
        <f>('STEP 2 Input sheet'!F209*(K77)+(1-'STEP 2 Input sheet'!H209)*(L77)+(1-'STEP 2 Input sheet'!I209)*(M77)+'STEP 2 Input sheet'!G209*'STEP 3 output sheet'!Y77+'STEP 2 Input sheet'!H209*'STEP 3 output sheet'!Z77+'STEP 2 Input sheet'!I209*'STEP 3 output sheet'!AA77)*'STEP 2 Input sheet'!C209</f>
        <v>0</v>
      </c>
      <c r="AD77" s="117">
        <v>8.6224734265325491</v>
      </c>
      <c r="AE77" s="45">
        <v>2047</v>
      </c>
      <c r="AF77" s="63">
        <f t="shared" si="11"/>
        <v>0</v>
      </c>
      <c r="AG77" s="126">
        <f t="shared" si="12"/>
        <v>0</v>
      </c>
      <c r="AH77" s="80" t="e">
        <f t="shared" si="2"/>
        <v>#DIV/0!</v>
      </c>
      <c r="AI77" s="127">
        <f t="shared" si="13"/>
        <v>0</v>
      </c>
      <c r="AJ77" s="127">
        <f t="shared" si="14"/>
        <v>0</v>
      </c>
    </row>
    <row r="78" spans="1:36" x14ac:dyDescent="0.25">
      <c r="A78" s="127">
        <f t="shared" si="9"/>
        <v>0</v>
      </c>
      <c r="B78" s="45">
        <v>2048</v>
      </c>
      <c r="C78" s="54">
        <v>0</v>
      </c>
      <c r="D78" s="63">
        <v>0</v>
      </c>
      <c r="E78" s="63">
        <v>0</v>
      </c>
      <c r="F78" s="63">
        <v>0</v>
      </c>
      <c r="G78" s="63">
        <v>0</v>
      </c>
      <c r="H78" s="63">
        <v>0</v>
      </c>
      <c r="I78" s="63">
        <v>0</v>
      </c>
      <c r="J78" s="63">
        <v>0</v>
      </c>
      <c r="K78" s="63">
        <f t="shared" si="3"/>
        <v>0</v>
      </c>
      <c r="L78" s="63">
        <f t="shared" si="4"/>
        <v>0</v>
      </c>
      <c r="M78" s="63">
        <f t="shared" si="5"/>
        <v>0</v>
      </c>
      <c r="N78" s="58">
        <f>SUM(K78:M78)*'STEP 2 Input sheet'!C210</f>
        <v>0</v>
      </c>
      <c r="O78" s="127">
        <f t="shared" si="10"/>
        <v>0</v>
      </c>
      <c r="P78" s="45">
        <v>2048</v>
      </c>
      <c r="Q78" s="54">
        <v>0</v>
      </c>
      <c r="R78" s="63">
        <v>0</v>
      </c>
      <c r="S78" s="63">
        <v>0</v>
      </c>
      <c r="T78" s="63">
        <v>0</v>
      </c>
      <c r="U78" s="63">
        <v>0</v>
      </c>
      <c r="V78" s="63">
        <v>0</v>
      </c>
      <c r="W78" s="63">
        <v>0</v>
      </c>
      <c r="X78" s="63">
        <v>0</v>
      </c>
      <c r="Y78" s="63">
        <f t="shared" si="6"/>
        <v>0</v>
      </c>
      <c r="Z78" s="63">
        <f t="shared" si="7"/>
        <v>0</v>
      </c>
      <c r="AA78" s="63">
        <f t="shared" si="8"/>
        <v>0</v>
      </c>
      <c r="AB78" s="126">
        <f>('STEP 2 Input sheet'!$C$37-'STEP 2 Input sheet'!$D$37)*'STEP 2 Input sheet'!C210*'STEP 2 Input sheet'!G210*AD78/1000</f>
        <v>0</v>
      </c>
      <c r="AC78" s="58">
        <f>('STEP 2 Input sheet'!F210*(K78)+(1-'STEP 2 Input sheet'!H210)*(L78)+(1-'STEP 2 Input sheet'!I210)*(M78)+'STEP 2 Input sheet'!G210*'STEP 3 output sheet'!Y78+'STEP 2 Input sheet'!H210*'STEP 3 output sheet'!Z78+'STEP 2 Input sheet'!I210*'STEP 3 output sheet'!AA78)*'STEP 2 Input sheet'!C210</f>
        <v>0</v>
      </c>
      <c r="AD78" s="117">
        <v>8.3765166196089442</v>
      </c>
      <c r="AE78" s="45">
        <v>2048</v>
      </c>
      <c r="AF78" s="63">
        <f t="shared" si="11"/>
        <v>0</v>
      </c>
      <c r="AG78" s="126">
        <f t="shared" si="12"/>
        <v>0</v>
      </c>
      <c r="AH78" s="80" t="e">
        <f t="shared" si="2"/>
        <v>#DIV/0!</v>
      </c>
      <c r="AI78" s="127">
        <f t="shared" si="13"/>
        <v>0</v>
      </c>
      <c r="AJ78" s="127">
        <f t="shared" si="14"/>
        <v>0</v>
      </c>
    </row>
    <row r="79" spans="1:36" x14ac:dyDescent="0.25">
      <c r="A79" s="127">
        <f t="shared" si="9"/>
        <v>0</v>
      </c>
      <c r="B79" s="45">
        <v>2049</v>
      </c>
      <c r="C79" s="54">
        <v>0</v>
      </c>
      <c r="D79" s="63">
        <v>0</v>
      </c>
      <c r="E79" s="63">
        <v>0</v>
      </c>
      <c r="F79" s="63">
        <v>0</v>
      </c>
      <c r="G79" s="63">
        <v>0</v>
      </c>
      <c r="H79" s="63">
        <v>0</v>
      </c>
      <c r="I79" s="63">
        <v>0</v>
      </c>
      <c r="J79" s="63">
        <v>0</v>
      </c>
      <c r="K79" s="63">
        <f t="shared" si="3"/>
        <v>0</v>
      </c>
      <c r="L79" s="63">
        <f t="shared" si="4"/>
        <v>0</v>
      </c>
      <c r="M79" s="63">
        <f t="shared" si="5"/>
        <v>0</v>
      </c>
      <c r="N79" s="58">
        <f>SUM(K79:M79)*'STEP 2 Input sheet'!C211</f>
        <v>0</v>
      </c>
      <c r="O79" s="127">
        <f t="shared" si="10"/>
        <v>0</v>
      </c>
      <c r="P79" s="45">
        <v>2049</v>
      </c>
      <c r="Q79" s="54">
        <v>0</v>
      </c>
      <c r="R79" s="63">
        <v>0</v>
      </c>
      <c r="S79" s="63">
        <v>0</v>
      </c>
      <c r="T79" s="63">
        <v>0</v>
      </c>
      <c r="U79" s="63">
        <v>0</v>
      </c>
      <c r="V79" s="63">
        <v>0</v>
      </c>
      <c r="W79" s="63">
        <v>0</v>
      </c>
      <c r="X79" s="63">
        <v>0</v>
      </c>
      <c r="Y79" s="63">
        <f t="shared" si="6"/>
        <v>0</v>
      </c>
      <c r="Z79" s="63">
        <f t="shared" si="7"/>
        <v>0</v>
      </c>
      <c r="AA79" s="63">
        <f t="shared" si="8"/>
        <v>0</v>
      </c>
      <c r="AB79" s="126">
        <f>('STEP 2 Input sheet'!$C$37-'STEP 2 Input sheet'!$D$37)*'STEP 2 Input sheet'!C211*'STEP 2 Input sheet'!G211*AD79/1000</f>
        <v>0</v>
      </c>
      <c r="AC79" s="58">
        <f>('STEP 2 Input sheet'!F211*(K79)+(1-'STEP 2 Input sheet'!H211)*(L79)+(1-'STEP 2 Input sheet'!I211)*(M79)+'STEP 2 Input sheet'!G211*'STEP 3 output sheet'!Y79+'STEP 2 Input sheet'!H211*'STEP 3 output sheet'!Z79+'STEP 2 Input sheet'!I211*'STEP 3 output sheet'!AA79)*'STEP 2 Input sheet'!C211</f>
        <v>0</v>
      </c>
      <c r="AD79" s="117">
        <v>8.1299421416162652</v>
      </c>
      <c r="AE79" s="45">
        <v>2049</v>
      </c>
      <c r="AF79" s="63">
        <f t="shared" si="11"/>
        <v>0</v>
      </c>
      <c r="AG79" s="126">
        <f t="shared" si="12"/>
        <v>0</v>
      </c>
      <c r="AH79" s="80" t="e">
        <f t="shared" si="2"/>
        <v>#DIV/0!</v>
      </c>
      <c r="AI79" s="127">
        <f t="shared" si="13"/>
        <v>0</v>
      </c>
      <c r="AJ79" s="127">
        <f t="shared" si="14"/>
        <v>0</v>
      </c>
    </row>
    <row r="80" spans="1:36" x14ac:dyDescent="0.25">
      <c r="A80" s="127">
        <f t="shared" si="9"/>
        <v>0</v>
      </c>
      <c r="B80" s="45">
        <v>2050</v>
      </c>
      <c r="C80" s="54">
        <v>0</v>
      </c>
      <c r="D80" s="63">
        <v>0</v>
      </c>
      <c r="E80" s="63">
        <v>0</v>
      </c>
      <c r="F80" s="63">
        <v>0</v>
      </c>
      <c r="G80" s="63">
        <v>0</v>
      </c>
      <c r="H80" s="63">
        <v>0</v>
      </c>
      <c r="I80" s="63">
        <v>0</v>
      </c>
      <c r="J80" s="63">
        <v>0</v>
      </c>
      <c r="K80" s="63">
        <f t="shared" si="3"/>
        <v>0</v>
      </c>
      <c r="L80" s="63">
        <f t="shared" si="4"/>
        <v>0</v>
      </c>
      <c r="M80" s="63">
        <f t="shared" si="5"/>
        <v>0</v>
      </c>
      <c r="N80" s="58">
        <f>SUM(K80:M80)*'STEP 2 Input sheet'!C212</f>
        <v>0</v>
      </c>
      <c r="O80" s="127">
        <f t="shared" si="10"/>
        <v>0</v>
      </c>
      <c r="P80" s="45">
        <v>2050</v>
      </c>
      <c r="Q80" s="54">
        <v>0</v>
      </c>
      <c r="R80" s="63">
        <v>0</v>
      </c>
      <c r="S80" s="63">
        <v>0</v>
      </c>
      <c r="T80" s="63">
        <v>0</v>
      </c>
      <c r="U80" s="63">
        <v>0</v>
      </c>
      <c r="V80" s="63">
        <v>0</v>
      </c>
      <c r="W80" s="63">
        <v>0</v>
      </c>
      <c r="X80" s="63">
        <v>0</v>
      </c>
      <c r="Y80" s="114">
        <f t="shared" si="6"/>
        <v>0</v>
      </c>
      <c r="Z80" s="63">
        <f t="shared" si="7"/>
        <v>0</v>
      </c>
      <c r="AA80" s="63">
        <f t="shared" si="8"/>
        <v>0</v>
      </c>
      <c r="AB80" s="126">
        <f>('STEP 2 Input sheet'!$C$37-'STEP 2 Input sheet'!$D$37)*'STEP 2 Input sheet'!C212*'STEP 2 Input sheet'!G212*AD80/1000</f>
        <v>0</v>
      </c>
      <c r="AC80" s="58">
        <f>('STEP 2 Input sheet'!F212*(K80)+(1-'STEP 2 Input sheet'!H212)*(L80)+(1-'STEP 2 Input sheet'!I212)*(M80)+'STEP 2 Input sheet'!G212*'STEP 3 output sheet'!Y80+'STEP 2 Input sheet'!H212*'STEP 3 output sheet'!Z80+'STEP 2 Input sheet'!I212*'STEP 3 output sheet'!AA80)*'STEP 2 Input sheet'!C212</f>
        <v>0</v>
      </c>
      <c r="AD80" s="117">
        <v>7.8827960017862724</v>
      </c>
      <c r="AE80" s="45">
        <v>2050</v>
      </c>
      <c r="AF80" s="63">
        <f t="shared" si="11"/>
        <v>0</v>
      </c>
      <c r="AG80" s="126">
        <f t="shared" si="12"/>
        <v>0</v>
      </c>
      <c r="AH80" s="80" t="e">
        <f t="shared" si="2"/>
        <v>#DIV/0!</v>
      </c>
      <c r="AI80" s="127">
        <f t="shared" si="13"/>
        <v>0</v>
      </c>
      <c r="AJ80" s="127">
        <f t="shared" si="14"/>
        <v>0</v>
      </c>
    </row>
  </sheetData>
  <mergeCells count="3">
    <mergeCell ref="AF39:AH39"/>
    <mergeCell ref="C39:M39"/>
    <mergeCell ref="Q39:AA39"/>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DB558-25F6-458D-B832-72D23067DC93}">
  <sheetPr>
    <tabColor theme="5" tint="0.79998168889431442"/>
  </sheetPr>
  <dimension ref="A1:BGD67"/>
  <sheetViews>
    <sheetView topLeftCell="IG1" zoomScaleNormal="100" workbookViewId="0">
      <selection activeCell="IR2" sqref="IR2:KE2"/>
    </sheetView>
  </sheetViews>
  <sheetFormatPr defaultRowHeight="15" x14ac:dyDescent="0.25"/>
  <cols>
    <col min="1" max="10" width="20" customWidth="1"/>
    <col min="11" max="210" width="5.140625" style="21" customWidth="1"/>
    <col min="211" max="211" width="5.5703125" style="21" customWidth="1"/>
    <col min="212" max="1537" width="5.140625" style="21" customWidth="1"/>
    <col min="1538" max="1662" width="5.140625" customWidth="1"/>
  </cols>
  <sheetData>
    <row r="1" spans="1:291 1538:1538" s="83" customFormat="1" ht="21.75" thickBot="1" x14ac:dyDescent="0.4">
      <c r="A1" s="82" t="s">
        <v>68</v>
      </c>
    </row>
    <row r="2" spans="1:291 1538:1538" ht="20.25" thickBot="1" x14ac:dyDescent="0.35">
      <c r="K2"/>
      <c r="L2" s="166" t="s">
        <v>69</v>
      </c>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8"/>
      <c r="AZ2" s="163" t="s">
        <v>70</v>
      </c>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5"/>
      <c r="CN2" s="172" t="s">
        <v>71</v>
      </c>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4"/>
      <c r="EB2" s="175" t="s">
        <v>72</v>
      </c>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7"/>
      <c r="FP2" s="160" t="s">
        <v>73</v>
      </c>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2"/>
      <c r="HD2" s="160" t="s">
        <v>758</v>
      </c>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2"/>
      <c r="IR2" s="160" t="s">
        <v>792</v>
      </c>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2"/>
      <c r="BGD2" s="21"/>
    </row>
    <row r="3" spans="1:291 1538:1538" s="37" customFormat="1" ht="51" x14ac:dyDescent="0.2">
      <c r="A3" s="31" t="s">
        <v>736</v>
      </c>
      <c r="B3" s="31" t="s">
        <v>63</v>
      </c>
      <c r="C3" s="31" t="s">
        <v>44</v>
      </c>
      <c r="D3" s="31" t="s">
        <v>45</v>
      </c>
      <c r="E3" s="31" t="s">
        <v>46</v>
      </c>
      <c r="F3" s="31" t="s">
        <v>47</v>
      </c>
      <c r="G3" s="31" t="s">
        <v>48</v>
      </c>
      <c r="H3" s="31" t="s">
        <v>49</v>
      </c>
      <c r="I3" s="31" t="s">
        <v>50</v>
      </c>
      <c r="J3" s="32" t="s">
        <v>74</v>
      </c>
      <c r="K3" s="33" t="s">
        <v>75</v>
      </c>
      <c r="L3" s="34">
        <v>2011</v>
      </c>
      <c r="M3" s="35">
        <v>2012</v>
      </c>
      <c r="N3" s="35">
        <v>2013</v>
      </c>
      <c r="O3" s="35">
        <v>2014</v>
      </c>
      <c r="P3" s="35">
        <v>2015</v>
      </c>
      <c r="Q3" s="35">
        <v>2016</v>
      </c>
      <c r="R3" s="35">
        <v>2017</v>
      </c>
      <c r="S3" s="35">
        <v>2018</v>
      </c>
      <c r="T3" s="35">
        <v>2019</v>
      </c>
      <c r="U3" s="35">
        <v>2020</v>
      </c>
      <c r="V3" s="35">
        <v>2021</v>
      </c>
      <c r="W3" s="35">
        <v>2022</v>
      </c>
      <c r="X3" s="35">
        <v>2023</v>
      </c>
      <c r="Y3" s="35">
        <v>2024</v>
      </c>
      <c r="Z3" s="35">
        <v>2025</v>
      </c>
      <c r="AA3" s="35">
        <v>2026</v>
      </c>
      <c r="AB3" s="35">
        <v>2027</v>
      </c>
      <c r="AC3" s="35">
        <v>2028</v>
      </c>
      <c r="AD3" s="35">
        <v>2029</v>
      </c>
      <c r="AE3" s="35">
        <v>2030</v>
      </c>
      <c r="AF3" s="35">
        <v>2031</v>
      </c>
      <c r="AG3" s="35">
        <v>2032</v>
      </c>
      <c r="AH3" s="35">
        <v>2033</v>
      </c>
      <c r="AI3" s="35">
        <v>2034</v>
      </c>
      <c r="AJ3" s="35">
        <v>2035</v>
      </c>
      <c r="AK3" s="35">
        <v>2036</v>
      </c>
      <c r="AL3" s="35">
        <v>2037</v>
      </c>
      <c r="AM3" s="35">
        <v>2038</v>
      </c>
      <c r="AN3" s="35">
        <v>2039</v>
      </c>
      <c r="AO3" s="35">
        <v>2040</v>
      </c>
      <c r="AP3" s="35">
        <v>2041</v>
      </c>
      <c r="AQ3" s="35">
        <v>2042</v>
      </c>
      <c r="AR3" s="35">
        <v>2043</v>
      </c>
      <c r="AS3" s="35">
        <v>2044</v>
      </c>
      <c r="AT3" s="35">
        <v>2045</v>
      </c>
      <c r="AU3" s="35">
        <v>2046</v>
      </c>
      <c r="AV3" s="35">
        <v>2047</v>
      </c>
      <c r="AW3" s="35">
        <v>2048</v>
      </c>
      <c r="AX3" s="35">
        <v>2049</v>
      </c>
      <c r="AY3" s="36">
        <v>2050</v>
      </c>
      <c r="AZ3" s="34">
        <v>2011</v>
      </c>
      <c r="BA3" s="35">
        <v>2012</v>
      </c>
      <c r="BB3" s="35">
        <v>2013</v>
      </c>
      <c r="BC3" s="35">
        <v>2014</v>
      </c>
      <c r="BD3" s="35">
        <v>2015</v>
      </c>
      <c r="BE3" s="35">
        <v>2016</v>
      </c>
      <c r="BF3" s="35">
        <v>2017</v>
      </c>
      <c r="BG3" s="35">
        <v>2018</v>
      </c>
      <c r="BH3" s="35">
        <v>2019</v>
      </c>
      <c r="BI3" s="35">
        <v>2020</v>
      </c>
      <c r="BJ3" s="35">
        <v>2021</v>
      </c>
      <c r="BK3" s="35">
        <v>2022</v>
      </c>
      <c r="BL3" s="35">
        <v>2023</v>
      </c>
      <c r="BM3" s="35">
        <v>2024</v>
      </c>
      <c r="BN3" s="35">
        <v>2025</v>
      </c>
      <c r="BO3" s="35">
        <v>2026</v>
      </c>
      <c r="BP3" s="35">
        <v>2027</v>
      </c>
      <c r="BQ3" s="35">
        <v>2028</v>
      </c>
      <c r="BR3" s="35">
        <v>2029</v>
      </c>
      <c r="BS3" s="35">
        <v>2030</v>
      </c>
      <c r="BT3" s="35">
        <v>2031</v>
      </c>
      <c r="BU3" s="35">
        <v>2032</v>
      </c>
      <c r="BV3" s="35">
        <v>2033</v>
      </c>
      <c r="BW3" s="35">
        <v>2034</v>
      </c>
      <c r="BX3" s="35">
        <v>2035</v>
      </c>
      <c r="BY3" s="35">
        <v>2036</v>
      </c>
      <c r="BZ3" s="35">
        <v>2037</v>
      </c>
      <c r="CA3" s="35">
        <v>2038</v>
      </c>
      <c r="CB3" s="35">
        <v>2039</v>
      </c>
      <c r="CC3" s="35">
        <v>2040</v>
      </c>
      <c r="CD3" s="35">
        <v>2041</v>
      </c>
      <c r="CE3" s="35">
        <v>2042</v>
      </c>
      <c r="CF3" s="35">
        <v>2043</v>
      </c>
      <c r="CG3" s="35">
        <v>2044</v>
      </c>
      <c r="CH3" s="35">
        <v>2045</v>
      </c>
      <c r="CI3" s="35">
        <v>2046</v>
      </c>
      <c r="CJ3" s="35">
        <v>2047</v>
      </c>
      <c r="CK3" s="35">
        <v>2048</v>
      </c>
      <c r="CL3" s="35">
        <v>2049</v>
      </c>
      <c r="CM3" s="36">
        <v>2050</v>
      </c>
      <c r="CN3" s="34">
        <v>2011</v>
      </c>
      <c r="CO3" s="35">
        <v>2012</v>
      </c>
      <c r="CP3" s="35">
        <v>2013</v>
      </c>
      <c r="CQ3" s="35">
        <v>2014</v>
      </c>
      <c r="CR3" s="35">
        <v>2015</v>
      </c>
      <c r="CS3" s="35">
        <v>2016</v>
      </c>
      <c r="CT3" s="35">
        <v>2017</v>
      </c>
      <c r="CU3" s="35">
        <v>2018</v>
      </c>
      <c r="CV3" s="35">
        <v>2019</v>
      </c>
      <c r="CW3" s="35">
        <v>2020</v>
      </c>
      <c r="CX3" s="35">
        <v>2021</v>
      </c>
      <c r="CY3" s="35">
        <v>2022</v>
      </c>
      <c r="CZ3" s="35">
        <v>2023</v>
      </c>
      <c r="DA3" s="35">
        <v>2024</v>
      </c>
      <c r="DB3" s="35">
        <v>2025</v>
      </c>
      <c r="DC3" s="35">
        <v>2026</v>
      </c>
      <c r="DD3" s="35">
        <v>2027</v>
      </c>
      <c r="DE3" s="35">
        <v>2028</v>
      </c>
      <c r="DF3" s="35">
        <v>2029</v>
      </c>
      <c r="DG3" s="35">
        <v>2030</v>
      </c>
      <c r="DH3" s="35">
        <v>2031</v>
      </c>
      <c r="DI3" s="35">
        <v>2032</v>
      </c>
      <c r="DJ3" s="35">
        <v>2033</v>
      </c>
      <c r="DK3" s="35">
        <v>2034</v>
      </c>
      <c r="DL3" s="35">
        <v>2035</v>
      </c>
      <c r="DM3" s="35">
        <v>2036</v>
      </c>
      <c r="DN3" s="35">
        <v>2037</v>
      </c>
      <c r="DO3" s="35">
        <v>2038</v>
      </c>
      <c r="DP3" s="35">
        <v>2039</v>
      </c>
      <c r="DQ3" s="35">
        <v>2040</v>
      </c>
      <c r="DR3" s="35">
        <v>2041</v>
      </c>
      <c r="DS3" s="35">
        <v>2042</v>
      </c>
      <c r="DT3" s="35">
        <v>2043</v>
      </c>
      <c r="DU3" s="35">
        <v>2044</v>
      </c>
      <c r="DV3" s="35">
        <v>2045</v>
      </c>
      <c r="DW3" s="35">
        <v>2046</v>
      </c>
      <c r="DX3" s="35">
        <v>2047</v>
      </c>
      <c r="DY3" s="35">
        <v>2048</v>
      </c>
      <c r="DZ3" s="35">
        <v>2049</v>
      </c>
      <c r="EA3" s="36">
        <v>2050</v>
      </c>
      <c r="EB3" s="34">
        <v>2011</v>
      </c>
      <c r="EC3" s="35">
        <v>2012</v>
      </c>
      <c r="ED3" s="35">
        <v>2013</v>
      </c>
      <c r="EE3" s="35">
        <v>2014</v>
      </c>
      <c r="EF3" s="35">
        <v>2015</v>
      </c>
      <c r="EG3" s="35">
        <v>2016</v>
      </c>
      <c r="EH3" s="35">
        <v>2017</v>
      </c>
      <c r="EI3" s="35">
        <v>2018</v>
      </c>
      <c r="EJ3" s="35">
        <v>2019</v>
      </c>
      <c r="EK3" s="35">
        <v>2020</v>
      </c>
      <c r="EL3" s="35">
        <v>2021</v>
      </c>
      <c r="EM3" s="35">
        <v>2022</v>
      </c>
      <c r="EN3" s="35">
        <v>2023</v>
      </c>
      <c r="EO3" s="35">
        <v>2024</v>
      </c>
      <c r="EP3" s="35">
        <v>2025</v>
      </c>
      <c r="EQ3" s="35">
        <v>2026</v>
      </c>
      <c r="ER3" s="35">
        <v>2027</v>
      </c>
      <c r="ES3" s="35">
        <v>2028</v>
      </c>
      <c r="ET3" s="35">
        <v>2029</v>
      </c>
      <c r="EU3" s="35">
        <v>2030</v>
      </c>
      <c r="EV3" s="35">
        <v>2031</v>
      </c>
      <c r="EW3" s="35">
        <v>2032</v>
      </c>
      <c r="EX3" s="35">
        <v>2033</v>
      </c>
      <c r="EY3" s="35">
        <v>2034</v>
      </c>
      <c r="EZ3" s="35">
        <v>2035</v>
      </c>
      <c r="FA3" s="35">
        <v>2036</v>
      </c>
      <c r="FB3" s="35">
        <v>2037</v>
      </c>
      <c r="FC3" s="35">
        <v>2038</v>
      </c>
      <c r="FD3" s="35">
        <v>2039</v>
      </c>
      <c r="FE3" s="35">
        <v>2040</v>
      </c>
      <c r="FF3" s="35">
        <v>2041</v>
      </c>
      <c r="FG3" s="35">
        <v>2042</v>
      </c>
      <c r="FH3" s="35">
        <v>2043</v>
      </c>
      <c r="FI3" s="35">
        <v>2044</v>
      </c>
      <c r="FJ3" s="35">
        <v>2045</v>
      </c>
      <c r="FK3" s="35">
        <v>2046</v>
      </c>
      <c r="FL3" s="35">
        <v>2047</v>
      </c>
      <c r="FM3" s="35">
        <v>2048</v>
      </c>
      <c r="FN3" s="35">
        <v>2049</v>
      </c>
      <c r="FO3" s="36">
        <v>2050</v>
      </c>
      <c r="FP3" s="34">
        <v>2011</v>
      </c>
      <c r="FQ3" s="35">
        <v>2012</v>
      </c>
      <c r="FR3" s="35">
        <v>2013</v>
      </c>
      <c r="FS3" s="35">
        <v>2014</v>
      </c>
      <c r="FT3" s="35">
        <v>2015</v>
      </c>
      <c r="FU3" s="35">
        <v>2016</v>
      </c>
      <c r="FV3" s="35">
        <v>2017</v>
      </c>
      <c r="FW3" s="35">
        <v>2018</v>
      </c>
      <c r="FX3" s="35">
        <v>2019</v>
      </c>
      <c r="FY3" s="35">
        <v>2020</v>
      </c>
      <c r="FZ3" s="35">
        <v>2021</v>
      </c>
      <c r="GA3" s="35">
        <v>2022</v>
      </c>
      <c r="GB3" s="35">
        <v>2023</v>
      </c>
      <c r="GC3" s="35">
        <v>2024</v>
      </c>
      <c r="GD3" s="35">
        <v>2025</v>
      </c>
      <c r="GE3" s="35">
        <v>2026</v>
      </c>
      <c r="GF3" s="35">
        <v>2027</v>
      </c>
      <c r="GG3" s="35">
        <v>2028</v>
      </c>
      <c r="GH3" s="35">
        <v>2029</v>
      </c>
      <c r="GI3" s="35">
        <v>2030</v>
      </c>
      <c r="GJ3" s="35">
        <v>2031</v>
      </c>
      <c r="GK3" s="35">
        <v>2032</v>
      </c>
      <c r="GL3" s="35">
        <v>2033</v>
      </c>
      <c r="GM3" s="35">
        <v>2034</v>
      </c>
      <c r="GN3" s="35">
        <v>2035</v>
      </c>
      <c r="GO3" s="35">
        <v>2036</v>
      </c>
      <c r="GP3" s="35">
        <v>2037</v>
      </c>
      <c r="GQ3" s="35">
        <v>2038</v>
      </c>
      <c r="GR3" s="35">
        <v>2039</v>
      </c>
      <c r="GS3" s="35">
        <v>2040</v>
      </c>
      <c r="GT3" s="35">
        <v>2041</v>
      </c>
      <c r="GU3" s="35">
        <v>2042</v>
      </c>
      <c r="GV3" s="35">
        <v>2043</v>
      </c>
      <c r="GW3" s="35">
        <v>2044</v>
      </c>
      <c r="GX3" s="35">
        <v>2045</v>
      </c>
      <c r="GY3" s="35">
        <v>2046</v>
      </c>
      <c r="GZ3" s="35">
        <v>2047</v>
      </c>
      <c r="HA3" s="35">
        <v>2048</v>
      </c>
      <c r="HB3" s="35">
        <v>2049</v>
      </c>
      <c r="HC3" s="36">
        <v>2050</v>
      </c>
      <c r="HD3" s="34">
        <v>2011</v>
      </c>
      <c r="HE3" s="35">
        <v>2012</v>
      </c>
      <c r="HF3" s="35">
        <v>2013</v>
      </c>
      <c r="HG3" s="35">
        <v>2014</v>
      </c>
      <c r="HH3" s="35">
        <v>2015</v>
      </c>
      <c r="HI3" s="35">
        <v>2016</v>
      </c>
      <c r="HJ3" s="35">
        <v>2017</v>
      </c>
      <c r="HK3" s="35">
        <v>2018</v>
      </c>
      <c r="HL3" s="35">
        <v>2019</v>
      </c>
      <c r="HM3" s="35">
        <v>2020</v>
      </c>
      <c r="HN3" s="35">
        <v>2021</v>
      </c>
      <c r="HO3" s="35">
        <v>2022</v>
      </c>
      <c r="HP3" s="35">
        <v>2023</v>
      </c>
      <c r="HQ3" s="35">
        <v>2024</v>
      </c>
      <c r="HR3" s="35">
        <v>2025</v>
      </c>
      <c r="HS3" s="35">
        <v>2026</v>
      </c>
      <c r="HT3" s="35">
        <v>2027</v>
      </c>
      <c r="HU3" s="35">
        <v>2028</v>
      </c>
      <c r="HV3" s="35">
        <v>2029</v>
      </c>
      <c r="HW3" s="35">
        <v>2030</v>
      </c>
      <c r="HX3" s="35">
        <v>2031</v>
      </c>
      <c r="HY3" s="35">
        <v>2032</v>
      </c>
      <c r="HZ3" s="35">
        <v>2033</v>
      </c>
      <c r="IA3" s="35">
        <v>2034</v>
      </c>
      <c r="IB3" s="35">
        <v>2035</v>
      </c>
      <c r="IC3" s="35">
        <v>2036</v>
      </c>
      <c r="ID3" s="35">
        <v>2037</v>
      </c>
      <c r="IE3" s="35">
        <v>2038</v>
      </c>
      <c r="IF3" s="35">
        <v>2039</v>
      </c>
      <c r="IG3" s="35">
        <v>2040</v>
      </c>
      <c r="IH3" s="35">
        <v>2041</v>
      </c>
      <c r="II3" s="35">
        <v>2042</v>
      </c>
      <c r="IJ3" s="35">
        <v>2043</v>
      </c>
      <c r="IK3" s="35">
        <v>2044</v>
      </c>
      <c r="IL3" s="35">
        <v>2045</v>
      </c>
      <c r="IM3" s="35">
        <v>2046</v>
      </c>
      <c r="IN3" s="35">
        <v>2047</v>
      </c>
      <c r="IO3" s="35">
        <v>2048</v>
      </c>
      <c r="IP3" s="35">
        <v>2049</v>
      </c>
      <c r="IQ3" s="36">
        <v>2050</v>
      </c>
      <c r="IR3" s="34">
        <v>2011</v>
      </c>
      <c r="IS3" s="35">
        <v>2012</v>
      </c>
      <c r="IT3" s="35">
        <v>2013</v>
      </c>
      <c r="IU3" s="35">
        <v>2014</v>
      </c>
      <c r="IV3" s="35">
        <v>2015</v>
      </c>
      <c r="IW3" s="35">
        <v>2016</v>
      </c>
      <c r="IX3" s="35">
        <v>2017</v>
      </c>
      <c r="IY3" s="35">
        <v>2018</v>
      </c>
      <c r="IZ3" s="35">
        <v>2019</v>
      </c>
      <c r="JA3" s="35">
        <v>2020</v>
      </c>
      <c r="JB3" s="35">
        <v>2021</v>
      </c>
      <c r="JC3" s="35">
        <v>2022</v>
      </c>
      <c r="JD3" s="35">
        <v>2023</v>
      </c>
      <c r="JE3" s="35">
        <v>2024</v>
      </c>
      <c r="JF3" s="35">
        <v>2025</v>
      </c>
      <c r="JG3" s="35">
        <v>2026</v>
      </c>
      <c r="JH3" s="35">
        <v>2027</v>
      </c>
      <c r="JI3" s="35">
        <v>2028</v>
      </c>
      <c r="JJ3" s="35">
        <v>2029</v>
      </c>
      <c r="JK3" s="35">
        <v>2030</v>
      </c>
      <c r="JL3" s="35">
        <v>2031</v>
      </c>
      <c r="JM3" s="35">
        <v>2032</v>
      </c>
      <c r="JN3" s="35">
        <v>2033</v>
      </c>
      <c r="JO3" s="35">
        <v>2034</v>
      </c>
      <c r="JP3" s="35">
        <v>2035</v>
      </c>
      <c r="JQ3" s="35">
        <v>2036</v>
      </c>
      <c r="JR3" s="35">
        <v>2037</v>
      </c>
      <c r="JS3" s="35">
        <v>2038</v>
      </c>
      <c r="JT3" s="35">
        <v>2039</v>
      </c>
      <c r="JU3" s="35">
        <v>2040</v>
      </c>
      <c r="JV3" s="35">
        <v>2041</v>
      </c>
      <c r="JW3" s="35">
        <v>2042</v>
      </c>
      <c r="JX3" s="35">
        <v>2043</v>
      </c>
      <c r="JY3" s="35">
        <v>2044</v>
      </c>
      <c r="JZ3" s="35">
        <v>2045</v>
      </c>
      <c r="KA3" s="35">
        <v>2046</v>
      </c>
      <c r="KB3" s="35">
        <v>2047</v>
      </c>
      <c r="KC3" s="35">
        <v>2048</v>
      </c>
      <c r="KD3" s="35">
        <v>2049</v>
      </c>
      <c r="KE3" s="36">
        <v>2050</v>
      </c>
    </row>
    <row r="4" spans="1:291 1538:1538" x14ac:dyDescent="0.25">
      <c r="A4" s="7">
        <f>'STEP 2 Input sheet'!A91</f>
        <v>0</v>
      </c>
      <c r="B4" s="7">
        <f>'STEP 2 Input sheet'!B91</f>
        <v>0</v>
      </c>
      <c r="C4" s="7">
        <f>'STEP 2 Input sheet'!C91</f>
        <v>0</v>
      </c>
      <c r="D4" s="7">
        <f>'STEP 2 Input sheet'!D91</f>
        <v>0</v>
      </c>
      <c r="E4" s="7">
        <f>'STEP 2 Input sheet'!E91</f>
        <v>0</v>
      </c>
      <c r="F4" s="7" t="str">
        <f>'STEP 2 Input sheet'!F91</f>
        <v>euro/</v>
      </c>
      <c r="G4" s="7">
        <f>'STEP 2 Input sheet'!G91</f>
        <v>0</v>
      </c>
      <c r="H4" s="7">
        <f>'STEP 2 Input sheet'!H91</f>
        <v>0</v>
      </c>
      <c r="I4" s="7">
        <f>'STEP 2 Input sheet'!I91</f>
        <v>0</v>
      </c>
      <c r="J4" s="15" t="e">
        <f>VLOOKUP(C4,'appendix 7 - prd ind and reg'!$A:$B,2,FALSE)</f>
        <v>#N/A</v>
      </c>
      <c r="K4" s="16" t="e">
        <f>VLOOKUP(D4,'appendix 7 - prd ind and reg'!$G$2:$H$6,2,FALSE)</f>
        <v>#N/A</v>
      </c>
      <c r="L4" s="24">
        <f>IFERROR(VLOOKUP($K4&amp;$J4,'appendix 2 - IO_mult_all'!$A$1:$AQ$156,'appendix 1 - Calculation'!L$3-2007,FALSE),0)</f>
        <v>0</v>
      </c>
      <c r="M4" s="25">
        <f>IFERROR(VLOOKUP($K4&amp;$J4,'appendix 2 - IO_mult_all'!$A$1:$AQ$156,'appendix 1 - Calculation'!M$3-2007,FALSE),0)</f>
        <v>0</v>
      </c>
      <c r="N4" s="25">
        <f>IFERROR(VLOOKUP($K4&amp;$J4,'appendix 2 - IO_mult_all'!$A$1:$AQ$156,'appendix 1 - Calculation'!N$3-2007,FALSE),0)</f>
        <v>0</v>
      </c>
      <c r="O4" s="25">
        <f>IFERROR(VLOOKUP($K4&amp;$J4,'appendix 2 - IO_mult_all'!$A$1:$AQ$156,'appendix 1 - Calculation'!O$3-2007,FALSE),0)</f>
        <v>0</v>
      </c>
      <c r="P4" s="25">
        <f>IFERROR(VLOOKUP($K4&amp;$J4,'appendix 2 - IO_mult_all'!$A$1:$AQ$156,'appendix 1 - Calculation'!P$3-2007,FALSE),0)</f>
        <v>0</v>
      </c>
      <c r="Q4" s="25">
        <f>IFERROR(VLOOKUP($K4&amp;$J4,'appendix 2 - IO_mult_all'!$A$1:$AQ$156,'appendix 1 - Calculation'!Q$3-2007,FALSE),0)</f>
        <v>0</v>
      </c>
      <c r="R4" s="25">
        <f>IFERROR(VLOOKUP($K4&amp;$J4,'appendix 2 - IO_mult_all'!$A$1:$AQ$156,'appendix 1 - Calculation'!R$3-2007,FALSE),0)</f>
        <v>0</v>
      </c>
      <c r="S4" s="25">
        <f>IFERROR(VLOOKUP($K4&amp;$J4,'appendix 2 - IO_mult_all'!$A$1:$AQ$156,'appendix 1 - Calculation'!S$3-2007,FALSE),0)</f>
        <v>0</v>
      </c>
      <c r="T4" s="25">
        <f>IFERROR(VLOOKUP($K4&amp;$J4,'appendix 2 - IO_mult_all'!$A$1:$AQ$156,'appendix 1 - Calculation'!T$3-2007,FALSE),0)</f>
        <v>0</v>
      </c>
      <c r="U4" s="25">
        <f>IFERROR(VLOOKUP($K4&amp;$J4,'appendix 2 - IO_mult_all'!$A$1:$AQ$156,'appendix 1 - Calculation'!U$3-2007,FALSE),0)</f>
        <v>0</v>
      </c>
      <c r="V4" s="25">
        <f>IFERROR(VLOOKUP($K4&amp;$J4,'appendix 2 - IO_mult_all'!$A$1:$AQ$156,'appendix 1 - Calculation'!V$3-2007,FALSE),0)</f>
        <v>0</v>
      </c>
      <c r="W4" s="25">
        <f>IFERROR(VLOOKUP($K4&amp;$J4,'appendix 2 - IO_mult_all'!$A$1:$AQ$156,'appendix 1 - Calculation'!W$3-2007,FALSE),0)</f>
        <v>0</v>
      </c>
      <c r="X4" s="25">
        <f>IFERROR(VLOOKUP($K4&amp;$J4,'appendix 2 - IO_mult_all'!$A$1:$AQ$156,'appendix 1 - Calculation'!X$3-2007,FALSE),0)</f>
        <v>0</v>
      </c>
      <c r="Y4" s="25">
        <f>IFERROR(VLOOKUP($K4&amp;$J4,'appendix 2 - IO_mult_all'!$A$1:$AQ$156,'appendix 1 - Calculation'!Y$3-2007,FALSE),0)</f>
        <v>0</v>
      </c>
      <c r="Z4" s="25">
        <f>IFERROR(VLOOKUP($K4&amp;$J4,'appendix 2 - IO_mult_all'!$A$1:$AQ$156,'appendix 1 - Calculation'!Z$3-2007,FALSE),0)</f>
        <v>0</v>
      </c>
      <c r="AA4" s="25">
        <f>IFERROR(VLOOKUP($K4&amp;$J4,'appendix 2 - IO_mult_all'!$A$1:$AQ$156,'appendix 1 - Calculation'!AA$3-2007,FALSE),0)</f>
        <v>0</v>
      </c>
      <c r="AB4" s="25">
        <f>IFERROR(VLOOKUP($K4&amp;$J4,'appendix 2 - IO_mult_all'!$A$1:$AQ$156,'appendix 1 - Calculation'!AB$3-2007,FALSE),0)</f>
        <v>0</v>
      </c>
      <c r="AC4" s="25">
        <f>IFERROR(VLOOKUP($K4&amp;$J4,'appendix 2 - IO_mult_all'!$A$1:$AQ$156,'appendix 1 - Calculation'!AC$3-2007,FALSE),0)</f>
        <v>0</v>
      </c>
      <c r="AD4" s="25">
        <f>IFERROR(VLOOKUP($K4&amp;$J4,'appendix 2 - IO_mult_all'!$A$1:$AQ$156,'appendix 1 - Calculation'!AD$3-2007,FALSE),0)</f>
        <v>0</v>
      </c>
      <c r="AE4" s="25">
        <f>IFERROR(VLOOKUP($K4&amp;$J4,'appendix 2 - IO_mult_all'!$A$1:$AQ$156,'appendix 1 - Calculation'!AE$3-2007,FALSE),0)</f>
        <v>0</v>
      </c>
      <c r="AF4" s="25">
        <f>IFERROR(VLOOKUP($K4&amp;$J4,'appendix 2 - IO_mult_all'!$A$1:$AQ$156,'appendix 1 - Calculation'!AF$3-2007,FALSE),0)</f>
        <v>0</v>
      </c>
      <c r="AG4" s="25">
        <f>IFERROR(VLOOKUP($K4&amp;$J4,'appendix 2 - IO_mult_all'!$A$1:$AQ$156,'appendix 1 - Calculation'!AG$3-2007,FALSE),0)</f>
        <v>0</v>
      </c>
      <c r="AH4" s="25">
        <f>IFERROR(VLOOKUP($K4&amp;$J4,'appendix 2 - IO_mult_all'!$A$1:$AQ$156,'appendix 1 - Calculation'!AH$3-2007,FALSE),0)</f>
        <v>0</v>
      </c>
      <c r="AI4" s="25">
        <f>IFERROR(VLOOKUP($K4&amp;$J4,'appendix 2 - IO_mult_all'!$A$1:$AQ$156,'appendix 1 - Calculation'!AI$3-2007,FALSE),0)</f>
        <v>0</v>
      </c>
      <c r="AJ4" s="25">
        <f>IFERROR(VLOOKUP($K4&amp;$J4,'appendix 2 - IO_mult_all'!$A$1:$AQ$156,'appendix 1 - Calculation'!AJ$3-2007,FALSE),0)</f>
        <v>0</v>
      </c>
      <c r="AK4" s="25">
        <f>IFERROR(VLOOKUP($K4&amp;$J4,'appendix 2 - IO_mult_all'!$A$1:$AQ$156,'appendix 1 - Calculation'!AK$3-2007,FALSE),0)</f>
        <v>0</v>
      </c>
      <c r="AL4" s="25">
        <f>IFERROR(VLOOKUP($K4&amp;$J4,'appendix 2 - IO_mult_all'!$A$1:$AQ$156,'appendix 1 - Calculation'!AL$3-2007,FALSE),0)</f>
        <v>0</v>
      </c>
      <c r="AM4" s="25">
        <f>IFERROR(VLOOKUP($K4&amp;$J4,'appendix 2 - IO_mult_all'!$A$1:$AQ$156,'appendix 1 - Calculation'!AM$3-2007,FALSE),0)</f>
        <v>0</v>
      </c>
      <c r="AN4" s="25">
        <f>IFERROR(VLOOKUP($K4&amp;$J4,'appendix 2 - IO_mult_all'!$A$1:$AQ$156,'appendix 1 - Calculation'!AN$3-2007,FALSE),0)</f>
        <v>0</v>
      </c>
      <c r="AO4" s="25">
        <f>IFERROR(VLOOKUP($K4&amp;$J4,'appendix 2 - IO_mult_all'!$A$1:$AQ$156,'appendix 1 - Calculation'!AO$3-2007,FALSE),0)</f>
        <v>0</v>
      </c>
      <c r="AP4" s="25">
        <f>IFERROR(VLOOKUP($K4&amp;$J4,'appendix 2 - IO_mult_all'!$A$1:$AQ$156,'appendix 1 - Calculation'!AP$3-2007,FALSE),0)</f>
        <v>0</v>
      </c>
      <c r="AQ4" s="25">
        <f>IFERROR(VLOOKUP($K4&amp;$J4,'appendix 2 - IO_mult_all'!$A$1:$AQ$156,'appendix 1 - Calculation'!AQ$3-2007,FALSE),0)</f>
        <v>0</v>
      </c>
      <c r="AR4" s="25">
        <f>IFERROR(VLOOKUP($K4&amp;$J4,'appendix 2 - IO_mult_all'!$A$1:$AQ$156,'appendix 1 - Calculation'!AR$3-2007,FALSE),0)</f>
        <v>0</v>
      </c>
      <c r="AS4" s="25">
        <f>IFERROR(VLOOKUP($K4&amp;$J4,'appendix 2 - IO_mult_all'!$A$1:$AQ$156,'appendix 1 - Calculation'!AS$3-2007,FALSE),0)</f>
        <v>0</v>
      </c>
      <c r="AT4" s="25">
        <f>IFERROR(VLOOKUP($K4&amp;$J4,'appendix 2 - IO_mult_all'!$A$1:$AQ$156,'appendix 1 - Calculation'!AT$3-2007,FALSE),0)</f>
        <v>0</v>
      </c>
      <c r="AU4" s="25">
        <f>IFERROR(VLOOKUP($K4&amp;$J4,'appendix 2 - IO_mult_all'!$A$1:$AQ$156,'appendix 1 - Calculation'!AU$3-2007,FALSE),0)</f>
        <v>0</v>
      </c>
      <c r="AV4" s="25">
        <f>IFERROR(VLOOKUP($K4&amp;$J4,'appendix 2 - IO_mult_all'!$A$1:$AQ$156,'appendix 1 - Calculation'!AV$3-2007,FALSE),0)</f>
        <v>0</v>
      </c>
      <c r="AW4" s="25">
        <f>IFERROR(VLOOKUP($K4&amp;$J4,'appendix 2 - IO_mult_all'!$A$1:$AQ$156,'appendix 1 - Calculation'!AW$3-2007,FALSE),0)</f>
        <v>0</v>
      </c>
      <c r="AX4" s="25">
        <f>IFERROR(VLOOKUP($K4&amp;$J4,'appendix 2 - IO_mult_all'!$A$1:$AQ$156,'appendix 1 - Calculation'!AX$3-2007,FALSE),0)</f>
        <v>0</v>
      </c>
      <c r="AY4" s="27">
        <f>IFERROR(VLOOKUP($K4&amp;$J4,'appendix 2 - IO_mult_all'!$A$1:$AQ$156,'appendix 1 - Calculation'!AY$3-2007,FALSE),0)</f>
        <v>0</v>
      </c>
      <c r="AZ4" s="24">
        <f>IFERROR(VLOOKUP($K4&amp;$J4,'appendix 3 - IO_mult_ETS'!$A$1:$AQ$156,'appendix 1 - Calculation'!AZ$3-2007,FALSE),0)</f>
        <v>0</v>
      </c>
      <c r="BA4" s="25">
        <f>IFERROR(VLOOKUP($K4&amp;$J4,'appendix 3 - IO_mult_ETS'!$A$1:$AQ$156,'appendix 1 - Calculation'!BA$3-2007,FALSE),0)</f>
        <v>0</v>
      </c>
      <c r="BB4" s="25">
        <f>IFERROR(VLOOKUP($K4&amp;$J4,'appendix 3 - IO_mult_ETS'!$A$1:$AQ$156,'appendix 1 - Calculation'!BB$3-2007,FALSE),0)</f>
        <v>0</v>
      </c>
      <c r="BC4" s="25">
        <f>IFERROR(VLOOKUP($K4&amp;$J4,'appendix 3 - IO_mult_ETS'!$A$1:$AQ$156,'appendix 1 - Calculation'!BC$3-2007,FALSE),0)</f>
        <v>0</v>
      </c>
      <c r="BD4" s="25">
        <f>IFERROR(VLOOKUP($K4&amp;$J4,'appendix 3 - IO_mult_ETS'!$A$1:$AQ$156,'appendix 1 - Calculation'!BD$3-2007,FALSE),0)</f>
        <v>0</v>
      </c>
      <c r="BE4" s="25">
        <f>IFERROR(VLOOKUP($K4&amp;$J4,'appendix 3 - IO_mult_ETS'!$A$1:$AQ$156,'appendix 1 - Calculation'!BE$3-2007,FALSE),0)</f>
        <v>0</v>
      </c>
      <c r="BF4" s="25">
        <f>IFERROR(VLOOKUP($K4&amp;$J4,'appendix 3 - IO_mult_ETS'!$A$1:$AQ$156,'appendix 1 - Calculation'!BF$3-2007,FALSE),0)</f>
        <v>0</v>
      </c>
      <c r="BG4" s="25">
        <f>IFERROR(VLOOKUP($K4&amp;$J4,'appendix 3 - IO_mult_ETS'!$A$1:$AQ$156,'appendix 1 - Calculation'!BG$3-2007,FALSE),0)</f>
        <v>0</v>
      </c>
      <c r="BH4" s="25">
        <f>IFERROR(VLOOKUP($K4&amp;$J4,'appendix 3 - IO_mult_ETS'!$A$1:$AQ$156,'appendix 1 - Calculation'!BH$3-2007,FALSE),0)</f>
        <v>0</v>
      </c>
      <c r="BI4" s="25">
        <f>IFERROR(VLOOKUP($K4&amp;$J4,'appendix 3 - IO_mult_ETS'!$A$1:$AQ$156,'appendix 1 - Calculation'!BI$3-2007,FALSE),0)</f>
        <v>0</v>
      </c>
      <c r="BJ4" s="25">
        <f>IFERROR(VLOOKUP($K4&amp;$J4,'appendix 3 - IO_mult_ETS'!$A$1:$AQ$156,'appendix 1 - Calculation'!BJ$3-2007,FALSE),0)</f>
        <v>0</v>
      </c>
      <c r="BK4" s="25">
        <f>IFERROR(VLOOKUP($K4&amp;$J4,'appendix 3 - IO_mult_ETS'!$A$1:$AQ$156,'appendix 1 - Calculation'!BK$3-2007,FALSE),0)</f>
        <v>0</v>
      </c>
      <c r="BL4" s="25">
        <f>IFERROR(VLOOKUP($K4&amp;$J4,'appendix 3 - IO_mult_ETS'!$A$1:$AQ$156,'appendix 1 - Calculation'!BL$3-2007,FALSE),0)</f>
        <v>0</v>
      </c>
      <c r="BM4" s="25">
        <f>IFERROR(VLOOKUP($K4&amp;$J4,'appendix 3 - IO_mult_ETS'!$A$1:$AQ$156,'appendix 1 - Calculation'!BM$3-2007,FALSE),0)</f>
        <v>0</v>
      </c>
      <c r="BN4" s="25">
        <f>IFERROR(VLOOKUP($K4&amp;$J4,'appendix 3 - IO_mult_ETS'!$A$1:$AQ$156,'appendix 1 - Calculation'!BN$3-2007,FALSE),0)</f>
        <v>0</v>
      </c>
      <c r="BO4" s="25">
        <f>IFERROR(VLOOKUP($K4&amp;$J4,'appendix 3 - IO_mult_ETS'!$A$1:$AQ$156,'appendix 1 - Calculation'!BO$3-2007,FALSE),0)</f>
        <v>0</v>
      </c>
      <c r="BP4" s="25">
        <f>IFERROR(VLOOKUP($K4&amp;$J4,'appendix 3 - IO_mult_ETS'!$A$1:$AQ$156,'appendix 1 - Calculation'!BP$3-2007,FALSE),0)</f>
        <v>0</v>
      </c>
      <c r="BQ4" s="25">
        <f>IFERROR(VLOOKUP($K4&amp;$J4,'appendix 3 - IO_mult_ETS'!$A$1:$AQ$156,'appendix 1 - Calculation'!BQ$3-2007,FALSE),0)</f>
        <v>0</v>
      </c>
      <c r="BR4" s="25">
        <f>IFERROR(VLOOKUP($K4&amp;$J4,'appendix 3 - IO_mult_ETS'!$A$1:$AQ$156,'appendix 1 - Calculation'!BR$3-2007,FALSE),0)</f>
        <v>0</v>
      </c>
      <c r="BS4" s="25">
        <f>IFERROR(VLOOKUP($K4&amp;$J4,'appendix 3 - IO_mult_ETS'!$A$1:$AQ$156,'appendix 1 - Calculation'!BS$3-2007,FALSE),0)</f>
        <v>0</v>
      </c>
      <c r="BT4" s="25">
        <f>IFERROR(VLOOKUP($K4&amp;$J4,'appendix 3 - IO_mult_ETS'!$A$1:$AQ$156,'appendix 1 - Calculation'!BT$3-2007,FALSE),0)</f>
        <v>0</v>
      </c>
      <c r="BU4" s="25">
        <f>IFERROR(VLOOKUP($K4&amp;$J4,'appendix 3 - IO_mult_ETS'!$A$1:$AQ$156,'appendix 1 - Calculation'!BU$3-2007,FALSE),0)</f>
        <v>0</v>
      </c>
      <c r="BV4" s="25">
        <f>IFERROR(VLOOKUP($K4&amp;$J4,'appendix 3 - IO_mult_ETS'!$A$1:$AQ$156,'appendix 1 - Calculation'!BV$3-2007,FALSE),0)</f>
        <v>0</v>
      </c>
      <c r="BW4" s="25">
        <f>IFERROR(VLOOKUP($K4&amp;$J4,'appendix 3 - IO_mult_ETS'!$A$1:$AQ$156,'appendix 1 - Calculation'!BW$3-2007,FALSE),0)</f>
        <v>0</v>
      </c>
      <c r="BX4" s="25">
        <f>IFERROR(VLOOKUP($K4&amp;$J4,'appendix 3 - IO_mult_ETS'!$A$1:$AQ$156,'appendix 1 - Calculation'!BX$3-2007,FALSE),0)</f>
        <v>0</v>
      </c>
      <c r="BY4" s="25">
        <f>IFERROR(VLOOKUP($K4&amp;$J4,'appendix 3 - IO_mult_ETS'!$A$1:$AQ$156,'appendix 1 - Calculation'!BY$3-2007,FALSE),0)</f>
        <v>0</v>
      </c>
      <c r="BZ4" s="25">
        <f>IFERROR(VLOOKUP($K4&amp;$J4,'appendix 3 - IO_mult_ETS'!$A$1:$AQ$156,'appendix 1 - Calculation'!BZ$3-2007,FALSE),0)</f>
        <v>0</v>
      </c>
      <c r="CA4" s="25">
        <f>IFERROR(VLOOKUP($K4&amp;$J4,'appendix 3 - IO_mult_ETS'!$A$1:$AQ$156,'appendix 1 - Calculation'!CA$3-2007,FALSE),0)</f>
        <v>0</v>
      </c>
      <c r="CB4" s="25">
        <f>IFERROR(VLOOKUP($K4&amp;$J4,'appendix 3 - IO_mult_ETS'!$A$1:$AQ$156,'appendix 1 - Calculation'!CB$3-2007,FALSE),0)</f>
        <v>0</v>
      </c>
      <c r="CC4" s="25">
        <f>IFERROR(VLOOKUP($K4&amp;$J4,'appendix 3 - IO_mult_ETS'!$A$1:$AQ$156,'appendix 1 - Calculation'!CC$3-2007,FALSE),0)</f>
        <v>0</v>
      </c>
      <c r="CD4" s="25">
        <f>IFERROR(VLOOKUP($K4&amp;$J4,'appendix 3 - IO_mult_ETS'!$A$1:$AQ$156,'appendix 1 - Calculation'!CD$3-2007,FALSE),0)</f>
        <v>0</v>
      </c>
      <c r="CE4" s="25">
        <f>IFERROR(VLOOKUP($K4&amp;$J4,'appendix 3 - IO_mult_ETS'!$A$1:$AQ$156,'appendix 1 - Calculation'!CE$3-2007,FALSE),0)</f>
        <v>0</v>
      </c>
      <c r="CF4" s="25">
        <f>IFERROR(VLOOKUP($K4&amp;$J4,'appendix 3 - IO_mult_ETS'!$A$1:$AQ$156,'appendix 1 - Calculation'!CF$3-2007,FALSE),0)</f>
        <v>0</v>
      </c>
      <c r="CG4" s="25">
        <f>IFERROR(VLOOKUP($K4&amp;$J4,'appendix 3 - IO_mult_ETS'!$A$1:$AQ$156,'appendix 1 - Calculation'!CG$3-2007,FALSE),0)</f>
        <v>0</v>
      </c>
      <c r="CH4" s="25">
        <f>IFERROR(VLOOKUP($K4&amp;$J4,'appendix 3 - IO_mult_ETS'!$A$1:$AQ$156,'appendix 1 - Calculation'!CH$3-2007,FALSE),0)</f>
        <v>0</v>
      </c>
      <c r="CI4" s="25">
        <f>IFERROR(VLOOKUP($K4&amp;$J4,'appendix 3 - IO_mult_ETS'!$A$1:$AQ$156,'appendix 1 - Calculation'!CI$3-2007,FALSE),0)</f>
        <v>0</v>
      </c>
      <c r="CJ4" s="25">
        <f>IFERROR(VLOOKUP($K4&amp;$J4,'appendix 3 - IO_mult_ETS'!$A$1:$AQ$156,'appendix 1 - Calculation'!CJ$3-2007,FALSE),0)</f>
        <v>0</v>
      </c>
      <c r="CK4" s="25">
        <f>IFERROR(VLOOKUP($K4&amp;$J4,'appendix 3 - IO_mult_ETS'!$A$1:$AQ$156,'appendix 1 - Calculation'!CK$3-2007,FALSE),0)</f>
        <v>0</v>
      </c>
      <c r="CL4" s="25">
        <f>IFERROR(VLOOKUP($K4&amp;$J4,'appendix 3 - IO_mult_ETS'!$A$1:$AQ$156,'appendix 1 - Calculation'!CL$3-2007,FALSE),0)</f>
        <v>0</v>
      </c>
      <c r="CM4" s="26">
        <f>IFERROR(VLOOKUP($K4&amp;$J4,'appendix 3 - IO_mult_ETS'!$A$1:$AQ$156,'appendix 1 - Calculation'!CM$3-2007,FALSE),0)</f>
        <v>0</v>
      </c>
      <c r="CN4" s="25">
        <f t="shared" ref="CN4:CN29" si="0">$I4*L4</f>
        <v>0</v>
      </c>
      <c r="CO4" s="25">
        <f t="shared" ref="CO4:CO29" si="1">$I4*M4</f>
        <v>0</v>
      </c>
      <c r="CP4" s="25">
        <f t="shared" ref="CP4:CP29" si="2">$I4*N4</f>
        <v>0</v>
      </c>
      <c r="CQ4" s="25">
        <f t="shared" ref="CQ4:CQ29" si="3">$I4*O4</f>
        <v>0</v>
      </c>
      <c r="CR4" s="25">
        <f t="shared" ref="CR4:CR29" si="4">$I4*P4</f>
        <v>0</v>
      </c>
      <c r="CS4" s="25">
        <f t="shared" ref="CS4:CS29" si="5">$I4*Q4</f>
        <v>0</v>
      </c>
      <c r="CT4" s="25">
        <f t="shared" ref="CT4:CT29" si="6">$I4*R4</f>
        <v>0</v>
      </c>
      <c r="CU4" s="25">
        <f t="shared" ref="CU4:CU29" si="7">$I4*S4</f>
        <v>0</v>
      </c>
      <c r="CV4" s="25">
        <f t="shared" ref="CV4:CV29" si="8">$I4*T4</f>
        <v>0</v>
      </c>
      <c r="CW4" s="25">
        <f t="shared" ref="CW4:CW29" si="9">$I4*U4</f>
        <v>0</v>
      </c>
      <c r="CX4" s="25">
        <f t="shared" ref="CX4:CX29" si="10">$I4*V4</f>
        <v>0</v>
      </c>
      <c r="CY4" s="25">
        <f t="shared" ref="CY4:CY29" si="11">$I4*W4</f>
        <v>0</v>
      </c>
      <c r="CZ4" s="25">
        <f t="shared" ref="CZ4:CZ29" si="12">$I4*X4</f>
        <v>0</v>
      </c>
      <c r="DA4" s="25">
        <f t="shared" ref="DA4:DA29" si="13">$I4*Y4</f>
        <v>0</v>
      </c>
      <c r="DB4" s="25">
        <f t="shared" ref="DB4:DB29" si="14">$I4*Z4</f>
        <v>0</v>
      </c>
      <c r="DC4" s="25">
        <f t="shared" ref="DC4:DC29" si="15">$I4*AA4</f>
        <v>0</v>
      </c>
      <c r="DD4" s="25">
        <f t="shared" ref="DD4:DD29" si="16">$I4*AB4</f>
        <v>0</v>
      </c>
      <c r="DE4" s="25">
        <f t="shared" ref="DE4:DE29" si="17">$I4*AC4</f>
        <v>0</v>
      </c>
      <c r="DF4" s="25">
        <f t="shared" ref="DF4:DF29" si="18">$I4*AD4</f>
        <v>0</v>
      </c>
      <c r="DG4" s="25">
        <f t="shared" ref="DG4:DG29" si="19">$I4*AE4</f>
        <v>0</v>
      </c>
      <c r="DH4" s="25">
        <f t="shared" ref="DH4:DH29" si="20">$I4*AF4</f>
        <v>0</v>
      </c>
      <c r="DI4" s="25">
        <f t="shared" ref="DI4:DI29" si="21">$I4*AG4</f>
        <v>0</v>
      </c>
      <c r="DJ4" s="25">
        <f t="shared" ref="DJ4:DJ29" si="22">$I4*AH4</f>
        <v>0</v>
      </c>
      <c r="DK4" s="25">
        <f t="shared" ref="DK4:DK29" si="23">$I4*AI4</f>
        <v>0</v>
      </c>
      <c r="DL4" s="25">
        <f t="shared" ref="DL4:DL29" si="24">$I4*AJ4</f>
        <v>0</v>
      </c>
      <c r="DM4" s="25">
        <f t="shared" ref="DM4:DM29" si="25">$I4*AK4</f>
        <v>0</v>
      </c>
      <c r="DN4" s="25">
        <f t="shared" ref="DN4:DN29" si="26">$I4*AL4</f>
        <v>0</v>
      </c>
      <c r="DO4" s="25">
        <f t="shared" ref="DO4:DO29" si="27">$I4*AM4</f>
        <v>0</v>
      </c>
      <c r="DP4" s="25">
        <f t="shared" ref="DP4:DP29" si="28">$I4*AN4</f>
        <v>0</v>
      </c>
      <c r="DQ4" s="25">
        <f t="shared" ref="DQ4:DQ29" si="29">$I4*AO4</f>
        <v>0</v>
      </c>
      <c r="DR4" s="25">
        <f t="shared" ref="DR4:DR29" si="30">$I4*AP4</f>
        <v>0</v>
      </c>
      <c r="DS4" s="25">
        <f t="shared" ref="DS4:DS29" si="31">$I4*AQ4</f>
        <v>0</v>
      </c>
      <c r="DT4" s="25">
        <f t="shared" ref="DT4:DT29" si="32">$I4*AR4</f>
        <v>0</v>
      </c>
      <c r="DU4" s="25">
        <f t="shared" ref="DU4:DU29" si="33">$I4*AS4</f>
        <v>0</v>
      </c>
      <c r="DV4" s="25">
        <f t="shared" ref="DV4:DV29" si="34">$I4*AT4</f>
        <v>0</v>
      </c>
      <c r="DW4" s="25">
        <f t="shared" ref="DW4:DW29" si="35">$I4*AU4</f>
        <v>0</v>
      </c>
      <c r="DX4" s="25">
        <f t="shared" ref="DX4:DX29" si="36">$I4*AV4</f>
        <v>0</v>
      </c>
      <c r="DY4" s="25">
        <f t="shared" ref="DY4:DY29" si="37">$I4*AW4</f>
        <v>0</v>
      </c>
      <c r="DZ4" s="25">
        <f t="shared" ref="DZ4:DZ29" si="38">$I4*AX4</f>
        <v>0</v>
      </c>
      <c r="EA4" s="25">
        <f t="shared" ref="EA4:EA29" si="39">$I4*AY4</f>
        <v>0</v>
      </c>
      <c r="EB4" s="25">
        <f t="shared" ref="EB4:EB29" si="40">$I4*AZ4</f>
        <v>0</v>
      </c>
      <c r="EC4" s="25">
        <f t="shared" ref="EC4:EC29" si="41">$I4*BA4</f>
        <v>0</v>
      </c>
      <c r="ED4" s="25">
        <f t="shared" ref="ED4:ED29" si="42">$I4*BB4</f>
        <v>0</v>
      </c>
      <c r="EE4" s="25">
        <f t="shared" ref="EE4:EE29" si="43">$I4*BC4</f>
        <v>0</v>
      </c>
      <c r="EF4" s="25">
        <f t="shared" ref="EF4:EF29" si="44">$I4*BD4</f>
        <v>0</v>
      </c>
      <c r="EG4" s="25">
        <f t="shared" ref="EG4:EG29" si="45">$I4*BE4</f>
        <v>0</v>
      </c>
      <c r="EH4" s="25">
        <f t="shared" ref="EH4:EH29" si="46">$I4*BF4</f>
        <v>0</v>
      </c>
      <c r="EI4" s="25">
        <f t="shared" ref="EI4:EI29" si="47">$I4*BG4</f>
        <v>0</v>
      </c>
      <c r="EJ4" s="25">
        <f t="shared" ref="EJ4:EJ29" si="48">$I4*BH4</f>
        <v>0</v>
      </c>
      <c r="EK4" s="25">
        <f t="shared" ref="EK4:EK29" si="49">$I4*BI4</f>
        <v>0</v>
      </c>
      <c r="EL4" s="25">
        <f t="shared" ref="EL4:EL29" si="50">$I4*BJ4</f>
        <v>0</v>
      </c>
      <c r="EM4" s="25">
        <f t="shared" ref="EM4:EM29" si="51">$I4*BK4</f>
        <v>0</v>
      </c>
      <c r="EN4" s="25">
        <f t="shared" ref="EN4:EN29" si="52">$I4*BL4</f>
        <v>0</v>
      </c>
      <c r="EO4" s="25">
        <f t="shared" ref="EO4:EO29" si="53">$I4*BM4</f>
        <v>0</v>
      </c>
      <c r="EP4" s="25">
        <f t="shared" ref="EP4:EP29" si="54">$I4*BN4</f>
        <v>0</v>
      </c>
      <c r="EQ4" s="25">
        <f t="shared" ref="EQ4:EQ29" si="55">$I4*BO4</f>
        <v>0</v>
      </c>
      <c r="ER4" s="25">
        <f t="shared" ref="ER4:ER29" si="56">$I4*BP4</f>
        <v>0</v>
      </c>
      <c r="ES4" s="25">
        <f t="shared" ref="ES4:ES29" si="57">$I4*BQ4</f>
        <v>0</v>
      </c>
      <c r="ET4" s="25">
        <f t="shared" ref="ET4:ET29" si="58">$I4*BR4</f>
        <v>0</v>
      </c>
      <c r="EU4" s="25">
        <f t="shared" ref="EU4:EU29" si="59">$I4*BS4</f>
        <v>0</v>
      </c>
      <c r="EV4" s="25">
        <f t="shared" ref="EV4:EV29" si="60">$I4*BT4</f>
        <v>0</v>
      </c>
      <c r="EW4" s="25">
        <f t="shared" ref="EW4:EW29" si="61">$I4*BU4</f>
        <v>0</v>
      </c>
      <c r="EX4" s="25">
        <f t="shared" ref="EX4:EX29" si="62">$I4*BV4</f>
        <v>0</v>
      </c>
      <c r="EY4" s="25">
        <f t="shared" ref="EY4:EY29" si="63">$I4*BW4</f>
        <v>0</v>
      </c>
      <c r="EZ4" s="25">
        <f t="shared" ref="EZ4:EZ29" si="64">$I4*BX4</f>
        <v>0</v>
      </c>
      <c r="FA4" s="25">
        <f t="shared" ref="FA4:FA29" si="65">$I4*BY4</f>
        <v>0</v>
      </c>
      <c r="FB4" s="25">
        <f t="shared" ref="FB4:FB29" si="66">$I4*BZ4</f>
        <v>0</v>
      </c>
      <c r="FC4" s="25">
        <f t="shared" ref="FC4:FC29" si="67">$I4*CA4</f>
        <v>0</v>
      </c>
      <c r="FD4" s="25">
        <f t="shared" ref="FD4:FD29" si="68">$I4*CB4</f>
        <v>0</v>
      </c>
      <c r="FE4" s="25">
        <f t="shared" ref="FE4:FE29" si="69">$I4*CC4</f>
        <v>0</v>
      </c>
      <c r="FF4" s="25">
        <f t="shared" ref="FF4:FF29" si="70">$I4*CD4</f>
        <v>0</v>
      </c>
      <c r="FG4" s="25">
        <f t="shared" ref="FG4:FG29" si="71">$I4*CE4</f>
        <v>0</v>
      </c>
      <c r="FH4" s="25">
        <f t="shared" ref="FH4:FH29" si="72">$I4*CF4</f>
        <v>0</v>
      </c>
      <c r="FI4" s="25">
        <f t="shared" ref="FI4:FI29" si="73">$I4*CG4</f>
        <v>0</v>
      </c>
      <c r="FJ4" s="25">
        <f t="shared" ref="FJ4:FJ29" si="74">$I4*CH4</f>
        <v>0</v>
      </c>
      <c r="FK4" s="25">
        <f t="shared" ref="FK4:FK29" si="75">$I4*CI4</f>
        <v>0</v>
      </c>
      <c r="FL4" s="25">
        <f t="shared" ref="FL4:FL29" si="76">$I4*CJ4</f>
        <v>0</v>
      </c>
      <c r="FM4" s="25">
        <f t="shared" ref="FM4:FM29" si="77">$I4*CK4</f>
        <v>0</v>
      </c>
      <c r="FN4" s="25">
        <f t="shared" ref="FN4:FN29" si="78">$I4*CL4</f>
        <v>0</v>
      </c>
      <c r="FO4" s="25">
        <f t="shared" ref="FO4:FO29" si="79">$I4*CM4</f>
        <v>0</v>
      </c>
      <c r="FP4" s="25">
        <f>CN4-EB4</f>
        <v>0</v>
      </c>
      <c r="FQ4" s="25">
        <f t="shared" ref="FQ4:HC10" si="80">CO4-EC4</f>
        <v>0</v>
      </c>
      <c r="FR4" s="25">
        <f t="shared" si="80"/>
        <v>0</v>
      </c>
      <c r="FS4" s="25">
        <f t="shared" si="80"/>
        <v>0</v>
      </c>
      <c r="FT4" s="25">
        <f t="shared" si="80"/>
        <v>0</v>
      </c>
      <c r="FU4" s="25">
        <f t="shared" si="80"/>
        <v>0</v>
      </c>
      <c r="FV4" s="25">
        <f t="shared" si="80"/>
        <v>0</v>
      </c>
      <c r="FW4" s="25">
        <f t="shared" si="80"/>
        <v>0</v>
      </c>
      <c r="FX4" s="25">
        <f t="shared" si="80"/>
        <v>0</v>
      </c>
      <c r="FY4" s="25">
        <f t="shared" si="80"/>
        <v>0</v>
      </c>
      <c r="FZ4" s="25">
        <f t="shared" si="80"/>
        <v>0</v>
      </c>
      <c r="GA4" s="25">
        <f t="shared" si="80"/>
        <v>0</v>
      </c>
      <c r="GB4" s="25">
        <f t="shared" si="80"/>
        <v>0</v>
      </c>
      <c r="GC4" s="25">
        <f t="shared" si="80"/>
        <v>0</v>
      </c>
      <c r="GD4" s="25">
        <f t="shared" si="80"/>
        <v>0</v>
      </c>
      <c r="GE4" s="25">
        <f t="shared" si="80"/>
        <v>0</v>
      </c>
      <c r="GF4" s="25">
        <f t="shared" si="80"/>
        <v>0</v>
      </c>
      <c r="GG4" s="25">
        <f t="shared" si="80"/>
        <v>0</v>
      </c>
      <c r="GH4" s="25">
        <f t="shared" si="80"/>
        <v>0</v>
      </c>
      <c r="GI4" s="25">
        <f t="shared" si="80"/>
        <v>0</v>
      </c>
      <c r="GJ4" s="25">
        <f t="shared" si="80"/>
        <v>0</v>
      </c>
      <c r="GK4" s="25">
        <f t="shared" si="80"/>
        <v>0</v>
      </c>
      <c r="GL4" s="25">
        <f t="shared" si="80"/>
        <v>0</v>
      </c>
      <c r="GM4" s="25">
        <f t="shared" si="80"/>
        <v>0</v>
      </c>
      <c r="GN4" s="25">
        <f t="shared" si="80"/>
        <v>0</v>
      </c>
      <c r="GO4" s="25">
        <f t="shared" si="80"/>
        <v>0</v>
      </c>
      <c r="GP4" s="25">
        <f t="shared" si="80"/>
        <v>0</v>
      </c>
      <c r="GQ4" s="25">
        <f t="shared" si="80"/>
        <v>0</v>
      </c>
      <c r="GR4" s="25">
        <f t="shared" si="80"/>
        <v>0</v>
      </c>
      <c r="GS4" s="25">
        <f t="shared" si="80"/>
        <v>0</v>
      </c>
      <c r="GT4" s="25">
        <f t="shared" si="80"/>
        <v>0</v>
      </c>
      <c r="GU4" s="25">
        <f t="shared" si="80"/>
        <v>0</v>
      </c>
      <c r="GV4" s="25">
        <f t="shared" si="80"/>
        <v>0</v>
      </c>
      <c r="GW4" s="25">
        <f t="shared" si="80"/>
        <v>0</v>
      </c>
      <c r="GX4" s="25">
        <f t="shared" si="80"/>
        <v>0</v>
      </c>
      <c r="GY4" s="25">
        <f t="shared" si="80"/>
        <v>0</v>
      </c>
      <c r="GZ4" s="25">
        <f t="shared" si="80"/>
        <v>0</v>
      </c>
      <c r="HA4" s="25">
        <f t="shared" si="80"/>
        <v>0</v>
      </c>
      <c r="HB4" s="25">
        <f t="shared" si="80"/>
        <v>0</v>
      </c>
      <c r="HC4" s="25">
        <f t="shared" si="80"/>
        <v>0</v>
      </c>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BGD4" s="21"/>
    </row>
    <row r="5" spans="1:291 1538:1538" x14ac:dyDescent="0.25">
      <c r="A5" s="7">
        <f>'STEP 2 Input sheet'!A92</f>
        <v>0</v>
      </c>
      <c r="B5" s="7">
        <f>'STEP 2 Input sheet'!B92</f>
        <v>0</v>
      </c>
      <c r="C5" s="7">
        <f>'STEP 2 Input sheet'!C92</f>
        <v>0</v>
      </c>
      <c r="D5" s="7">
        <f>'STEP 2 Input sheet'!D92</f>
        <v>0</v>
      </c>
      <c r="E5" s="7">
        <f>'STEP 2 Input sheet'!E92</f>
        <v>0</v>
      </c>
      <c r="F5" s="7" t="str">
        <f>'STEP 2 Input sheet'!F92</f>
        <v>euro/</v>
      </c>
      <c r="G5" s="7">
        <f>'STEP 2 Input sheet'!G92</f>
        <v>0</v>
      </c>
      <c r="H5" s="7">
        <f>'STEP 2 Input sheet'!H92</f>
        <v>0</v>
      </c>
      <c r="I5" s="7">
        <f>'STEP 2 Input sheet'!I92</f>
        <v>0</v>
      </c>
      <c r="J5" s="15" t="e">
        <f>VLOOKUP(C5,'appendix 7 - prd ind and reg'!$A:$B,2,FALSE)</f>
        <v>#N/A</v>
      </c>
      <c r="K5" s="16" t="e">
        <f>VLOOKUP(D5,'appendix 7 - prd ind and reg'!$G$2:$H$6,2,FALSE)</f>
        <v>#N/A</v>
      </c>
      <c r="L5" s="24">
        <f>IFERROR(VLOOKUP($K5&amp;$J5,'appendix 2 - IO_mult_all'!$A$1:$AQ$156,'appendix 1 - Calculation'!L$3-2007,FALSE),0)</f>
        <v>0</v>
      </c>
      <c r="M5" s="25">
        <f>IFERROR(VLOOKUP($K5&amp;$J5,'appendix 2 - IO_mult_all'!$A$1:$AQ$156,'appendix 1 - Calculation'!M$3-2007,FALSE),0)</f>
        <v>0</v>
      </c>
      <c r="N5" s="25">
        <f>IFERROR(VLOOKUP($K5&amp;$J5,'appendix 2 - IO_mult_all'!$A$1:$AQ$156,'appendix 1 - Calculation'!N$3-2007,FALSE),0)</f>
        <v>0</v>
      </c>
      <c r="O5" s="25">
        <f>IFERROR(VLOOKUP($K5&amp;$J5,'appendix 2 - IO_mult_all'!$A$1:$AQ$156,'appendix 1 - Calculation'!O$3-2007,FALSE),0)</f>
        <v>0</v>
      </c>
      <c r="P5" s="25">
        <f>IFERROR(VLOOKUP($K5&amp;$J5,'appendix 2 - IO_mult_all'!$A$1:$AQ$156,'appendix 1 - Calculation'!P$3-2007,FALSE),0)</f>
        <v>0</v>
      </c>
      <c r="Q5" s="25">
        <f>IFERROR(VLOOKUP($K5&amp;$J5,'appendix 2 - IO_mult_all'!$A$1:$AQ$156,'appendix 1 - Calculation'!Q$3-2007,FALSE),0)</f>
        <v>0</v>
      </c>
      <c r="R5" s="25">
        <f>IFERROR(VLOOKUP($K5&amp;$J5,'appendix 2 - IO_mult_all'!$A$1:$AQ$156,'appendix 1 - Calculation'!R$3-2007,FALSE),0)</f>
        <v>0</v>
      </c>
      <c r="S5" s="25">
        <f>IFERROR(VLOOKUP($K5&amp;$J5,'appendix 2 - IO_mult_all'!$A$1:$AQ$156,'appendix 1 - Calculation'!S$3-2007,FALSE),0)</f>
        <v>0</v>
      </c>
      <c r="T5" s="25">
        <f>IFERROR(VLOOKUP($K5&amp;$J5,'appendix 2 - IO_mult_all'!$A$1:$AQ$156,'appendix 1 - Calculation'!T$3-2007,FALSE),0)</f>
        <v>0</v>
      </c>
      <c r="U5" s="25">
        <f>IFERROR(VLOOKUP($K5&amp;$J5,'appendix 2 - IO_mult_all'!$A$1:$AQ$156,'appendix 1 - Calculation'!U$3-2007,FALSE),0)</f>
        <v>0</v>
      </c>
      <c r="V5" s="25">
        <f>IFERROR(VLOOKUP($K5&amp;$J5,'appendix 2 - IO_mult_all'!$A$1:$AQ$156,'appendix 1 - Calculation'!V$3-2007,FALSE),0)</f>
        <v>0</v>
      </c>
      <c r="W5" s="25">
        <f>IFERROR(VLOOKUP($K5&amp;$J5,'appendix 2 - IO_mult_all'!$A$1:$AQ$156,'appendix 1 - Calculation'!W$3-2007,FALSE),0)</f>
        <v>0</v>
      </c>
      <c r="X5" s="25">
        <f>IFERROR(VLOOKUP($K5&amp;$J5,'appendix 2 - IO_mult_all'!$A$1:$AQ$156,'appendix 1 - Calculation'!X$3-2007,FALSE),0)</f>
        <v>0</v>
      </c>
      <c r="Y5" s="25">
        <f>IFERROR(VLOOKUP($K5&amp;$J5,'appendix 2 - IO_mult_all'!$A$1:$AQ$156,'appendix 1 - Calculation'!Y$3-2007,FALSE),0)</f>
        <v>0</v>
      </c>
      <c r="Z5" s="25">
        <f>IFERROR(VLOOKUP($K5&amp;$J5,'appendix 2 - IO_mult_all'!$A$1:$AQ$156,'appendix 1 - Calculation'!Z$3-2007,FALSE),0)</f>
        <v>0</v>
      </c>
      <c r="AA5" s="25">
        <f>IFERROR(VLOOKUP($K5&amp;$J5,'appendix 2 - IO_mult_all'!$A$1:$AQ$156,'appendix 1 - Calculation'!AA$3-2007,FALSE),0)</f>
        <v>0</v>
      </c>
      <c r="AB5" s="25">
        <f>IFERROR(VLOOKUP($K5&amp;$J5,'appendix 2 - IO_mult_all'!$A$1:$AQ$156,'appendix 1 - Calculation'!AB$3-2007,FALSE),0)</f>
        <v>0</v>
      </c>
      <c r="AC5" s="25">
        <f>IFERROR(VLOOKUP($K5&amp;$J5,'appendix 2 - IO_mult_all'!$A$1:$AQ$156,'appendix 1 - Calculation'!AC$3-2007,FALSE),0)</f>
        <v>0</v>
      </c>
      <c r="AD5" s="25">
        <f>IFERROR(VLOOKUP($K5&amp;$J5,'appendix 2 - IO_mult_all'!$A$1:$AQ$156,'appendix 1 - Calculation'!AD$3-2007,FALSE),0)</f>
        <v>0</v>
      </c>
      <c r="AE5" s="25">
        <f>IFERROR(VLOOKUP($K5&amp;$J5,'appendix 2 - IO_mult_all'!$A$1:$AQ$156,'appendix 1 - Calculation'!AE$3-2007,FALSE),0)</f>
        <v>0</v>
      </c>
      <c r="AF5" s="25">
        <f>IFERROR(VLOOKUP($K5&amp;$J5,'appendix 2 - IO_mult_all'!$A$1:$AQ$156,'appendix 1 - Calculation'!AF$3-2007,FALSE),0)</f>
        <v>0</v>
      </c>
      <c r="AG5" s="25">
        <f>IFERROR(VLOOKUP($K5&amp;$J5,'appendix 2 - IO_mult_all'!$A$1:$AQ$156,'appendix 1 - Calculation'!AG$3-2007,FALSE),0)</f>
        <v>0</v>
      </c>
      <c r="AH5" s="25">
        <f>IFERROR(VLOOKUP($K5&amp;$J5,'appendix 2 - IO_mult_all'!$A$1:$AQ$156,'appendix 1 - Calculation'!AH$3-2007,FALSE),0)</f>
        <v>0</v>
      </c>
      <c r="AI5" s="25">
        <f>IFERROR(VLOOKUP($K5&amp;$J5,'appendix 2 - IO_mult_all'!$A$1:$AQ$156,'appendix 1 - Calculation'!AI$3-2007,FALSE),0)</f>
        <v>0</v>
      </c>
      <c r="AJ5" s="25">
        <f>IFERROR(VLOOKUP($K5&amp;$J5,'appendix 2 - IO_mult_all'!$A$1:$AQ$156,'appendix 1 - Calculation'!AJ$3-2007,FALSE),0)</f>
        <v>0</v>
      </c>
      <c r="AK5" s="25">
        <f>IFERROR(VLOOKUP($K5&amp;$J5,'appendix 2 - IO_mult_all'!$A$1:$AQ$156,'appendix 1 - Calculation'!AK$3-2007,FALSE),0)</f>
        <v>0</v>
      </c>
      <c r="AL5" s="25">
        <f>IFERROR(VLOOKUP($K5&amp;$J5,'appendix 2 - IO_mult_all'!$A$1:$AQ$156,'appendix 1 - Calculation'!AL$3-2007,FALSE),0)</f>
        <v>0</v>
      </c>
      <c r="AM5" s="25">
        <f>IFERROR(VLOOKUP($K5&amp;$J5,'appendix 2 - IO_mult_all'!$A$1:$AQ$156,'appendix 1 - Calculation'!AM$3-2007,FALSE),0)</f>
        <v>0</v>
      </c>
      <c r="AN5" s="25">
        <f>IFERROR(VLOOKUP($K5&amp;$J5,'appendix 2 - IO_mult_all'!$A$1:$AQ$156,'appendix 1 - Calculation'!AN$3-2007,FALSE),0)</f>
        <v>0</v>
      </c>
      <c r="AO5" s="25">
        <f>IFERROR(VLOOKUP($K5&amp;$J5,'appendix 2 - IO_mult_all'!$A$1:$AQ$156,'appendix 1 - Calculation'!AO$3-2007,FALSE),0)</f>
        <v>0</v>
      </c>
      <c r="AP5" s="25">
        <f>IFERROR(VLOOKUP($K5&amp;$J5,'appendix 2 - IO_mult_all'!$A$1:$AQ$156,'appendix 1 - Calculation'!AP$3-2007,FALSE),0)</f>
        <v>0</v>
      </c>
      <c r="AQ5" s="25">
        <f>IFERROR(VLOOKUP($K5&amp;$J5,'appendix 2 - IO_mult_all'!$A$1:$AQ$156,'appendix 1 - Calculation'!AQ$3-2007,FALSE),0)</f>
        <v>0</v>
      </c>
      <c r="AR5" s="25">
        <f>IFERROR(VLOOKUP($K5&amp;$J5,'appendix 2 - IO_mult_all'!$A$1:$AQ$156,'appendix 1 - Calculation'!AR$3-2007,FALSE),0)</f>
        <v>0</v>
      </c>
      <c r="AS5" s="25">
        <f>IFERROR(VLOOKUP($K5&amp;$J5,'appendix 2 - IO_mult_all'!$A$1:$AQ$156,'appendix 1 - Calculation'!AS$3-2007,FALSE),0)</f>
        <v>0</v>
      </c>
      <c r="AT5" s="25">
        <f>IFERROR(VLOOKUP($K5&amp;$J5,'appendix 2 - IO_mult_all'!$A$1:$AQ$156,'appendix 1 - Calculation'!AT$3-2007,FALSE),0)</f>
        <v>0</v>
      </c>
      <c r="AU5" s="25">
        <f>IFERROR(VLOOKUP($K5&amp;$J5,'appendix 2 - IO_mult_all'!$A$1:$AQ$156,'appendix 1 - Calculation'!AU$3-2007,FALSE),0)</f>
        <v>0</v>
      </c>
      <c r="AV5" s="25">
        <f>IFERROR(VLOOKUP($K5&amp;$J5,'appendix 2 - IO_mult_all'!$A$1:$AQ$156,'appendix 1 - Calculation'!AV$3-2007,FALSE),0)</f>
        <v>0</v>
      </c>
      <c r="AW5" s="25">
        <f>IFERROR(VLOOKUP($K5&amp;$J5,'appendix 2 - IO_mult_all'!$A$1:$AQ$156,'appendix 1 - Calculation'!AW$3-2007,FALSE),0)</f>
        <v>0</v>
      </c>
      <c r="AX5" s="25">
        <f>IFERROR(VLOOKUP($K5&amp;$J5,'appendix 2 - IO_mult_all'!$A$1:$AQ$156,'appendix 1 - Calculation'!AX$3-2007,FALSE),0)</f>
        <v>0</v>
      </c>
      <c r="AY5" s="27">
        <f>IFERROR(VLOOKUP($K5&amp;$J5,'appendix 2 - IO_mult_all'!$A$1:$AQ$156,'appendix 1 - Calculation'!AY$3-2007,FALSE),0)</f>
        <v>0</v>
      </c>
      <c r="AZ5" s="24">
        <f>IFERROR(VLOOKUP($K5&amp;$J5,'appendix 3 - IO_mult_ETS'!$A$1:$AQ$156,'appendix 1 - Calculation'!AZ$3-2007,FALSE),0)</f>
        <v>0</v>
      </c>
      <c r="BA5" s="25">
        <f>IFERROR(VLOOKUP($K5&amp;$J5,'appendix 3 - IO_mult_ETS'!$A$1:$AQ$156,'appendix 1 - Calculation'!BA$3-2007,FALSE),0)</f>
        <v>0</v>
      </c>
      <c r="BB5" s="25">
        <f>IFERROR(VLOOKUP($K5&amp;$J5,'appendix 3 - IO_mult_ETS'!$A$1:$AQ$156,'appendix 1 - Calculation'!BB$3-2007,FALSE),0)</f>
        <v>0</v>
      </c>
      <c r="BC5" s="25">
        <f>IFERROR(VLOOKUP($K5&amp;$J5,'appendix 3 - IO_mult_ETS'!$A$1:$AQ$156,'appendix 1 - Calculation'!BC$3-2007,FALSE),0)</f>
        <v>0</v>
      </c>
      <c r="BD5" s="25">
        <f>IFERROR(VLOOKUP($K5&amp;$J5,'appendix 3 - IO_mult_ETS'!$A$1:$AQ$156,'appendix 1 - Calculation'!BD$3-2007,FALSE),0)</f>
        <v>0</v>
      </c>
      <c r="BE5" s="25">
        <f>IFERROR(VLOOKUP($K5&amp;$J5,'appendix 3 - IO_mult_ETS'!$A$1:$AQ$156,'appendix 1 - Calculation'!BE$3-2007,FALSE),0)</f>
        <v>0</v>
      </c>
      <c r="BF5" s="25">
        <f>IFERROR(VLOOKUP($K5&amp;$J5,'appendix 3 - IO_mult_ETS'!$A$1:$AQ$156,'appendix 1 - Calculation'!BF$3-2007,FALSE),0)</f>
        <v>0</v>
      </c>
      <c r="BG5" s="25">
        <f>IFERROR(VLOOKUP($K5&amp;$J5,'appendix 3 - IO_mult_ETS'!$A$1:$AQ$156,'appendix 1 - Calculation'!BG$3-2007,FALSE),0)</f>
        <v>0</v>
      </c>
      <c r="BH5" s="25">
        <f>IFERROR(VLOOKUP($K5&amp;$J5,'appendix 3 - IO_mult_ETS'!$A$1:$AQ$156,'appendix 1 - Calculation'!BH$3-2007,FALSE),0)</f>
        <v>0</v>
      </c>
      <c r="BI5" s="25">
        <f>IFERROR(VLOOKUP($K5&amp;$J5,'appendix 3 - IO_mult_ETS'!$A$1:$AQ$156,'appendix 1 - Calculation'!BI$3-2007,FALSE),0)</f>
        <v>0</v>
      </c>
      <c r="BJ5" s="25">
        <f>IFERROR(VLOOKUP($K5&amp;$J5,'appendix 3 - IO_mult_ETS'!$A$1:$AQ$156,'appendix 1 - Calculation'!BJ$3-2007,FALSE),0)</f>
        <v>0</v>
      </c>
      <c r="BK5" s="25">
        <f>IFERROR(VLOOKUP($K5&amp;$J5,'appendix 3 - IO_mult_ETS'!$A$1:$AQ$156,'appendix 1 - Calculation'!BK$3-2007,FALSE),0)</f>
        <v>0</v>
      </c>
      <c r="BL5" s="25">
        <f>IFERROR(VLOOKUP($K5&amp;$J5,'appendix 3 - IO_mult_ETS'!$A$1:$AQ$156,'appendix 1 - Calculation'!BL$3-2007,FALSE),0)</f>
        <v>0</v>
      </c>
      <c r="BM5" s="25">
        <f>IFERROR(VLOOKUP($K5&amp;$J5,'appendix 3 - IO_mult_ETS'!$A$1:$AQ$156,'appendix 1 - Calculation'!BM$3-2007,FALSE),0)</f>
        <v>0</v>
      </c>
      <c r="BN5" s="25">
        <f>IFERROR(VLOOKUP($K5&amp;$J5,'appendix 3 - IO_mult_ETS'!$A$1:$AQ$156,'appendix 1 - Calculation'!BN$3-2007,FALSE),0)</f>
        <v>0</v>
      </c>
      <c r="BO5" s="25">
        <f>IFERROR(VLOOKUP($K5&amp;$J5,'appendix 3 - IO_mult_ETS'!$A$1:$AQ$156,'appendix 1 - Calculation'!BO$3-2007,FALSE),0)</f>
        <v>0</v>
      </c>
      <c r="BP5" s="25">
        <f>IFERROR(VLOOKUP($K5&amp;$J5,'appendix 3 - IO_mult_ETS'!$A$1:$AQ$156,'appendix 1 - Calculation'!BP$3-2007,FALSE),0)</f>
        <v>0</v>
      </c>
      <c r="BQ5" s="25">
        <f>IFERROR(VLOOKUP($K5&amp;$J5,'appendix 3 - IO_mult_ETS'!$A$1:$AQ$156,'appendix 1 - Calculation'!BQ$3-2007,FALSE),0)</f>
        <v>0</v>
      </c>
      <c r="BR5" s="25">
        <f>IFERROR(VLOOKUP($K5&amp;$J5,'appendix 3 - IO_mult_ETS'!$A$1:$AQ$156,'appendix 1 - Calculation'!BR$3-2007,FALSE),0)</f>
        <v>0</v>
      </c>
      <c r="BS5" s="25">
        <f>IFERROR(VLOOKUP($K5&amp;$J5,'appendix 3 - IO_mult_ETS'!$A$1:$AQ$156,'appendix 1 - Calculation'!BS$3-2007,FALSE),0)</f>
        <v>0</v>
      </c>
      <c r="BT5" s="25">
        <f>IFERROR(VLOOKUP($K5&amp;$J5,'appendix 3 - IO_mult_ETS'!$A$1:$AQ$156,'appendix 1 - Calculation'!BT$3-2007,FALSE),0)</f>
        <v>0</v>
      </c>
      <c r="BU5" s="25">
        <f>IFERROR(VLOOKUP($K5&amp;$J5,'appendix 3 - IO_mult_ETS'!$A$1:$AQ$156,'appendix 1 - Calculation'!BU$3-2007,FALSE),0)</f>
        <v>0</v>
      </c>
      <c r="BV5" s="25">
        <f>IFERROR(VLOOKUP($K5&amp;$J5,'appendix 3 - IO_mult_ETS'!$A$1:$AQ$156,'appendix 1 - Calculation'!BV$3-2007,FALSE),0)</f>
        <v>0</v>
      </c>
      <c r="BW5" s="25">
        <f>IFERROR(VLOOKUP($K5&amp;$J5,'appendix 3 - IO_mult_ETS'!$A$1:$AQ$156,'appendix 1 - Calculation'!BW$3-2007,FALSE),0)</f>
        <v>0</v>
      </c>
      <c r="BX5" s="25">
        <f>IFERROR(VLOOKUP($K5&amp;$J5,'appendix 3 - IO_mult_ETS'!$A$1:$AQ$156,'appendix 1 - Calculation'!BX$3-2007,FALSE),0)</f>
        <v>0</v>
      </c>
      <c r="BY5" s="25">
        <f>IFERROR(VLOOKUP($K5&amp;$J5,'appendix 3 - IO_mult_ETS'!$A$1:$AQ$156,'appendix 1 - Calculation'!BY$3-2007,FALSE),0)</f>
        <v>0</v>
      </c>
      <c r="BZ5" s="25">
        <f>IFERROR(VLOOKUP($K5&amp;$J5,'appendix 3 - IO_mult_ETS'!$A$1:$AQ$156,'appendix 1 - Calculation'!BZ$3-2007,FALSE),0)</f>
        <v>0</v>
      </c>
      <c r="CA5" s="25">
        <f>IFERROR(VLOOKUP($K5&amp;$J5,'appendix 3 - IO_mult_ETS'!$A$1:$AQ$156,'appendix 1 - Calculation'!CA$3-2007,FALSE),0)</f>
        <v>0</v>
      </c>
      <c r="CB5" s="25">
        <f>IFERROR(VLOOKUP($K5&amp;$J5,'appendix 3 - IO_mult_ETS'!$A$1:$AQ$156,'appendix 1 - Calculation'!CB$3-2007,FALSE),0)</f>
        <v>0</v>
      </c>
      <c r="CC5" s="25">
        <f>IFERROR(VLOOKUP($K5&amp;$J5,'appendix 3 - IO_mult_ETS'!$A$1:$AQ$156,'appendix 1 - Calculation'!CC$3-2007,FALSE),0)</f>
        <v>0</v>
      </c>
      <c r="CD5" s="25">
        <f>IFERROR(VLOOKUP($K5&amp;$J5,'appendix 3 - IO_mult_ETS'!$A$1:$AQ$156,'appendix 1 - Calculation'!CD$3-2007,FALSE),0)</f>
        <v>0</v>
      </c>
      <c r="CE5" s="25">
        <f>IFERROR(VLOOKUP($K5&amp;$J5,'appendix 3 - IO_mult_ETS'!$A$1:$AQ$156,'appendix 1 - Calculation'!CE$3-2007,FALSE),0)</f>
        <v>0</v>
      </c>
      <c r="CF5" s="25">
        <f>IFERROR(VLOOKUP($K5&amp;$J5,'appendix 3 - IO_mult_ETS'!$A$1:$AQ$156,'appendix 1 - Calculation'!CF$3-2007,FALSE),0)</f>
        <v>0</v>
      </c>
      <c r="CG5" s="25">
        <f>IFERROR(VLOOKUP($K5&amp;$J5,'appendix 3 - IO_mult_ETS'!$A$1:$AQ$156,'appendix 1 - Calculation'!CG$3-2007,FALSE),0)</f>
        <v>0</v>
      </c>
      <c r="CH5" s="25">
        <f>IFERROR(VLOOKUP($K5&amp;$J5,'appendix 3 - IO_mult_ETS'!$A$1:$AQ$156,'appendix 1 - Calculation'!CH$3-2007,FALSE),0)</f>
        <v>0</v>
      </c>
      <c r="CI5" s="25">
        <f>IFERROR(VLOOKUP($K5&amp;$J5,'appendix 3 - IO_mult_ETS'!$A$1:$AQ$156,'appendix 1 - Calculation'!CI$3-2007,FALSE),0)</f>
        <v>0</v>
      </c>
      <c r="CJ5" s="25">
        <f>IFERROR(VLOOKUP($K5&amp;$J5,'appendix 3 - IO_mult_ETS'!$A$1:$AQ$156,'appendix 1 - Calculation'!CJ$3-2007,FALSE),0)</f>
        <v>0</v>
      </c>
      <c r="CK5" s="25">
        <f>IFERROR(VLOOKUP($K5&amp;$J5,'appendix 3 - IO_mult_ETS'!$A$1:$AQ$156,'appendix 1 - Calculation'!CK$3-2007,FALSE),0)</f>
        <v>0</v>
      </c>
      <c r="CL5" s="25">
        <f>IFERROR(VLOOKUP($K5&amp;$J5,'appendix 3 - IO_mult_ETS'!$A$1:$AQ$156,'appendix 1 - Calculation'!CL$3-2007,FALSE),0)</f>
        <v>0</v>
      </c>
      <c r="CM5" s="26">
        <f>IFERROR(VLOOKUP($K5&amp;$J5,'appendix 3 - IO_mult_ETS'!$A$1:$AQ$156,'appendix 1 - Calculation'!CM$3-2007,FALSE),0)</f>
        <v>0</v>
      </c>
      <c r="CN5" s="25">
        <f t="shared" si="0"/>
        <v>0</v>
      </c>
      <c r="CO5" s="25">
        <f t="shared" si="1"/>
        <v>0</v>
      </c>
      <c r="CP5" s="25">
        <f t="shared" si="2"/>
        <v>0</v>
      </c>
      <c r="CQ5" s="25">
        <f t="shared" si="3"/>
        <v>0</v>
      </c>
      <c r="CR5" s="25">
        <f t="shared" si="4"/>
        <v>0</v>
      </c>
      <c r="CS5" s="25">
        <f t="shared" si="5"/>
        <v>0</v>
      </c>
      <c r="CT5" s="25">
        <f t="shared" si="6"/>
        <v>0</v>
      </c>
      <c r="CU5" s="25">
        <f t="shared" si="7"/>
        <v>0</v>
      </c>
      <c r="CV5" s="25">
        <f t="shared" si="8"/>
        <v>0</v>
      </c>
      <c r="CW5" s="25">
        <f t="shared" si="9"/>
        <v>0</v>
      </c>
      <c r="CX5" s="25">
        <f t="shared" si="10"/>
        <v>0</v>
      </c>
      <c r="CY5" s="25">
        <f t="shared" si="11"/>
        <v>0</v>
      </c>
      <c r="CZ5" s="25">
        <f t="shared" si="12"/>
        <v>0</v>
      </c>
      <c r="DA5" s="25">
        <f t="shared" si="13"/>
        <v>0</v>
      </c>
      <c r="DB5" s="25">
        <f t="shared" si="14"/>
        <v>0</v>
      </c>
      <c r="DC5" s="25">
        <f t="shared" si="15"/>
        <v>0</v>
      </c>
      <c r="DD5" s="25">
        <f t="shared" si="16"/>
        <v>0</v>
      </c>
      <c r="DE5" s="25">
        <f t="shared" si="17"/>
        <v>0</v>
      </c>
      <c r="DF5" s="25">
        <f t="shared" si="18"/>
        <v>0</v>
      </c>
      <c r="DG5" s="25">
        <f t="shared" si="19"/>
        <v>0</v>
      </c>
      <c r="DH5" s="25">
        <f t="shared" si="20"/>
        <v>0</v>
      </c>
      <c r="DI5" s="25">
        <f t="shared" si="21"/>
        <v>0</v>
      </c>
      <c r="DJ5" s="25">
        <f t="shared" si="22"/>
        <v>0</v>
      </c>
      <c r="DK5" s="25">
        <f t="shared" si="23"/>
        <v>0</v>
      </c>
      <c r="DL5" s="25">
        <f t="shared" si="24"/>
        <v>0</v>
      </c>
      <c r="DM5" s="25">
        <f t="shared" si="25"/>
        <v>0</v>
      </c>
      <c r="DN5" s="25">
        <f t="shared" si="26"/>
        <v>0</v>
      </c>
      <c r="DO5" s="25">
        <f t="shared" si="27"/>
        <v>0</v>
      </c>
      <c r="DP5" s="25">
        <f t="shared" si="28"/>
        <v>0</v>
      </c>
      <c r="DQ5" s="25">
        <f t="shared" si="29"/>
        <v>0</v>
      </c>
      <c r="DR5" s="25">
        <f t="shared" si="30"/>
        <v>0</v>
      </c>
      <c r="DS5" s="25">
        <f t="shared" si="31"/>
        <v>0</v>
      </c>
      <c r="DT5" s="25">
        <f t="shared" si="32"/>
        <v>0</v>
      </c>
      <c r="DU5" s="25">
        <f t="shared" si="33"/>
        <v>0</v>
      </c>
      <c r="DV5" s="25">
        <f t="shared" si="34"/>
        <v>0</v>
      </c>
      <c r="DW5" s="25">
        <f t="shared" si="35"/>
        <v>0</v>
      </c>
      <c r="DX5" s="25">
        <f t="shared" si="36"/>
        <v>0</v>
      </c>
      <c r="DY5" s="25">
        <f t="shared" si="37"/>
        <v>0</v>
      </c>
      <c r="DZ5" s="25">
        <f t="shared" si="38"/>
        <v>0</v>
      </c>
      <c r="EA5" s="25">
        <f t="shared" si="39"/>
        <v>0</v>
      </c>
      <c r="EB5" s="25">
        <f t="shared" si="40"/>
        <v>0</v>
      </c>
      <c r="EC5" s="25">
        <f t="shared" si="41"/>
        <v>0</v>
      </c>
      <c r="ED5" s="25">
        <f t="shared" si="42"/>
        <v>0</v>
      </c>
      <c r="EE5" s="25">
        <f t="shared" si="43"/>
        <v>0</v>
      </c>
      <c r="EF5" s="25">
        <f t="shared" si="44"/>
        <v>0</v>
      </c>
      <c r="EG5" s="25">
        <f t="shared" si="45"/>
        <v>0</v>
      </c>
      <c r="EH5" s="25">
        <f t="shared" si="46"/>
        <v>0</v>
      </c>
      <c r="EI5" s="25">
        <f t="shared" si="47"/>
        <v>0</v>
      </c>
      <c r="EJ5" s="25">
        <f t="shared" si="48"/>
        <v>0</v>
      </c>
      <c r="EK5" s="25">
        <f t="shared" si="49"/>
        <v>0</v>
      </c>
      <c r="EL5" s="25">
        <f t="shared" si="50"/>
        <v>0</v>
      </c>
      <c r="EM5" s="25">
        <f t="shared" si="51"/>
        <v>0</v>
      </c>
      <c r="EN5" s="25">
        <f t="shared" si="52"/>
        <v>0</v>
      </c>
      <c r="EO5" s="25">
        <f t="shared" si="53"/>
        <v>0</v>
      </c>
      <c r="EP5" s="25">
        <f t="shared" si="54"/>
        <v>0</v>
      </c>
      <c r="EQ5" s="25">
        <f t="shared" si="55"/>
        <v>0</v>
      </c>
      <c r="ER5" s="25">
        <f t="shared" si="56"/>
        <v>0</v>
      </c>
      <c r="ES5" s="25">
        <f t="shared" si="57"/>
        <v>0</v>
      </c>
      <c r="ET5" s="25">
        <f t="shared" si="58"/>
        <v>0</v>
      </c>
      <c r="EU5" s="25">
        <f t="shared" si="59"/>
        <v>0</v>
      </c>
      <c r="EV5" s="25">
        <f t="shared" si="60"/>
        <v>0</v>
      </c>
      <c r="EW5" s="25">
        <f t="shared" si="61"/>
        <v>0</v>
      </c>
      <c r="EX5" s="25">
        <f t="shared" si="62"/>
        <v>0</v>
      </c>
      <c r="EY5" s="25">
        <f t="shared" si="63"/>
        <v>0</v>
      </c>
      <c r="EZ5" s="25">
        <f t="shared" si="64"/>
        <v>0</v>
      </c>
      <c r="FA5" s="25">
        <f t="shared" si="65"/>
        <v>0</v>
      </c>
      <c r="FB5" s="25">
        <f t="shared" si="66"/>
        <v>0</v>
      </c>
      <c r="FC5" s="25">
        <f t="shared" si="67"/>
        <v>0</v>
      </c>
      <c r="FD5" s="25">
        <f t="shared" si="68"/>
        <v>0</v>
      </c>
      <c r="FE5" s="25">
        <f t="shared" si="69"/>
        <v>0</v>
      </c>
      <c r="FF5" s="25">
        <f t="shared" si="70"/>
        <v>0</v>
      </c>
      <c r="FG5" s="25">
        <f t="shared" si="71"/>
        <v>0</v>
      </c>
      <c r="FH5" s="25">
        <f t="shared" si="72"/>
        <v>0</v>
      </c>
      <c r="FI5" s="25">
        <f t="shared" si="73"/>
        <v>0</v>
      </c>
      <c r="FJ5" s="25">
        <f t="shared" si="74"/>
        <v>0</v>
      </c>
      <c r="FK5" s="25">
        <f t="shared" si="75"/>
        <v>0</v>
      </c>
      <c r="FL5" s="25">
        <f t="shared" si="76"/>
        <v>0</v>
      </c>
      <c r="FM5" s="25">
        <f t="shared" si="77"/>
        <v>0</v>
      </c>
      <c r="FN5" s="25">
        <f t="shared" si="78"/>
        <v>0</v>
      </c>
      <c r="FO5" s="25">
        <f t="shared" si="79"/>
        <v>0</v>
      </c>
      <c r="FP5" s="25">
        <f t="shared" ref="FP5:FP29" si="81">CN5-EB5</f>
        <v>0</v>
      </c>
      <c r="FQ5" s="25">
        <f t="shared" si="80"/>
        <v>0</v>
      </c>
      <c r="FR5" s="25">
        <f t="shared" si="80"/>
        <v>0</v>
      </c>
      <c r="FS5" s="25">
        <f t="shared" si="80"/>
        <v>0</v>
      </c>
      <c r="FT5" s="25">
        <f t="shared" si="80"/>
        <v>0</v>
      </c>
      <c r="FU5" s="25">
        <f t="shared" si="80"/>
        <v>0</v>
      </c>
      <c r="FV5" s="25">
        <f t="shared" si="80"/>
        <v>0</v>
      </c>
      <c r="FW5" s="25">
        <f t="shared" si="80"/>
        <v>0</v>
      </c>
      <c r="FX5" s="25">
        <f t="shared" si="80"/>
        <v>0</v>
      </c>
      <c r="FY5" s="25">
        <f t="shared" si="80"/>
        <v>0</v>
      </c>
      <c r="FZ5" s="25">
        <f t="shared" si="80"/>
        <v>0</v>
      </c>
      <c r="GA5" s="25">
        <f t="shared" si="80"/>
        <v>0</v>
      </c>
      <c r="GB5" s="25">
        <f t="shared" si="80"/>
        <v>0</v>
      </c>
      <c r="GC5" s="25">
        <f t="shared" si="80"/>
        <v>0</v>
      </c>
      <c r="GD5" s="25">
        <f t="shared" si="80"/>
        <v>0</v>
      </c>
      <c r="GE5" s="25">
        <f t="shared" si="80"/>
        <v>0</v>
      </c>
      <c r="GF5" s="25">
        <f t="shared" si="80"/>
        <v>0</v>
      </c>
      <c r="GG5" s="25">
        <f t="shared" si="80"/>
        <v>0</v>
      </c>
      <c r="GH5" s="25">
        <f t="shared" si="80"/>
        <v>0</v>
      </c>
      <c r="GI5" s="25">
        <f t="shared" si="80"/>
        <v>0</v>
      </c>
      <c r="GJ5" s="25">
        <f t="shared" si="80"/>
        <v>0</v>
      </c>
      <c r="GK5" s="25">
        <f t="shared" si="80"/>
        <v>0</v>
      </c>
      <c r="GL5" s="25">
        <f t="shared" si="80"/>
        <v>0</v>
      </c>
      <c r="GM5" s="25">
        <f t="shared" si="80"/>
        <v>0</v>
      </c>
      <c r="GN5" s="25">
        <f t="shared" si="80"/>
        <v>0</v>
      </c>
      <c r="GO5" s="25">
        <f t="shared" si="80"/>
        <v>0</v>
      </c>
      <c r="GP5" s="25">
        <f t="shared" si="80"/>
        <v>0</v>
      </c>
      <c r="GQ5" s="25">
        <f t="shared" si="80"/>
        <v>0</v>
      </c>
      <c r="GR5" s="25">
        <f t="shared" si="80"/>
        <v>0</v>
      </c>
      <c r="GS5" s="25">
        <f t="shared" si="80"/>
        <v>0</v>
      </c>
      <c r="GT5" s="25">
        <f t="shared" si="80"/>
        <v>0</v>
      </c>
      <c r="GU5" s="25">
        <f t="shared" si="80"/>
        <v>0</v>
      </c>
      <c r="GV5" s="25">
        <f t="shared" si="80"/>
        <v>0</v>
      </c>
      <c r="GW5" s="25">
        <f t="shared" si="80"/>
        <v>0</v>
      </c>
      <c r="GX5" s="25">
        <f t="shared" si="80"/>
        <v>0</v>
      </c>
      <c r="GY5" s="25">
        <f t="shared" si="80"/>
        <v>0</v>
      </c>
      <c r="GZ5" s="25">
        <f t="shared" si="80"/>
        <v>0</v>
      </c>
      <c r="HA5" s="25">
        <f t="shared" si="80"/>
        <v>0</v>
      </c>
      <c r="HB5" s="25">
        <f t="shared" si="80"/>
        <v>0</v>
      </c>
      <c r="HC5" s="25">
        <f t="shared" si="80"/>
        <v>0</v>
      </c>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BGD5" s="21"/>
    </row>
    <row r="6" spans="1:291 1538:1538" x14ac:dyDescent="0.25">
      <c r="A6" s="7">
        <f>'STEP 2 Input sheet'!A93</f>
        <v>0</v>
      </c>
      <c r="B6" s="7">
        <f>'STEP 2 Input sheet'!B93</f>
        <v>0</v>
      </c>
      <c r="C6" s="7">
        <f>'STEP 2 Input sheet'!C93</f>
        <v>0</v>
      </c>
      <c r="D6" s="7">
        <f>'STEP 2 Input sheet'!D93</f>
        <v>0</v>
      </c>
      <c r="E6" s="7">
        <f>'STEP 2 Input sheet'!E93</f>
        <v>0</v>
      </c>
      <c r="F6" s="7" t="str">
        <f>'STEP 2 Input sheet'!F93</f>
        <v>euro/</v>
      </c>
      <c r="G6" s="7">
        <f>'STEP 2 Input sheet'!G93</f>
        <v>0</v>
      </c>
      <c r="H6" s="7">
        <f>'STEP 2 Input sheet'!H93</f>
        <v>0</v>
      </c>
      <c r="I6" s="7">
        <f>'STEP 2 Input sheet'!I93</f>
        <v>0</v>
      </c>
      <c r="J6" s="15" t="e">
        <f>VLOOKUP(C6,'appendix 7 - prd ind and reg'!$A:$B,2,FALSE)</f>
        <v>#N/A</v>
      </c>
      <c r="K6" s="16" t="e">
        <f>VLOOKUP(D6,'appendix 7 - prd ind and reg'!$G$2:$H$6,2,FALSE)</f>
        <v>#N/A</v>
      </c>
      <c r="L6" s="24">
        <f>IFERROR(VLOOKUP($K6&amp;$J6,'appendix 2 - IO_mult_all'!$A$1:$AQ$156,'appendix 1 - Calculation'!L$3-2007,FALSE),0)</f>
        <v>0</v>
      </c>
      <c r="M6" s="25">
        <f>IFERROR(VLOOKUP($K6&amp;$J6,'appendix 2 - IO_mult_all'!$A$1:$AQ$156,'appendix 1 - Calculation'!M$3-2007,FALSE),0)</f>
        <v>0</v>
      </c>
      <c r="N6" s="25">
        <f>IFERROR(VLOOKUP($K6&amp;$J6,'appendix 2 - IO_mult_all'!$A$1:$AQ$156,'appendix 1 - Calculation'!N$3-2007,FALSE),0)</f>
        <v>0</v>
      </c>
      <c r="O6" s="25">
        <f>IFERROR(VLOOKUP($K6&amp;$J6,'appendix 2 - IO_mult_all'!$A$1:$AQ$156,'appendix 1 - Calculation'!O$3-2007,FALSE),0)</f>
        <v>0</v>
      </c>
      <c r="P6" s="25">
        <f>IFERROR(VLOOKUP($K6&amp;$J6,'appendix 2 - IO_mult_all'!$A$1:$AQ$156,'appendix 1 - Calculation'!P$3-2007,FALSE),0)</f>
        <v>0</v>
      </c>
      <c r="Q6" s="25">
        <f>IFERROR(VLOOKUP($K6&amp;$J6,'appendix 2 - IO_mult_all'!$A$1:$AQ$156,'appendix 1 - Calculation'!Q$3-2007,FALSE),0)</f>
        <v>0</v>
      </c>
      <c r="R6" s="25">
        <f>IFERROR(VLOOKUP($K6&amp;$J6,'appendix 2 - IO_mult_all'!$A$1:$AQ$156,'appendix 1 - Calculation'!R$3-2007,FALSE),0)</f>
        <v>0</v>
      </c>
      <c r="S6" s="25">
        <f>IFERROR(VLOOKUP($K6&amp;$J6,'appendix 2 - IO_mult_all'!$A$1:$AQ$156,'appendix 1 - Calculation'!S$3-2007,FALSE),0)</f>
        <v>0</v>
      </c>
      <c r="T6" s="25">
        <f>IFERROR(VLOOKUP($K6&amp;$J6,'appendix 2 - IO_mult_all'!$A$1:$AQ$156,'appendix 1 - Calculation'!T$3-2007,FALSE),0)</f>
        <v>0</v>
      </c>
      <c r="U6" s="25">
        <f>IFERROR(VLOOKUP($K6&amp;$J6,'appendix 2 - IO_mult_all'!$A$1:$AQ$156,'appendix 1 - Calculation'!U$3-2007,FALSE),0)</f>
        <v>0</v>
      </c>
      <c r="V6" s="25">
        <f>IFERROR(VLOOKUP($K6&amp;$J6,'appendix 2 - IO_mult_all'!$A$1:$AQ$156,'appendix 1 - Calculation'!V$3-2007,FALSE),0)</f>
        <v>0</v>
      </c>
      <c r="W6" s="25">
        <f>IFERROR(VLOOKUP($K6&amp;$J6,'appendix 2 - IO_mult_all'!$A$1:$AQ$156,'appendix 1 - Calculation'!W$3-2007,FALSE),0)</f>
        <v>0</v>
      </c>
      <c r="X6" s="25">
        <f>IFERROR(VLOOKUP($K6&amp;$J6,'appendix 2 - IO_mult_all'!$A$1:$AQ$156,'appendix 1 - Calculation'!X$3-2007,FALSE),0)</f>
        <v>0</v>
      </c>
      <c r="Y6" s="25">
        <f>IFERROR(VLOOKUP($K6&amp;$J6,'appendix 2 - IO_mult_all'!$A$1:$AQ$156,'appendix 1 - Calculation'!Y$3-2007,FALSE),0)</f>
        <v>0</v>
      </c>
      <c r="Z6" s="25">
        <f>IFERROR(VLOOKUP($K6&amp;$J6,'appendix 2 - IO_mult_all'!$A$1:$AQ$156,'appendix 1 - Calculation'!Z$3-2007,FALSE),0)</f>
        <v>0</v>
      </c>
      <c r="AA6" s="25">
        <f>IFERROR(VLOOKUP($K6&amp;$J6,'appendix 2 - IO_mult_all'!$A$1:$AQ$156,'appendix 1 - Calculation'!AA$3-2007,FALSE),0)</f>
        <v>0</v>
      </c>
      <c r="AB6" s="25">
        <f>IFERROR(VLOOKUP($K6&amp;$J6,'appendix 2 - IO_mult_all'!$A$1:$AQ$156,'appendix 1 - Calculation'!AB$3-2007,FALSE),0)</f>
        <v>0</v>
      </c>
      <c r="AC6" s="25">
        <f>IFERROR(VLOOKUP($K6&amp;$J6,'appendix 2 - IO_mult_all'!$A$1:$AQ$156,'appendix 1 - Calculation'!AC$3-2007,FALSE),0)</f>
        <v>0</v>
      </c>
      <c r="AD6" s="25">
        <f>IFERROR(VLOOKUP($K6&amp;$J6,'appendix 2 - IO_mult_all'!$A$1:$AQ$156,'appendix 1 - Calculation'!AD$3-2007,FALSE),0)</f>
        <v>0</v>
      </c>
      <c r="AE6" s="25">
        <f>IFERROR(VLOOKUP($K6&amp;$J6,'appendix 2 - IO_mult_all'!$A$1:$AQ$156,'appendix 1 - Calculation'!AE$3-2007,FALSE),0)</f>
        <v>0</v>
      </c>
      <c r="AF6" s="25">
        <f>IFERROR(VLOOKUP($K6&amp;$J6,'appendix 2 - IO_mult_all'!$A$1:$AQ$156,'appendix 1 - Calculation'!AF$3-2007,FALSE),0)</f>
        <v>0</v>
      </c>
      <c r="AG6" s="25">
        <f>IFERROR(VLOOKUP($K6&amp;$J6,'appendix 2 - IO_mult_all'!$A$1:$AQ$156,'appendix 1 - Calculation'!AG$3-2007,FALSE),0)</f>
        <v>0</v>
      </c>
      <c r="AH6" s="25">
        <f>IFERROR(VLOOKUP($K6&amp;$J6,'appendix 2 - IO_mult_all'!$A$1:$AQ$156,'appendix 1 - Calculation'!AH$3-2007,FALSE),0)</f>
        <v>0</v>
      </c>
      <c r="AI6" s="25">
        <f>IFERROR(VLOOKUP($K6&amp;$J6,'appendix 2 - IO_mult_all'!$A$1:$AQ$156,'appendix 1 - Calculation'!AI$3-2007,FALSE),0)</f>
        <v>0</v>
      </c>
      <c r="AJ6" s="25">
        <f>IFERROR(VLOOKUP($K6&amp;$J6,'appendix 2 - IO_mult_all'!$A$1:$AQ$156,'appendix 1 - Calculation'!AJ$3-2007,FALSE),0)</f>
        <v>0</v>
      </c>
      <c r="AK6" s="25">
        <f>IFERROR(VLOOKUP($K6&amp;$J6,'appendix 2 - IO_mult_all'!$A$1:$AQ$156,'appendix 1 - Calculation'!AK$3-2007,FALSE),0)</f>
        <v>0</v>
      </c>
      <c r="AL6" s="25">
        <f>IFERROR(VLOOKUP($K6&amp;$J6,'appendix 2 - IO_mult_all'!$A$1:$AQ$156,'appendix 1 - Calculation'!AL$3-2007,FALSE),0)</f>
        <v>0</v>
      </c>
      <c r="AM6" s="25">
        <f>IFERROR(VLOOKUP($K6&amp;$J6,'appendix 2 - IO_mult_all'!$A$1:$AQ$156,'appendix 1 - Calculation'!AM$3-2007,FALSE),0)</f>
        <v>0</v>
      </c>
      <c r="AN6" s="25">
        <f>IFERROR(VLOOKUP($K6&amp;$J6,'appendix 2 - IO_mult_all'!$A$1:$AQ$156,'appendix 1 - Calculation'!AN$3-2007,FALSE),0)</f>
        <v>0</v>
      </c>
      <c r="AO6" s="25">
        <f>IFERROR(VLOOKUP($K6&amp;$J6,'appendix 2 - IO_mult_all'!$A$1:$AQ$156,'appendix 1 - Calculation'!AO$3-2007,FALSE),0)</f>
        <v>0</v>
      </c>
      <c r="AP6" s="25">
        <f>IFERROR(VLOOKUP($K6&amp;$J6,'appendix 2 - IO_mult_all'!$A$1:$AQ$156,'appendix 1 - Calculation'!AP$3-2007,FALSE),0)</f>
        <v>0</v>
      </c>
      <c r="AQ6" s="25">
        <f>IFERROR(VLOOKUP($K6&amp;$J6,'appendix 2 - IO_mult_all'!$A$1:$AQ$156,'appendix 1 - Calculation'!AQ$3-2007,FALSE),0)</f>
        <v>0</v>
      </c>
      <c r="AR6" s="25">
        <f>IFERROR(VLOOKUP($K6&amp;$J6,'appendix 2 - IO_mult_all'!$A$1:$AQ$156,'appendix 1 - Calculation'!AR$3-2007,FALSE),0)</f>
        <v>0</v>
      </c>
      <c r="AS6" s="25">
        <f>IFERROR(VLOOKUP($K6&amp;$J6,'appendix 2 - IO_mult_all'!$A$1:$AQ$156,'appendix 1 - Calculation'!AS$3-2007,FALSE),0)</f>
        <v>0</v>
      </c>
      <c r="AT6" s="25">
        <f>IFERROR(VLOOKUP($K6&amp;$J6,'appendix 2 - IO_mult_all'!$A$1:$AQ$156,'appendix 1 - Calculation'!AT$3-2007,FALSE),0)</f>
        <v>0</v>
      </c>
      <c r="AU6" s="25">
        <f>IFERROR(VLOOKUP($K6&amp;$J6,'appendix 2 - IO_mult_all'!$A$1:$AQ$156,'appendix 1 - Calculation'!AU$3-2007,FALSE),0)</f>
        <v>0</v>
      </c>
      <c r="AV6" s="25">
        <f>IFERROR(VLOOKUP($K6&amp;$J6,'appendix 2 - IO_mult_all'!$A$1:$AQ$156,'appendix 1 - Calculation'!AV$3-2007,FALSE),0)</f>
        <v>0</v>
      </c>
      <c r="AW6" s="25">
        <f>IFERROR(VLOOKUP($K6&amp;$J6,'appendix 2 - IO_mult_all'!$A$1:$AQ$156,'appendix 1 - Calculation'!AW$3-2007,FALSE),0)</f>
        <v>0</v>
      </c>
      <c r="AX6" s="25">
        <f>IFERROR(VLOOKUP($K6&amp;$J6,'appendix 2 - IO_mult_all'!$A$1:$AQ$156,'appendix 1 - Calculation'!AX$3-2007,FALSE),0)</f>
        <v>0</v>
      </c>
      <c r="AY6" s="27">
        <f>IFERROR(VLOOKUP($K6&amp;$J6,'appendix 2 - IO_mult_all'!$A$1:$AQ$156,'appendix 1 - Calculation'!AY$3-2007,FALSE),0)</f>
        <v>0</v>
      </c>
      <c r="AZ6" s="24">
        <f>IFERROR(VLOOKUP($K6&amp;$J6,'appendix 3 - IO_mult_ETS'!$A$1:$AQ$156,'appendix 1 - Calculation'!AZ$3-2007,FALSE),0)</f>
        <v>0</v>
      </c>
      <c r="BA6" s="25">
        <f>IFERROR(VLOOKUP($K6&amp;$J6,'appendix 3 - IO_mult_ETS'!$A$1:$AQ$156,'appendix 1 - Calculation'!BA$3-2007,FALSE),0)</f>
        <v>0</v>
      </c>
      <c r="BB6" s="25">
        <f>IFERROR(VLOOKUP($K6&amp;$J6,'appendix 3 - IO_mult_ETS'!$A$1:$AQ$156,'appendix 1 - Calculation'!BB$3-2007,FALSE),0)</f>
        <v>0</v>
      </c>
      <c r="BC6" s="25">
        <f>IFERROR(VLOOKUP($K6&amp;$J6,'appendix 3 - IO_mult_ETS'!$A$1:$AQ$156,'appendix 1 - Calculation'!BC$3-2007,FALSE),0)</f>
        <v>0</v>
      </c>
      <c r="BD6" s="25">
        <f>IFERROR(VLOOKUP($K6&amp;$J6,'appendix 3 - IO_mult_ETS'!$A$1:$AQ$156,'appendix 1 - Calculation'!BD$3-2007,FALSE),0)</f>
        <v>0</v>
      </c>
      <c r="BE6" s="25">
        <f>IFERROR(VLOOKUP($K6&amp;$J6,'appendix 3 - IO_mult_ETS'!$A$1:$AQ$156,'appendix 1 - Calculation'!BE$3-2007,FALSE),0)</f>
        <v>0</v>
      </c>
      <c r="BF6" s="25">
        <f>IFERROR(VLOOKUP($K6&amp;$J6,'appendix 3 - IO_mult_ETS'!$A$1:$AQ$156,'appendix 1 - Calculation'!BF$3-2007,FALSE),0)</f>
        <v>0</v>
      </c>
      <c r="BG6" s="25">
        <f>IFERROR(VLOOKUP($K6&amp;$J6,'appendix 3 - IO_mult_ETS'!$A$1:$AQ$156,'appendix 1 - Calculation'!BG$3-2007,FALSE),0)</f>
        <v>0</v>
      </c>
      <c r="BH6" s="25">
        <f>IFERROR(VLOOKUP($K6&amp;$J6,'appendix 3 - IO_mult_ETS'!$A$1:$AQ$156,'appendix 1 - Calculation'!BH$3-2007,FALSE),0)</f>
        <v>0</v>
      </c>
      <c r="BI6" s="25">
        <f>IFERROR(VLOOKUP($K6&amp;$J6,'appendix 3 - IO_mult_ETS'!$A$1:$AQ$156,'appendix 1 - Calculation'!BI$3-2007,FALSE),0)</f>
        <v>0</v>
      </c>
      <c r="BJ6" s="25">
        <f>IFERROR(VLOOKUP($K6&amp;$J6,'appendix 3 - IO_mult_ETS'!$A$1:$AQ$156,'appendix 1 - Calculation'!BJ$3-2007,FALSE),0)</f>
        <v>0</v>
      </c>
      <c r="BK6" s="25">
        <f>IFERROR(VLOOKUP($K6&amp;$J6,'appendix 3 - IO_mult_ETS'!$A$1:$AQ$156,'appendix 1 - Calculation'!BK$3-2007,FALSE),0)</f>
        <v>0</v>
      </c>
      <c r="BL6" s="25">
        <f>IFERROR(VLOOKUP($K6&amp;$J6,'appendix 3 - IO_mult_ETS'!$A$1:$AQ$156,'appendix 1 - Calculation'!BL$3-2007,FALSE),0)</f>
        <v>0</v>
      </c>
      <c r="BM6" s="25">
        <f>IFERROR(VLOOKUP($K6&amp;$J6,'appendix 3 - IO_mult_ETS'!$A$1:$AQ$156,'appendix 1 - Calculation'!BM$3-2007,FALSE),0)</f>
        <v>0</v>
      </c>
      <c r="BN6" s="25">
        <f>IFERROR(VLOOKUP($K6&amp;$J6,'appendix 3 - IO_mult_ETS'!$A$1:$AQ$156,'appendix 1 - Calculation'!BN$3-2007,FALSE),0)</f>
        <v>0</v>
      </c>
      <c r="BO6" s="25">
        <f>IFERROR(VLOOKUP($K6&amp;$J6,'appendix 3 - IO_mult_ETS'!$A$1:$AQ$156,'appendix 1 - Calculation'!BO$3-2007,FALSE),0)</f>
        <v>0</v>
      </c>
      <c r="BP6" s="25">
        <f>IFERROR(VLOOKUP($K6&amp;$J6,'appendix 3 - IO_mult_ETS'!$A$1:$AQ$156,'appendix 1 - Calculation'!BP$3-2007,FALSE),0)</f>
        <v>0</v>
      </c>
      <c r="BQ6" s="25">
        <f>IFERROR(VLOOKUP($K6&amp;$J6,'appendix 3 - IO_mult_ETS'!$A$1:$AQ$156,'appendix 1 - Calculation'!BQ$3-2007,FALSE),0)</f>
        <v>0</v>
      </c>
      <c r="BR6" s="25">
        <f>IFERROR(VLOOKUP($K6&amp;$J6,'appendix 3 - IO_mult_ETS'!$A$1:$AQ$156,'appendix 1 - Calculation'!BR$3-2007,FALSE),0)</f>
        <v>0</v>
      </c>
      <c r="BS6" s="25">
        <f>IFERROR(VLOOKUP($K6&amp;$J6,'appendix 3 - IO_mult_ETS'!$A$1:$AQ$156,'appendix 1 - Calculation'!BS$3-2007,FALSE),0)</f>
        <v>0</v>
      </c>
      <c r="BT6" s="25">
        <f>IFERROR(VLOOKUP($K6&amp;$J6,'appendix 3 - IO_mult_ETS'!$A$1:$AQ$156,'appendix 1 - Calculation'!BT$3-2007,FALSE),0)</f>
        <v>0</v>
      </c>
      <c r="BU6" s="25">
        <f>IFERROR(VLOOKUP($K6&amp;$J6,'appendix 3 - IO_mult_ETS'!$A$1:$AQ$156,'appendix 1 - Calculation'!BU$3-2007,FALSE),0)</f>
        <v>0</v>
      </c>
      <c r="BV6" s="25">
        <f>IFERROR(VLOOKUP($K6&amp;$J6,'appendix 3 - IO_mult_ETS'!$A$1:$AQ$156,'appendix 1 - Calculation'!BV$3-2007,FALSE),0)</f>
        <v>0</v>
      </c>
      <c r="BW6" s="25">
        <f>IFERROR(VLOOKUP($K6&amp;$J6,'appendix 3 - IO_mult_ETS'!$A$1:$AQ$156,'appendix 1 - Calculation'!BW$3-2007,FALSE),0)</f>
        <v>0</v>
      </c>
      <c r="BX6" s="25">
        <f>IFERROR(VLOOKUP($K6&amp;$J6,'appendix 3 - IO_mult_ETS'!$A$1:$AQ$156,'appendix 1 - Calculation'!BX$3-2007,FALSE),0)</f>
        <v>0</v>
      </c>
      <c r="BY6" s="25">
        <f>IFERROR(VLOOKUP($K6&amp;$J6,'appendix 3 - IO_mult_ETS'!$A$1:$AQ$156,'appendix 1 - Calculation'!BY$3-2007,FALSE),0)</f>
        <v>0</v>
      </c>
      <c r="BZ6" s="25">
        <f>IFERROR(VLOOKUP($K6&amp;$J6,'appendix 3 - IO_mult_ETS'!$A$1:$AQ$156,'appendix 1 - Calculation'!BZ$3-2007,FALSE),0)</f>
        <v>0</v>
      </c>
      <c r="CA6" s="25">
        <f>IFERROR(VLOOKUP($K6&amp;$J6,'appendix 3 - IO_mult_ETS'!$A$1:$AQ$156,'appendix 1 - Calculation'!CA$3-2007,FALSE),0)</f>
        <v>0</v>
      </c>
      <c r="CB6" s="25">
        <f>IFERROR(VLOOKUP($K6&amp;$J6,'appendix 3 - IO_mult_ETS'!$A$1:$AQ$156,'appendix 1 - Calculation'!CB$3-2007,FALSE),0)</f>
        <v>0</v>
      </c>
      <c r="CC6" s="25">
        <f>IFERROR(VLOOKUP($K6&amp;$J6,'appendix 3 - IO_mult_ETS'!$A$1:$AQ$156,'appendix 1 - Calculation'!CC$3-2007,FALSE),0)</f>
        <v>0</v>
      </c>
      <c r="CD6" s="25">
        <f>IFERROR(VLOOKUP($K6&amp;$J6,'appendix 3 - IO_mult_ETS'!$A$1:$AQ$156,'appendix 1 - Calculation'!CD$3-2007,FALSE),0)</f>
        <v>0</v>
      </c>
      <c r="CE6" s="25">
        <f>IFERROR(VLOOKUP($K6&amp;$J6,'appendix 3 - IO_mult_ETS'!$A$1:$AQ$156,'appendix 1 - Calculation'!CE$3-2007,FALSE),0)</f>
        <v>0</v>
      </c>
      <c r="CF6" s="25">
        <f>IFERROR(VLOOKUP($K6&amp;$J6,'appendix 3 - IO_mult_ETS'!$A$1:$AQ$156,'appendix 1 - Calculation'!CF$3-2007,FALSE),0)</f>
        <v>0</v>
      </c>
      <c r="CG6" s="25">
        <f>IFERROR(VLOOKUP($K6&amp;$J6,'appendix 3 - IO_mult_ETS'!$A$1:$AQ$156,'appendix 1 - Calculation'!CG$3-2007,FALSE),0)</f>
        <v>0</v>
      </c>
      <c r="CH6" s="25">
        <f>IFERROR(VLOOKUP($K6&amp;$J6,'appendix 3 - IO_mult_ETS'!$A$1:$AQ$156,'appendix 1 - Calculation'!CH$3-2007,FALSE),0)</f>
        <v>0</v>
      </c>
      <c r="CI6" s="25">
        <f>IFERROR(VLOOKUP($K6&amp;$J6,'appendix 3 - IO_mult_ETS'!$A$1:$AQ$156,'appendix 1 - Calculation'!CI$3-2007,FALSE),0)</f>
        <v>0</v>
      </c>
      <c r="CJ6" s="25">
        <f>IFERROR(VLOOKUP($K6&amp;$J6,'appendix 3 - IO_mult_ETS'!$A$1:$AQ$156,'appendix 1 - Calculation'!CJ$3-2007,FALSE),0)</f>
        <v>0</v>
      </c>
      <c r="CK6" s="25">
        <f>IFERROR(VLOOKUP($K6&amp;$J6,'appendix 3 - IO_mult_ETS'!$A$1:$AQ$156,'appendix 1 - Calculation'!CK$3-2007,FALSE),0)</f>
        <v>0</v>
      </c>
      <c r="CL6" s="25">
        <f>IFERROR(VLOOKUP($K6&amp;$J6,'appendix 3 - IO_mult_ETS'!$A$1:$AQ$156,'appendix 1 - Calculation'!CL$3-2007,FALSE),0)</f>
        <v>0</v>
      </c>
      <c r="CM6" s="26">
        <f>IFERROR(VLOOKUP($K6&amp;$J6,'appendix 3 - IO_mult_ETS'!$A$1:$AQ$156,'appendix 1 - Calculation'!CM$3-2007,FALSE),0)</f>
        <v>0</v>
      </c>
      <c r="CN6" s="25">
        <f t="shared" si="0"/>
        <v>0</v>
      </c>
      <c r="CO6" s="25">
        <f t="shared" si="1"/>
        <v>0</v>
      </c>
      <c r="CP6" s="25">
        <f t="shared" si="2"/>
        <v>0</v>
      </c>
      <c r="CQ6" s="25">
        <f t="shared" si="3"/>
        <v>0</v>
      </c>
      <c r="CR6" s="25">
        <f t="shared" si="4"/>
        <v>0</v>
      </c>
      <c r="CS6" s="25">
        <f t="shared" si="5"/>
        <v>0</v>
      </c>
      <c r="CT6" s="25">
        <f t="shared" si="6"/>
        <v>0</v>
      </c>
      <c r="CU6" s="25">
        <f t="shared" si="7"/>
        <v>0</v>
      </c>
      <c r="CV6" s="25">
        <f t="shared" si="8"/>
        <v>0</v>
      </c>
      <c r="CW6" s="25">
        <f t="shared" si="9"/>
        <v>0</v>
      </c>
      <c r="CX6" s="25">
        <f t="shared" si="10"/>
        <v>0</v>
      </c>
      <c r="CY6" s="25">
        <f t="shared" si="11"/>
        <v>0</v>
      </c>
      <c r="CZ6" s="25">
        <f t="shared" si="12"/>
        <v>0</v>
      </c>
      <c r="DA6" s="25">
        <f t="shared" si="13"/>
        <v>0</v>
      </c>
      <c r="DB6" s="25">
        <f t="shared" si="14"/>
        <v>0</v>
      </c>
      <c r="DC6" s="25">
        <f t="shared" si="15"/>
        <v>0</v>
      </c>
      <c r="DD6" s="25">
        <f t="shared" si="16"/>
        <v>0</v>
      </c>
      <c r="DE6" s="25">
        <f t="shared" si="17"/>
        <v>0</v>
      </c>
      <c r="DF6" s="25">
        <f t="shared" si="18"/>
        <v>0</v>
      </c>
      <c r="DG6" s="25">
        <f t="shared" si="19"/>
        <v>0</v>
      </c>
      <c r="DH6" s="25">
        <f t="shared" si="20"/>
        <v>0</v>
      </c>
      <c r="DI6" s="25">
        <f t="shared" si="21"/>
        <v>0</v>
      </c>
      <c r="DJ6" s="25">
        <f t="shared" si="22"/>
        <v>0</v>
      </c>
      <c r="DK6" s="25">
        <f t="shared" si="23"/>
        <v>0</v>
      </c>
      <c r="DL6" s="25">
        <f t="shared" si="24"/>
        <v>0</v>
      </c>
      <c r="DM6" s="25">
        <f t="shared" si="25"/>
        <v>0</v>
      </c>
      <c r="DN6" s="25">
        <f t="shared" si="26"/>
        <v>0</v>
      </c>
      <c r="DO6" s="25">
        <f t="shared" si="27"/>
        <v>0</v>
      </c>
      <c r="DP6" s="25">
        <f t="shared" si="28"/>
        <v>0</v>
      </c>
      <c r="DQ6" s="25">
        <f t="shared" si="29"/>
        <v>0</v>
      </c>
      <c r="DR6" s="25">
        <f t="shared" si="30"/>
        <v>0</v>
      </c>
      <c r="DS6" s="25">
        <f t="shared" si="31"/>
        <v>0</v>
      </c>
      <c r="DT6" s="25">
        <f t="shared" si="32"/>
        <v>0</v>
      </c>
      <c r="DU6" s="25">
        <f t="shared" si="33"/>
        <v>0</v>
      </c>
      <c r="DV6" s="25">
        <f t="shared" si="34"/>
        <v>0</v>
      </c>
      <c r="DW6" s="25">
        <f t="shared" si="35"/>
        <v>0</v>
      </c>
      <c r="DX6" s="25">
        <f t="shared" si="36"/>
        <v>0</v>
      </c>
      <c r="DY6" s="25">
        <f t="shared" si="37"/>
        <v>0</v>
      </c>
      <c r="DZ6" s="25">
        <f t="shared" si="38"/>
        <v>0</v>
      </c>
      <c r="EA6" s="25">
        <f t="shared" si="39"/>
        <v>0</v>
      </c>
      <c r="EB6" s="25">
        <f t="shared" si="40"/>
        <v>0</v>
      </c>
      <c r="EC6" s="25">
        <f t="shared" si="41"/>
        <v>0</v>
      </c>
      <c r="ED6" s="25">
        <f t="shared" si="42"/>
        <v>0</v>
      </c>
      <c r="EE6" s="25">
        <f t="shared" si="43"/>
        <v>0</v>
      </c>
      <c r="EF6" s="25">
        <f t="shared" si="44"/>
        <v>0</v>
      </c>
      <c r="EG6" s="25">
        <f t="shared" si="45"/>
        <v>0</v>
      </c>
      <c r="EH6" s="25">
        <f t="shared" si="46"/>
        <v>0</v>
      </c>
      <c r="EI6" s="25">
        <f t="shared" si="47"/>
        <v>0</v>
      </c>
      <c r="EJ6" s="25">
        <f t="shared" si="48"/>
        <v>0</v>
      </c>
      <c r="EK6" s="25">
        <f t="shared" si="49"/>
        <v>0</v>
      </c>
      <c r="EL6" s="25">
        <f t="shared" si="50"/>
        <v>0</v>
      </c>
      <c r="EM6" s="25">
        <f t="shared" si="51"/>
        <v>0</v>
      </c>
      <c r="EN6" s="25">
        <f t="shared" si="52"/>
        <v>0</v>
      </c>
      <c r="EO6" s="25">
        <f t="shared" si="53"/>
        <v>0</v>
      </c>
      <c r="EP6" s="25">
        <f t="shared" si="54"/>
        <v>0</v>
      </c>
      <c r="EQ6" s="25">
        <f t="shared" si="55"/>
        <v>0</v>
      </c>
      <c r="ER6" s="25">
        <f t="shared" si="56"/>
        <v>0</v>
      </c>
      <c r="ES6" s="25">
        <f t="shared" si="57"/>
        <v>0</v>
      </c>
      <c r="ET6" s="25">
        <f t="shared" si="58"/>
        <v>0</v>
      </c>
      <c r="EU6" s="25">
        <f t="shared" si="59"/>
        <v>0</v>
      </c>
      <c r="EV6" s="25">
        <f t="shared" si="60"/>
        <v>0</v>
      </c>
      <c r="EW6" s="25">
        <f t="shared" si="61"/>
        <v>0</v>
      </c>
      <c r="EX6" s="25">
        <f t="shared" si="62"/>
        <v>0</v>
      </c>
      <c r="EY6" s="25">
        <f t="shared" si="63"/>
        <v>0</v>
      </c>
      <c r="EZ6" s="25">
        <f t="shared" si="64"/>
        <v>0</v>
      </c>
      <c r="FA6" s="25">
        <f t="shared" si="65"/>
        <v>0</v>
      </c>
      <c r="FB6" s="25">
        <f t="shared" si="66"/>
        <v>0</v>
      </c>
      <c r="FC6" s="25">
        <f t="shared" si="67"/>
        <v>0</v>
      </c>
      <c r="FD6" s="25">
        <f t="shared" si="68"/>
        <v>0</v>
      </c>
      <c r="FE6" s="25">
        <f t="shared" si="69"/>
        <v>0</v>
      </c>
      <c r="FF6" s="25">
        <f t="shared" si="70"/>
        <v>0</v>
      </c>
      <c r="FG6" s="25">
        <f t="shared" si="71"/>
        <v>0</v>
      </c>
      <c r="FH6" s="25">
        <f t="shared" si="72"/>
        <v>0</v>
      </c>
      <c r="FI6" s="25">
        <f t="shared" si="73"/>
        <v>0</v>
      </c>
      <c r="FJ6" s="25">
        <f t="shared" si="74"/>
        <v>0</v>
      </c>
      <c r="FK6" s="25">
        <f t="shared" si="75"/>
        <v>0</v>
      </c>
      <c r="FL6" s="25">
        <f t="shared" si="76"/>
        <v>0</v>
      </c>
      <c r="FM6" s="25">
        <f t="shared" si="77"/>
        <v>0</v>
      </c>
      <c r="FN6" s="25">
        <f t="shared" si="78"/>
        <v>0</v>
      </c>
      <c r="FO6" s="25">
        <f t="shared" si="79"/>
        <v>0</v>
      </c>
      <c r="FP6" s="25">
        <f t="shared" si="81"/>
        <v>0</v>
      </c>
      <c r="FQ6" s="25">
        <f t="shared" si="80"/>
        <v>0</v>
      </c>
      <c r="FR6" s="25">
        <f t="shared" si="80"/>
        <v>0</v>
      </c>
      <c r="FS6" s="25">
        <f t="shared" si="80"/>
        <v>0</v>
      </c>
      <c r="FT6" s="25">
        <f t="shared" si="80"/>
        <v>0</v>
      </c>
      <c r="FU6" s="25">
        <f t="shared" si="80"/>
        <v>0</v>
      </c>
      <c r="FV6" s="25">
        <f t="shared" si="80"/>
        <v>0</v>
      </c>
      <c r="FW6" s="25">
        <f t="shared" si="80"/>
        <v>0</v>
      </c>
      <c r="FX6" s="25">
        <f t="shared" si="80"/>
        <v>0</v>
      </c>
      <c r="FY6" s="25">
        <f t="shared" si="80"/>
        <v>0</v>
      </c>
      <c r="FZ6" s="25">
        <f t="shared" si="80"/>
        <v>0</v>
      </c>
      <c r="GA6" s="25">
        <f t="shared" si="80"/>
        <v>0</v>
      </c>
      <c r="GB6" s="25">
        <f t="shared" si="80"/>
        <v>0</v>
      </c>
      <c r="GC6" s="25">
        <f t="shared" si="80"/>
        <v>0</v>
      </c>
      <c r="GD6" s="25">
        <f t="shared" si="80"/>
        <v>0</v>
      </c>
      <c r="GE6" s="25">
        <f t="shared" si="80"/>
        <v>0</v>
      </c>
      <c r="GF6" s="25">
        <f t="shared" si="80"/>
        <v>0</v>
      </c>
      <c r="GG6" s="25">
        <f t="shared" si="80"/>
        <v>0</v>
      </c>
      <c r="GH6" s="25">
        <f t="shared" si="80"/>
        <v>0</v>
      </c>
      <c r="GI6" s="25">
        <f t="shared" si="80"/>
        <v>0</v>
      </c>
      <c r="GJ6" s="25">
        <f t="shared" si="80"/>
        <v>0</v>
      </c>
      <c r="GK6" s="25">
        <f t="shared" si="80"/>
        <v>0</v>
      </c>
      <c r="GL6" s="25">
        <f t="shared" si="80"/>
        <v>0</v>
      </c>
      <c r="GM6" s="25">
        <f t="shared" si="80"/>
        <v>0</v>
      </c>
      <c r="GN6" s="25">
        <f t="shared" si="80"/>
        <v>0</v>
      </c>
      <c r="GO6" s="25">
        <f t="shared" si="80"/>
        <v>0</v>
      </c>
      <c r="GP6" s="25">
        <f t="shared" si="80"/>
        <v>0</v>
      </c>
      <c r="GQ6" s="25">
        <f t="shared" si="80"/>
        <v>0</v>
      </c>
      <c r="GR6" s="25">
        <f t="shared" si="80"/>
        <v>0</v>
      </c>
      <c r="GS6" s="25">
        <f t="shared" si="80"/>
        <v>0</v>
      </c>
      <c r="GT6" s="25">
        <f t="shared" si="80"/>
        <v>0</v>
      </c>
      <c r="GU6" s="25">
        <f t="shared" si="80"/>
        <v>0</v>
      </c>
      <c r="GV6" s="25">
        <f t="shared" si="80"/>
        <v>0</v>
      </c>
      <c r="GW6" s="25">
        <f t="shared" si="80"/>
        <v>0</v>
      </c>
      <c r="GX6" s="25">
        <f t="shared" si="80"/>
        <v>0</v>
      </c>
      <c r="GY6" s="25">
        <f t="shared" si="80"/>
        <v>0</v>
      </c>
      <c r="GZ6" s="25">
        <f t="shared" si="80"/>
        <v>0</v>
      </c>
      <c r="HA6" s="25">
        <f t="shared" si="80"/>
        <v>0</v>
      </c>
      <c r="HB6" s="25">
        <f t="shared" si="80"/>
        <v>0</v>
      </c>
      <c r="HC6" s="25">
        <f t="shared" si="80"/>
        <v>0</v>
      </c>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BGD6" s="21"/>
    </row>
    <row r="7" spans="1:291 1538:1538" x14ac:dyDescent="0.25">
      <c r="A7" s="7">
        <f>'STEP 2 Input sheet'!A94</f>
        <v>0</v>
      </c>
      <c r="B7" s="7">
        <f>'STEP 2 Input sheet'!B94</f>
        <v>0</v>
      </c>
      <c r="C7" s="7">
        <f>'STEP 2 Input sheet'!C94</f>
        <v>0</v>
      </c>
      <c r="D7" s="7">
        <f>'STEP 2 Input sheet'!D94</f>
        <v>0</v>
      </c>
      <c r="E7" s="7">
        <f>'STEP 2 Input sheet'!E94</f>
        <v>0</v>
      </c>
      <c r="F7" s="7" t="str">
        <f>'STEP 2 Input sheet'!F94</f>
        <v>euro/</v>
      </c>
      <c r="G7" s="7">
        <f>'STEP 2 Input sheet'!G94</f>
        <v>0</v>
      </c>
      <c r="H7" s="7">
        <f>'STEP 2 Input sheet'!H94</f>
        <v>0</v>
      </c>
      <c r="I7" s="7">
        <f>'STEP 2 Input sheet'!I94</f>
        <v>0</v>
      </c>
      <c r="J7" s="15" t="e">
        <f>VLOOKUP(C7,'appendix 7 - prd ind and reg'!$A:$B,2,FALSE)</f>
        <v>#N/A</v>
      </c>
      <c r="K7" s="16" t="e">
        <f>VLOOKUP(D7,'appendix 7 - prd ind and reg'!$G$2:$H$6,2,FALSE)</f>
        <v>#N/A</v>
      </c>
      <c r="L7" s="24">
        <f>IFERROR(VLOOKUP($K7&amp;$J7,'appendix 2 - IO_mult_all'!$A$1:$AQ$156,'appendix 1 - Calculation'!L$3-2007,FALSE),0)</f>
        <v>0</v>
      </c>
      <c r="M7" s="25">
        <f>IFERROR(VLOOKUP($K7&amp;$J7,'appendix 2 - IO_mult_all'!$A$1:$AQ$156,'appendix 1 - Calculation'!M$3-2007,FALSE),0)</f>
        <v>0</v>
      </c>
      <c r="N7" s="25">
        <f>IFERROR(VLOOKUP($K7&amp;$J7,'appendix 2 - IO_mult_all'!$A$1:$AQ$156,'appendix 1 - Calculation'!N$3-2007,FALSE),0)</f>
        <v>0</v>
      </c>
      <c r="O7" s="25">
        <f>IFERROR(VLOOKUP($K7&amp;$J7,'appendix 2 - IO_mult_all'!$A$1:$AQ$156,'appendix 1 - Calculation'!O$3-2007,FALSE),0)</f>
        <v>0</v>
      </c>
      <c r="P7" s="25">
        <f>IFERROR(VLOOKUP($K7&amp;$J7,'appendix 2 - IO_mult_all'!$A$1:$AQ$156,'appendix 1 - Calculation'!P$3-2007,FALSE),0)</f>
        <v>0</v>
      </c>
      <c r="Q7" s="25">
        <f>IFERROR(VLOOKUP($K7&amp;$J7,'appendix 2 - IO_mult_all'!$A$1:$AQ$156,'appendix 1 - Calculation'!Q$3-2007,FALSE),0)</f>
        <v>0</v>
      </c>
      <c r="R7" s="25">
        <f>IFERROR(VLOOKUP($K7&amp;$J7,'appendix 2 - IO_mult_all'!$A$1:$AQ$156,'appendix 1 - Calculation'!R$3-2007,FALSE),0)</f>
        <v>0</v>
      </c>
      <c r="S7" s="25">
        <f>IFERROR(VLOOKUP($K7&amp;$J7,'appendix 2 - IO_mult_all'!$A$1:$AQ$156,'appendix 1 - Calculation'!S$3-2007,FALSE),0)</f>
        <v>0</v>
      </c>
      <c r="T7" s="25">
        <f>IFERROR(VLOOKUP($K7&amp;$J7,'appendix 2 - IO_mult_all'!$A$1:$AQ$156,'appendix 1 - Calculation'!T$3-2007,FALSE),0)</f>
        <v>0</v>
      </c>
      <c r="U7" s="25">
        <f>IFERROR(VLOOKUP($K7&amp;$J7,'appendix 2 - IO_mult_all'!$A$1:$AQ$156,'appendix 1 - Calculation'!U$3-2007,FALSE),0)</f>
        <v>0</v>
      </c>
      <c r="V7" s="25">
        <f>IFERROR(VLOOKUP($K7&amp;$J7,'appendix 2 - IO_mult_all'!$A$1:$AQ$156,'appendix 1 - Calculation'!V$3-2007,FALSE),0)</f>
        <v>0</v>
      </c>
      <c r="W7" s="25">
        <f>IFERROR(VLOOKUP($K7&amp;$J7,'appendix 2 - IO_mult_all'!$A$1:$AQ$156,'appendix 1 - Calculation'!W$3-2007,FALSE),0)</f>
        <v>0</v>
      </c>
      <c r="X7" s="25">
        <f>IFERROR(VLOOKUP($K7&amp;$J7,'appendix 2 - IO_mult_all'!$A$1:$AQ$156,'appendix 1 - Calculation'!X$3-2007,FALSE),0)</f>
        <v>0</v>
      </c>
      <c r="Y7" s="25">
        <f>IFERROR(VLOOKUP($K7&amp;$J7,'appendix 2 - IO_mult_all'!$A$1:$AQ$156,'appendix 1 - Calculation'!Y$3-2007,FALSE),0)</f>
        <v>0</v>
      </c>
      <c r="Z7" s="25">
        <f>IFERROR(VLOOKUP($K7&amp;$J7,'appendix 2 - IO_mult_all'!$A$1:$AQ$156,'appendix 1 - Calculation'!Z$3-2007,FALSE),0)</f>
        <v>0</v>
      </c>
      <c r="AA7" s="25">
        <f>IFERROR(VLOOKUP($K7&amp;$J7,'appendix 2 - IO_mult_all'!$A$1:$AQ$156,'appendix 1 - Calculation'!AA$3-2007,FALSE),0)</f>
        <v>0</v>
      </c>
      <c r="AB7" s="25">
        <f>IFERROR(VLOOKUP($K7&amp;$J7,'appendix 2 - IO_mult_all'!$A$1:$AQ$156,'appendix 1 - Calculation'!AB$3-2007,FALSE),0)</f>
        <v>0</v>
      </c>
      <c r="AC7" s="25">
        <f>IFERROR(VLOOKUP($K7&amp;$J7,'appendix 2 - IO_mult_all'!$A$1:$AQ$156,'appendix 1 - Calculation'!AC$3-2007,FALSE),0)</f>
        <v>0</v>
      </c>
      <c r="AD7" s="25">
        <f>IFERROR(VLOOKUP($K7&amp;$J7,'appendix 2 - IO_mult_all'!$A$1:$AQ$156,'appendix 1 - Calculation'!AD$3-2007,FALSE),0)</f>
        <v>0</v>
      </c>
      <c r="AE7" s="25">
        <f>IFERROR(VLOOKUP($K7&amp;$J7,'appendix 2 - IO_mult_all'!$A$1:$AQ$156,'appendix 1 - Calculation'!AE$3-2007,FALSE),0)</f>
        <v>0</v>
      </c>
      <c r="AF7" s="25">
        <f>IFERROR(VLOOKUP($K7&amp;$J7,'appendix 2 - IO_mult_all'!$A$1:$AQ$156,'appendix 1 - Calculation'!AF$3-2007,FALSE),0)</f>
        <v>0</v>
      </c>
      <c r="AG7" s="25">
        <f>IFERROR(VLOOKUP($K7&amp;$J7,'appendix 2 - IO_mult_all'!$A$1:$AQ$156,'appendix 1 - Calculation'!AG$3-2007,FALSE),0)</f>
        <v>0</v>
      </c>
      <c r="AH7" s="25">
        <f>IFERROR(VLOOKUP($K7&amp;$J7,'appendix 2 - IO_mult_all'!$A$1:$AQ$156,'appendix 1 - Calculation'!AH$3-2007,FALSE),0)</f>
        <v>0</v>
      </c>
      <c r="AI7" s="25">
        <f>IFERROR(VLOOKUP($K7&amp;$J7,'appendix 2 - IO_mult_all'!$A$1:$AQ$156,'appendix 1 - Calculation'!AI$3-2007,FALSE),0)</f>
        <v>0</v>
      </c>
      <c r="AJ7" s="25">
        <f>IFERROR(VLOOKUP($K7&amp;$J7,'appendix 2 - IO_mult_all'!$A$1:$AQ$156,'appendix 1 - Calculation'!AJ$3-2007,FALSE),0)</f>
        <v>0</v>
      </c>
      <c r="AK7" s="25">
        <f>IFERROR(VLOOKUP($K7&amp;$J7,'appendix 2 - IO_mult_all'!$A$1:$AQ$156,'appendix 1 - Calculation'!AK$3-2007,FALSE),0)</f>
        <v>0</v>
      </c>
      <c r="AL7" s="25">
        <f>IFERROR(VLOOKUP($K7&amp;$J7,'appendix 2 - IO_mult_all'!$A$1:$AQ$156,'appendix 1 - Calculation'!AL$3-2007,FALSE),0)</f>
        <v>0</v>
      </c>
      <c r="AM7" s="25">
        <f>IFERROR(VLOOKUP($K7&amp;$J7,'appendix 2 - IO_mult_all'!$A$1:$AQ$156,'appendix 1 - Calculation'!AM$3-2007,FALSE),0)</f>
        <v>0</v>
      </c>
      <c r="AN7" s="25">
        <f>IFERROR(VLOOKUP($K7&amp;$J7,'appendix 2 - IO_mult_all'!$A$1:$AQ$156,'appendix 1 - Calculation'!AN$3-2007,FALSE),0)</f>
        <v>0</v>
      </c>
      <c r="AO7" s="25">
        <f>IFERROR(VLOOKUP($K7&amp;$J7,'appendix 2 - IO_mult_all'!$A$1:$AQ$156,'appendix 1 - Calculation'!AO$3-2007,FALSE),0)</f>
        <v>0</v>
      </c>
      <c r="AP7" s="25">
        <f>IFERROR(VLOOKUP($K7&amp;$J7,'appendix 2 - IO_mult_all'!$A$1:$AQ$156,'appendix 1 - Calculation'!AP$3-2007,FALSE),0)</f>
        <v>0</v>
      </c>
      <c r="AQ7" s="25">
        <f>IFERROR(VLOOKUP($K7&amp;$J7,'appendix 2 - IO_mult_all'!$A$1:$AQ$156,'appendix 1 - Calculation'!AQ$3-2007,FALSE),0)</f>
        <v>0</v>
      </c>
      <c r="AR7" s="25">
        <f>IFERROR(VLOOKUP($K7&amp;$J7,'appendix 2 - IO_mult_all'!$A$1:$AQ$156,'appendix 1 - Calculation'!AR$3-2007,FALSE),0)</f>
        <v>0</v>
      </c>
      <c r="AS7" s="25">
        <f>IFERROR(VLOOKUP($K7&amp;$J7,'appendix 2 - IO_mult_all'!$A$1:$AQ$156,'appendix 1 - Calculation'!AS$3-2007,FALSE),0)</f>
        <v>0</v>
      </c>
      <c r="AT7" s="25">
        <f>IFERROR(VLOOKUP($K7&amp;$J7,'appendix 2 - IO_mult_all'!$A$1:$AQ$156,'appendix 1 - Calculation'!AT$3-2007,FALSE),0)</f>
        <v>0</v>
      </c>
      <c r="AU7" s="25">
        <f>IFERROR(VLOOKUP($K7&amp;$J7,'appendix 2 - IO_mult_all'!$A$1:$AQ$156,'appendix 1 - Calculation'!AU$3-2007,FALSE),0)</f>
        <v>0</v>
      </c>
      <c r="AV7" s="25">
        <f>IFERROR(VLOOKUP($K7&amp;$J7,'appendix 2 - IO_mult_all'!$A$1:$AQ$156,'appendix 1 - Calculation'!AV$3-2007,FALSE),0)</f>
        <v>0</v>
      </c>
      <c r="AW7" s="25">
        <f>IFERROR(VLOOKUP($K7&amp;$J7,'appendix 2 - IO_mult_all'!$A$1:$AQ$156,'appendix 1 - Calculation'!AW$3-2007,FALSE),0)</f>
        <v>0</v>
      </c>
      <c r="AX7" s="25">
        <f>IFERROR(VLOOKUP($K7&amp;$J7,'appendix 2 - IO_mult_all'!$A$1:$AQ$156,'appendix 1 - Calculation'!AX$3-2007,FALSE),0)</f>
        <v>0</v>
      </c>
      <c r="AY7" s="27">
        <f>IFERROR(VLOOKUP($K7&amp;$J7,'appendix 2 - IO_mult_all'!$A$1:$AQ$156,'appendix 1 - Calculation'!AY$3-2007,FALSE),0)</f>
        <v>0</v>
      </c>
      <c r="AZ7" s="24">
        <f>IFERROR(VLOOKUP($K7&amp;$J7,'appendix 3 - IO_mult_ETS'!$A$1:$AQ$156,'appendix 1 - Calculation'!AZ$3-2007,FALSE),0)</f>
        <v>0</v>
      </c>
      <c r="BA7" s="25">
        <f>IFERROR(VLOOKUP($K7&amp;$J7,'appendix 3 - IO_mult_ETS'!$A$1:$AQ$156,'appendix 1 - Calculation'!BA$3-2007,FALSE),0)</f>
        <v>0</v>
      </c>
      <c r="BB7" s="25">
        <f>IFERROR(VLOOKUP($K7&amp;$J7,'appendix 3 - IO_mult_ETS'!$A$1:$AQ$156,'appendix 1 - Calculation'!BB$3-2007,FALSE),0)</f>
        <v>0</v>
      </c>
      <c r="BC7" s="25">
        <f>IFERROR(VLOOKUP($K7&amp;$J7,'appendix 3 - IO_mult_ETS'!$A$1:$AQ$156,'appendix 1 - Calculation'!BC$3-2007,FALSE),0)</f>
        <v>0</v>
      </c>
      <c r="BD7" s="25">
        <f>IFERROR(VLOOKUP($K7&amp;$J7,'appendix 3 - IO_mult_ETS'!$A$1:$AQ$156,'appendix 1 - Calculation'!BD$3-2007,FALSE),0)</f>
        <v>0</v>
      </c>
      <c r="BE7" s="25">
        <f>IFERROR(VLOOKUP($K7&amp;$J7,'appendix 3 - IO_mult_ETS'!$A$1:$AQ$156,'appendix 1 - Calculation'!BE$3-2007,FALSE),0)</f>
        <v>0</v>
      </c>
      <c r="BF7" s="25">
        <f>IFERROR(VLOOKUP($K7&amp;$J7,'appendix 3 - IO_mult_ETS'!$A$1:$AQ$156,'appendix 1 - Calculation'!BF$3-2007,FALSE),0)</f>
        <v>0</v>
      </c>
      <c r="BG7" s="25">
        <f>IFERROR(VLOOKUP($K7&amp;$J7,'appendix 3 - IO_mult_ETS'!$A$1:$AQ$156,'appendix 1 - Calculation'!BG$3-2007,FALSE),0)</f>
        <v>0</v>
      </c>
      <c r="BH7" s="25">
        <f>IFERROR(VLOOKUP($K7&amp;$J7,'appendix 3 - IO_mult_ETS'!$A$1:$AQ$156,'appendix 1 - Calculation'!BH$3-2007,FALSE),0)</f>
        <v>0</v>
      </c>
      <c r="BI7" s="25">
        <f>IFERROR(VLOOKUP($K7&amp;$J7,'appendix 3 - IO_mult_ETS'!$A$1:$AQ$156,'appendix 1 - Calculation'!BI$3-2007,FALSE),0)</f>
        <v>0</v>
      </c>
      <c r="BJ7" s="25">
        <f>IFERROR(VLOOKUP($K7&amp;$J7,'appendix 3 - IO_mult_ETS'!$A$1:$AQ$156,'appendix 1 - Calculation'!BJ$3-2007,FALSE),0)</f>
        <v>0</v>
      </c>
      <c r="BK7" s="25">
        <f>IFERROR(VLOOKUP($K7&amp;$J7,'appendix 3 - IO_mult_ETS'!$A$1:$AQ$156,'appendix 1 - Calculation'!BK$3-2007,FALSE),0)</f>
        <v>0</v>
      </c>
      <c r="BL7" s="25">
        <f>IFERROR(VLOOKUP($K7&amp;$J7,'appendix 3 - IO_mult_ETS'!$A$1:$AQ$156,'appendix 1 - Calculation'!BL$3-2007,FALSE),0)</f>
        <v>0</v>
      </c>
      <c r="BM7" s="25">
        <f>IFERROR(VLOOKUP($K7&amp;$J7,'appendix 3 - IO_mult_ETS'!$A$1:$AQ$156,'appendix 1 - Calculation'!BM$3-2007,FALSE),0)</f>
        <v>0</v>
      </c>
      <c r="BN7" s="25">
        <f>IFERROR(VLOOKUP($K7&amp;$J7,'appendix 3 - IO_mult_ETS'!$A$1:$AQ$156,'appendix 1 - Calculation'!BN$3-2007,FALSE),0)</f>
        <v>0</v>
      </c>
      <c r="BO7" s="25">
        <f>IFERROR(VLOOKUP($K7&amp;$J7,'appendix 3 - IO_mult_ETS'!$A$1:$AQ$156,'appendix 1 - Calculation'!BO$3-2007,FALSE),0)</f>
        <v>0</v>
      </c>
      <c r="BP7" s="25">
        <f>IFERROR(VLOOKUP($K7&amp;$J7,'appendix 3 - IO_mult_ETS'!$A$1:$AQ$156,'appendix 1 - Calculation'!BP$3-2007,FALSE),0)</f>
        <v>0</v>
      </c>
      <c r="BQ7" s="25">
        <f>IFERROR(VLOOKUP($K7&amp;$J7,'appendix 3 - IO_mult_ETS'!$A$1:$AQ$156,'appendix 1 - Calculation'!BQ$3-2007,FALSE),0)</f>
        <v>0</v>
      </c>
      <c r="BR7" s="25">
        <f>IFERROR(VLOOKUP($K7&amp;$J7,'appendix 3 - IO_mult_ETS'!$A$1:$AQ$156,'appendix 1 - Calculation'!BR$3-2007,FALSE),0)</f>
        <v>0</v>
      </c>
      <c r="BS7" s="25">
        <f>IFERROR(VLOOKUP($K7&amp;$J7,'appendix 3 - IO_mult_ETS'!$A$1:$AQ$156,'appendix 1 - Calculation'!BS$3-2007,FALSE),0)</f>
        <v>0</v>
      </c>
      <c r="BT7" s="25">
        <f>IFERROR(VLOOKUP($K7&amp;$J7,'appendix 3 - IO_mult_ETS'!$A$1:$AQ$156,'appendix 1 - Calculation'!BT$3-2007,FALSE),0)</f>
        <v>0</v>
      </c>
      <c r="BU7" s="25">
        <f>IFERROR(VLOOKUP($K7&amp;$J7,'appendix 3 - IO_mult_ETS'!$A$1:$AQ$156,'appendix 1 - Calculation'!BU$3-2007,FALSE),0)</f>
        <v>0</v>
      </c>
      <c r="BV7" s="25">
        <f>IFERROR(VLOOKUP($K7&amp;$J7,'appendix 3 - IO_mult_ETS'!$A$1:$AQ$156,'appendix 1 - Calculation'!BV$3-2007,FALSE),0)</f>
        <v>0</v>
      </c>
      <c r="BW7" s="25">
        <f>IFERROR(VLOOKUP($K7&amp;$J7,'appendix 3 - IO_mult_ETS'!$A$1:$AQ$156,'appendix 1 - Calculation'!BW$3-2007,FALSE),0)</f>
        <v>0</v>
      </c>
      <c r="BX7" s="25">
        <f>IFERROR(VLOOKUP($K7&amp;$J7,'appendix 3 - IO_mult_ETS'!$A$1:$AQ$156,'appendix 1 - Calculation'!BX$3-2007,FALSE),0)</f>
        <v>0</v>
      </c>
      <c r="BY7" s="25">
        <f>IFERROR(VLOOKUP($K7&amp;$J7,'appendix 3 - IO_mult_ETS'!$A$1:$AQ$156,'appendix 1 - Calculation'!BY$3-2007,FALSE),0)</f>
        <v>0</v>
      </c>
      <c r="BZ7" s="25">
        <f>IFERROR(VLOOKUP($K7&amp;$J7,'appendix 3 - IO_mult_ETS'!$A$1:$AQ$156,'appendix 1 - Calculation'!BZ$3-2007,FALSE),0)</f>
        <v>0</v>
      </c>
      <c r="CA7" s="25">
        <f>IFERROR(VLOOKUP($K7&amp;$J7,'appendix 3 - IO_mult_ETS'!$A$1:$AQ$156,'appendix 1 - Calculation'!CA$3-2007,FALSE),0)</f>
        <v>0</v>
      </c>
      <c r="CB7" s="25">
        <f>IFERROR(VLOOKUP($K7&amp;$J7,'appendix 3 - IO_mult_ETS'!$A$1:$AQ$156,'appendix 1 - Calculation'!CB$3-2007,FALSE),0)</f>
        <v>0</v>
      </c>
      <c r="CC7" s="25">
        <f>IFERROR(VLOOKUP($K7&amp;$J7,'appendix 3 - IO_mult_ETS'!$A$1:$AQ$156,'appendix 1 - Calculation'!CC$3-2007,FALSE),0)</f>
        <v>0</v>
      </c>
      <c r="CD7" s="25">
        <f>IFERROR(VLOOKUP($K7&amp;$J7,'appendix 3 - IO_mult_ETS'!$A$1:$AQ$156,'appendix 1 - Calculation'!CD$3-2007,FALSE),0)</f>
        <v>0</v>
      </c>
      <c r="CE7" s="25">
        <f>IFERROR(VLOOKUP($K7&amp;$J7,'appendix 3 - IO_mult_ETS'!$A$1:$AQ$156,'appendix 1 - Calculation'!CE$3-2007,FALSE),0)</f>
        <v>0</v>
      </c>
      <c r="CF7" s="25">
        <f>IFERROR(VLOOKUP($K7&amp;$J7,'appendix 3 - IO_mult_ETS'!$A$1:$AQ$156,'appendix 1 - Calculation'!CF$3-2007,FALSE),0)</f>
        <v>0</v>
      </c>
      <c r="CG7" s="25">
        <f>IFERROR(VLOOKUP($K7&amp;$J7,'appendix 3 - IO_mult_ETS'!$A$1:$AQ$156,'appendix 1 - Calculation'!CG$3-2007,FALSE),0)</f>
        <v>0</v>
      </c>
      <c r="CH7" s="25">
        <f>IFERROR(VLOOKUP($K7&amp;$J7,'appendix 3 - IO_mult_ETS'!$A$1:$AQ$156,'appendix 1 - Calculation'!CH$3-2007,FALSE),0)</f>
        <v>0</v>
      </c>
      <c r="CI7" s="25">
        <f>IFERROR(VLOOKUP($K7&amp;$J7,'appendix 3 - IO_mult_ETS'!$A$1:$AQ$156,'appendix 1 - Calculation'!CI$3-2007,FALSE),0)</f>
        <v>0</v>
      </c>
      <c r="CJ7" s="25">
        <f>IFERROR(VLOOKUP($K7&amp;$J7,'appendix 3 - IO_mult_ETS'!$A$1:$AQ$156,'appendix 1 - Calculation'!CJ$3-2007,FALSE),0)</f>
        <v>0</v>
      </c>
      <c r="CK7" s="25">
        <f>IFERROR(VLOOKUP($K7&amp;$J7,'appendix 3 - IO_mult_ETS'!$A$1:$AQ$156,'appendix 1 - Calculation'!CK$3-2007,FALSE),0)</f>
        <v>0</v>
      </c>
      <c r="CL7" s="25">
        <f>IFERROR(VLOOKUP($K7&amp;$J7,'appendix 3 - IO_mult_ETS'!$A$1:$AQ$156,'appendix 1 - Calculation'!CL$3-2007,FALSE),0)</f>
        <v>0</v>
      </c>
      <c r="CM7" s="26">
        <f>IFERROR(VLOOKUP($K7&amp;$J7,'appendix 3 - IO_mult_ETS'!$A$1:$AQ$156,'appendix 1 - Calculation'!CM$3-2007,FALSE),0)</f>
        <v>0</v>
      </c>
      <c r="CN7" s="25">
        <f t="shared" si="0"/>
        <v>0</v>
      </c>
      <c r="CO7" s="25">
        <f t="shared" si="1"/>
        <v>0</v>
      </c>
      <c r="CP7" s="25">
        <f t="shared" si="2"/>
        <v>0</v>
      </c>
      <c r="CQ7" s="25">
        <f t="shared" si="3"/>
        <v>0</v>
      </c>
      <c r="CR7" s="25">
        <f t="shared" si="4"/>
        <v>0</v>
      </c>
      <c r="CS7" s="25">
        <f t="shared" si="5"/>
        <v>0</v>
      </c>
      <c r="CT7" s="25">
        <f t="shared" si="6"/>
        <v>0</v>
      </c>
      <c r="CU7" s="25">
        <f t="shared" si="7"/>
        <v>0</v>
      </c>
      <c r="CV7" s="25">
        <f t="shared" si="8"/>
        <v>0</v>
      </c>
      <c r="CW7" s="25">
        <f t="shared" si="9"/>
        <v>0</v>
      </c>
      <c r="CX7" s="25">
        <f t="shared" si="10"/>
        <v>0</v>
      </c>
      <c r="CY7" s="25">
        <f t="shared" si="11"/>
        <v>0</v>
      </c>
      <c r="CZ7" s="25">
        <f t="shared" si="12"/>
        <v>0</v>
      </c>
      <c r="DA7" s="25">
        <f t="shared" si="13"/>
        <v>0</v>
      </c>
      <c r="DB7" s="25">
        <f t="shared" si="14"/>
        <v>0</v>
      </c>
      <c r="DC7" s="25">
        <f t="shared" si="15"/>
        <v>0</v>
      </c>
      <c r="DD7" s="25">
        <f t="shared" si="16"/>
        <v>0</v>
      </c>
      <c r="DE7" s="25">
        <f t="shared" si="17"/>
        <v>0</v>
      </c>
      <c r="DF7" s="25">
        <f t="shared" si="18"/>
        <v>0</v>
      </c>
      <c r="DG7" s="25">
        <f t="shared" si="19"/>
        <v>0</v>
      </c>
      <c r="DH7" s="25">
        <f t="shared" si="20"/>
        <v>0</v>
      </c>
      <c r="DI7" s="25">
        <f t="shared" si="21"/>
        <v>0</v>
      </c>
      <c r="DJ7" s="25">
        <f t="shared" si="22"/>
        <v>0</v>
      </c>
      <c r="DK7" s="25">
        <f t="shared" si="23"/>
        <v>0</v>
      </c>
      <c r="DL7" s="25">
        <f t="shared" si="24"/>
        <v>0</v>
      </c>
      <c r="DM7" s="25">
        <f t="shared" si="25"/>
        <v>0</v>
      </c>
      <c r="DN7" s="25">
        <f t="shared" si="26"/>
        <v>0</v>
      </c>
      <c r="DO7" s="25">
        <f t="shared" si="27"/>
        <v>0</v>
      </c>
      <c r="DP7" s="25">
        <f t="shared" si="28"/>
        <v>0</v>
      </c>
      <c r="DQ7" s="25">
        <f t="shared" si="29"/>
        <v>0</v>
      </c>
      <c r="DR7" s="25">
        <f t="shared" si="30"/>
        <v>0</v>
      </c>
      <c r="DS7" s="25">
        <f t="shared" si="31"/>
        <v>0</v>
      </c>
      <c r="DT7" s="25">
        <f t="shared" si="32"/>
        <v>0</v>
      </c>
      <c r="DU7" s="25">
        <f t="shared" si="33"/>
        <v>0</v>
      </c>
      <c r="DV7" s="25">
        <f t="shared" si="34"/>
        <v>0</v>
      </c>
      <c r="DW7" s="25">
        <f t="shared" si="35"/>
        <v>0</v>
      </c>
      <c r="DX7" s="25">
        <f t="shared" si="36"/>
        <v>0</v>
      </c>
      <c r="DY7" s="25">
        <f t="shared" si="37"/>
        <v>0</v>
      </c>
      <c r="DZ7" s="25">
        <f t="shared" si="38"/>
        <v>0</v>
      </c>
      <c r="EA7" s="25">
        <f t="shared" si="39"/>
        <v>0</v>
      </c>
      <c r="EB7" s="25">
        <f t="shared" si="40"/>
        <v>0</v>
      </c>
      <c r="EC7" s="25">
        <f t="shared" si="41"/>
        <v>0</v>
      </c>
      <c r="ED7" s="25">
        <f t="shared" si="42"/>
        <v>0</v>
      </c>
      <c r="EE7" s="25">
        <f t="shared" si="43"/>
        <v>0</v>
      </c>
      <c r="EF7" s="25">
        <f t="shared" si="44"/>
        <v>0</v>
      </c>
      <c r="EG7" s="25">
        <f t="shared" si="45"/>
        <v>0</v>
      </c>
      <c r="EH7" s="25">
        <f t="shared" si="46"/>
        <v>0</v>
      </c>
      <c r="EI7" s="25">
        <f t="shared" si="47"/>
        <v>0</v>
      </c>
      <c r="EJ7" s="25">
        <f t="shared" si="48"/>
        <v>0</v>
      </c>
      <c r="EK7" s="25">
        <f t="shared" si="49"/>
        <v>0</v>
      </c>
      <c r="EL7" s="25">
        <f t="shared" si="50"/>
        <v>0</v>
      </c>
      <c r="EM7" s="25">
        <f t="shared" si="51"/>
        <v>0</v>
      </c>
      <c r="EN7" s="25">
        <f t="shared" si="52"/>
        <v>0</v>
      </c>
      <c r="EO7" s="25">
        <f t="shared" si="53"/>
        <v>0</v>
      </c>
      <c r="EP7" s="25">
        <f t="shared" si="54"/>
        <v>0</v>
      </c>
      <c r="EQ7" s="25">
        <f t="shared" si="55"/>
        <v>0</v>
      </c>
      <c r="ER7" s="25">
        <f t="shared" si="56"/>
        <v>0</v>
      </c>
      <c r="ES7" s="25">
        <f t="shared" si="57"/>
        <v>0</v>
      </c>
      <c r="ET7" s="25">
        <f t="shared" si="58"/>
        <v>0</v>
      </c>
      <c r="EU7" s="25">
        <f t="shared" si="59"/>
        <v>0</v>
      </c>
      <c r="EV7" s="25">
        <f t="shared" si="60"/>
        <v>0</v>
      </c>
      <c r="EW7" s="25">
        <f t="shared" si="61"/>
        <v>0</v>
      </c>
      <c r="EX7" s="25">
        <f t="shared" si="62"/>
        <v>0</v>
      </c>
      <c r="EY7" s="25">
        <f t="shared" si="63"/>
        <v>0</v>
      </c>
      <c r="EZ7" s="25">
        <f t="shared" si="64"/>
        <v>0</v>
      </c>
      <c r="FA7" s="25">
        <f t="shared" si="65"/>
        <v>0</v>
      </c>
      <c r="FB7" s="25">
        <f t="shared" si="66"/>
        <v>0</v>
      </c>
      <c r="FC7" s="25">
        <f t="shared" si="67"/>
        <v>0</v>
      </c>
      <c r="FD7" s="25">
        <f t="shared" si="68"/>
        <v>0</v>
      </c>
      <c r="FE7" s="25">
        <f t="shared" si="69"/>
        <v>0</v>
      </c>
      <c r="FF7" s="25">
        <f t="shared" si="70"/>
        <v>0</v>
      </c>
      <c r="FG7" s="25">
        <f t="shared" si="71"/>
        <v>0</v>
      </c>
      <c r="FH7" s="25">
        <f t="shared" si="72"/>
        <v>0</v>
      </c>
      <c r="FI7" s="25">
        <f t="shared" si="73"/>
        <v>0</v>
      </c>
      <c r="FJ7" s="25">
        <f t="shared" si="74"/>
        <v>0</v>
      </c>
      <c r="FK7" s="25">
        <f t="shared" si="75"/>
        <v>0</v>
      </c>
      <c r="FL7" s="25">
        <f t="shared" si="76"/>
        <v>0</v>
      </c>
      <c r="FM7" s="25">
        <f t="shared" si="77"/>
        <v>0</v>
      </c>
      <c r="FN7" s="25">
        <f t="shared" si="78"/>
        <v>0</v>
      </c>
      <c r="FO7" s="25">
        <f t="shared" si="79"/>
        <v>0</v>
      </c>
      <c r="FP7" s="25">
        <f t="shared" si="81"/>
        <v>0</v>
      </c>
      <c r="FQ7" s="25">
        <f t="shared" si="80"/>
        <v>0</v>
      </c>
      <c r="FR7" s="25">
        <f t="shared" si="80"/>
        <v>0</v>
      </c>
      <c r="FS7" s="25">
        <f t="shared" si="80"/>
        <v>0</v>
      </c>
      <c r="FT7" s="25">
        <f t="shared" si="80"/>
        <v>0</v>
      </c>
      <c r="FU7" s="25">
        <f t="shared" si="80"/>
        <v>0</v>
      </c>
      <c r="FV7" s="25">
        <f t="shared" si="80"/>
        <v>0</v>
      </c>
      <c r="FW7" s="25">
        <f t="shared" si="80"/>
        <v>0</v>
      </c>
      <c r="FX7" s="25">
        <f t="shared" si="80"/>
        <v>0</v>
      </c>
      <c r="FY7" s="25">
        <f t="shared" si="80"/>
        <v>0</v>
      </c>
      <c r="FZ7" s="25">
        <f t="shared" si="80"/>
        <v>0</v>
      </c>
      <c r="GA7" s="25">
        <f t="shared" si="80"/>
        <v>0</v>
      </c>
      <c r="GB7" s="25">
        <f t="shared" si="80"/>
        <v>0</v>
      </c>
      <c r="GC7" s="25">
        <f t="shared" si="80"/>
        <v>0</v>
      </c>
      <c r="GD7" s="25">
        <f t="shared" si="80"/>
        <v>0</v>
      </c>
      <c r="GE7" s="25">
        <f t="shared" si="80"/>
        <v>0</v>
      </c>
      <c r="GF7" s="25">
        <f t="shared" si="80"/>
        <v>0</v>
      </c>
      <c r="GG7" s="25">
        <f t="shared" si="80"/>
        <v>0</v>
      </c>
      <c r="GH7" s="25">
        <f t="shared" si="80"/>
        <v>0</v>
      </c>
      <c r="GI7" s="25">
        <f t="shared" si="80"/>
        <v>0</v>
      </c>
      <c r="GJ7" s="25">
        <f t="shared" si="80"/>
        <v>0</v>
      </c>
      <c r="GK7" s="25">
        <f t="shared" si="80"/>
        <v>0</v>
      </c>
      <c r="GL7" s="25">
        <f t="shared" si="80"/>
        <v>0</v>
      </c>
      <c r="GM7" s="25">
        <f t="shared" si="80"/>
        <v>0</v>
      </c>
      <c r="GN7" s="25">
        <f t="shared" si="80"/>
        <v>0</v>
      </c>
      <c r="GO7" s="25">
        <f t="shared" si="80"/>
        <v>0</v>
      </c>
      <c r="GP7" s="25">
        <f t="shared" si="80"/>
        <v>0</v>
      </c>
      <c r="GQ7" s="25">
        <f t="shared" si="80"/>
        <v>0</v>
      </c>
      <c r="GR7" s="25">
        <f t="shared" si="80"/>
        <v>0</v>
      </c>
      <c r="GS7" s="25">
        <f t="shared" si="80"/>
        <v>0</v>
      </c>
      <c r="GT7" s="25">
        <f t="shared" si="80"/>
        <v>0</v>
      </c>
      <c r="GU7" s="25">
        <f t="shared" si="80"/>
        <v>0</v>
      </c>
      <c r="GV7" s="25">
        <f t="shared" si="80"/>
        <v>0</v>
      </c>
      <c r="GW7" s="25">
        <f t="shared" si="80"/>
        <v>0</v>
      </c>
      <c r="GX7" s="25">
        <f t="shared" si="80"/>
        <v>0</v>
      </c>
      <c r="GY7" s="25">
        <f t="shared" si="80"/>
        <v>0</v>
      </c>
      <c r="GZ7" s="25">
        <f t="shared" si="80"/>
        <v>0</v>
      </c>
      <c r="HA7" s="25">
        <f t="shared" si="80"/>
        <v>0</v>
      </c>
      <c r="HB7" s="25">
        <f t="shared" si="80"/>
        <v>0</v>
      </c>
      <c r="HC7" s="25">
        <f t="shared" si="80"/>
        <v>0</v>
      </c>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BGD7" s="21"/>
    </row>
    <row r="8" spans="1:291 1538:1538" x14ac:dyDescent="0.25">
      <c r="A8" s="7">
        <f>'STEP 2 Input sheet'!A95</f>
        <v>0</v>
      </c>
      <c r="B8" s="7">
        <f>'STEP 2 Input sheet'!B95</f>
        <v>0</v>
      </c>
      <c r="C8" s="7">
        <f>'STEP 2 Input sheet'!C95</f>
        <v>0</v>
      </c>
      <c r="D8" s="7">
        <f>'STEP 2 Input sheet'!D95</f>
        <v>0</v>
      </c>
      <c r="E8" s="7">
        <f>'STEP 2 Input sheet'!E95</f>
        <v>0</v>
      </c>
      <c r="F8" s="7" t="str">
        <f>'STEP 2 Input sheet'!F95</f>
        <v>euro/</v>
      </c>
      <c r="G8" s="7">
        <f>'STEP 2 Input sheet'!G95</f>
        <v>0</v>
      </c>
      <c r="H8" s="7">
        <f>'STEP 2 Input sheet'!H95</f>
        <v>0</v>
      </c>
      <c r="I8" s="7">
        <f>'STEP 2 Input sheet'!I95</f>
        <v>0</v>
      </c>
      <c r="J8" s="15" t="e">
        <f>VLOOKUP(C8,'appendix 7 - prd ind and reg'!$A:$B,2,FALSE)</f>
        <v>#N/A</v>
      </c>
      <c r="K8" s="16" t="e">
        <f>VLOOKUP(D8,'appendix 7 - prd ind and reg'!$G$2:$H$6,2,FALSE)</f>
        <v>#N/A</v>
      </c>
      <c r="L8" s="24">
        <f>IFERROR(VLOOKUP($K8&amp;$J8,'appendix 2 - IO_mult_all'!$A$1:$AQ$156,'appendix 1 - Calculation'!L$3-2007,FALSE),0)</f>
        <v>0</v>
      </c>
      <c r="M8" s="25">
        <f>IFERROR(VLOOKUP($K8&amp;$J8,'appendix 2 - IO_mult_all'!$A$1:$AQ$156,'appendix 1 - Calculation'!M$3-2007,FALSE),0)</f>
        <v>0</v>
      </c>
      <c r="N8" s="25">
        <f>IFERROR(VLOOKUP($K8&amp;$J8,'appendix 2 - IO_mult_all'!$A$1:$AQ$156,'appendix 1 - Calculation'!N$3-2007,FALSE),0)</f>
        <v>0</v>
      </c>
      <c r="O8" s="25">
        <f>IFERROR(VLOOKUP($K8&amp;$J8,'appendix 2 - IO_mult_all'!$A$1:$AQ$156,'appendix 1 - Calculation'!O$3-2007,FALSE),0)</f>
        <v>0</v>
      </c>
      <c r="P8" s="25">
        <f>IFERROR(VLOOKUP($K8&amp;$J8,'appendix 2 - IO_mult_all'!$A$1:$AQ$156,'appendix 1 - Calculation'!P$3-2007,FALSE),0)</f>
        <v>0</v>
      </c>
      <c r="Q8" s="25">
        <f>IFERROR(VLOOKUP($K8&amp;$J8,'appendix 2 - IO_mult_all'!$A$1:$AQ$156,'appendix 1 - Calculation'!Q$3-2007,FALSE),0)</f>
        <v>0</v>
      </c>
      <c r="R8" s="25">
        <f>IFERROR(VLOOKUP($K8&amp;$J8,'appendix 2 - IO_mult_all'!$A$1:$AQ$156,'appendix 1 - Calculation'!R$3-2007,FALSE),0)</f>
        <v>0</v>
      </c>
      <c r="S8" s="25">
        <f>IFERROR(VLOOKUP($K8&amp;$J8,'appendix 2 - IO_mult_all'!$A$1:$AQ$156,'appendix 1 - Calculation'!S$3-2007,FALSE),0)</f>
        <v>0</v>
      </c>
      <c r="T8" s="25">
        <f>IFERROR(VLOOKUP($K8&amp;$J8,'appendix 2 - IO_mult_all'!$A$1:$AQ$156,'appendix 1 - Calculation'!T$3-2007,FALSE),0)</f>
        <v>0</v>
      </c>
      <c r="U8" s="25">
        <f>IFERROR(VLOOKUP($K8&amp;$J8,'appendix 2 - IO_mult_all'!$A$1:$AQ$156,'appendix 1 - Calculation'!U$3-2007,FALSE),0)</f>
        <v>0</v>
      </c>
      <c r="V8" s="25">
        <f>IFERROR(VLOOKUP($K8&amp;$J8,'appendix 2 - IO_mult_all'!$A$1:$AQ$156,'appendix 1 - Calculation'!V$3-2007,FALSE),0)</f>
        <v>0</v>
      </c>
      <c r="W8" s="25">
        <f>IFERROR(VLOOKUP($K8&amp;$J8,'appendix 2 - IO_mult_all'!$A$1:$AQ$156,'appendix 1 - Calculation'!W$3-2007,FALSE),0)</f>
        <v>0</v>
      </c>
      <c r="X8" s="25">
        <f>IFERROR(VLOOKUP($K8&amp;$J8,'appendix 2 - IO_mult_all'!$A$1:$AQ$156,'appendix 1 - Calculation'!X$3-2007,FALSE),0)</f>
        <v>0</v>
      </c>
      <c r="Y8" s="25">
        <f>IFERROR(VLOOKUP($K8&amp;$J8,'appendix 2 - IO_mult_all'!$A$1:$AQ$156,'appendix 1 - Calculation'!Y$3-2007,FALSE),0)</f>
        <v>0</v>
      </c>
      <c r="Z8" s="25">
        <f>IFERROR(VLOOKUP($K8&amp;$J8,'appendix 2 - IO_mult_all'!$A$1:$AQ$156,'appendix 1 - Calculation'!Z$3-2007,FALSE),0)</f>
        <v>0</v>
      </c>
      <c r="AA8" s="25">
        <f>IFERROR(VLOOKUP($K8&amp;$J8,'appendix 2 - IO_mult_all'!$A$1:$AQ$156,'appendix 1 - Calculation'!AA$3-2007,FALSE),0)</f>
        <v>0</v>
      </c>
      <c r="AB8" s="25">
        <f>IFERROR(VLOOKUP($K8&amp;$J8,'appendix 2 - IO_mult_all'!$A$1:$AQ$156,'appendix 1 - Calculation'!AB$3-2007,FALSE),0)</f>
        <v>0</v>
      </c>
      <c r="AC8" s="25">
        <f>IFERROR(VLOOKUP($K8&amp;$J8,'appendix 2 - IO_mult_all'!$A$1:$AQ$156,'appendix 1 - Calculation'!AC$3-2007,FALSE),0)</f>
        <v>0</v>
      </c>
      <c r="AD8" s="25">
        <f>IFERROR(VLOOKUP($K8&amp;$J8,'appendix 2 - IO_mult_all'!$A$1:$AQ$156,'appendix 1 - Calculation'!AD$3-2007,FALSE),0)</f>
        <v>0</v>
      </c>
      <c r="AE8" s="25">
        <f>IFERROR(VLOOKUP($K8&amp;$J8,'appendix 2 - IO_mult_all'!$A$1:$AQ$156,'appendix 1 - Calculation'!AE$3-2007,FALSE),0)</f>
        <v>0</v>
      </c>
      <c r="AF8" s="25">
        <f>IFERROR(VLOOKUP($K8&amp;$J8,'appendix 2 - IO_mult_all'!$A$1:$AQ$156,'appendix 1 - Calculation'!AF$3-2007,FALSE),0)</f>
        <v>0</v>
      </c>
      <c r="AG8" s="25">
        <f>IFERROR(VLOOKUP($K8&amp;$J8,'appendix 2 - IO_mult_all'!$A$1:$AQ$156,'appendix 1 - Calculation'!AG$3-2007,FALSE),0)</f>
        <v>0</v>
      </c>
      <c r="AH8" s="25">
        <f>IFERROR(VLOOKUP($K8&amp;$J8,'appendix 2 - IO_mult_all'!$A$1:$AQ$156,'appendix 1 - Calculation'!AH$3-2007,FALSE),0)</f>
        <v>0</v>
      </c>
      <c r="AI8" s="25">
        <f>IFERROR(VLOOKUP($K8&amp;$J8,'appendix 2 - IO_mult_all'!$A$1:$AQ$156,'appendix 1 - Calculation'!AI$3-2007,FALSE),0)</f>
        <v>0</v>
      </c>
      <c r="AJ8" s="25">
        <f>IFERROR(VLOOKUP($K8&amp;$J8,'appendix 2 - IO_mult_all'!$A$1:$AQ$156,'appendix 1 - Calculation'!AJ$3-2007,FALSE),0)</f>
        <v>0</v>
      </c>
      <c r="AK8" s="25">
        <f>IFERROR(VLOOKUP($K8&amp;$J8,'appendix 2 - IO_mult_all'!$A$1:$AQ$156,'appendix 1 - Calculation'!AK$3-2007,FALSE),0)</f>
        <v>0</v>
      </c>
      <c r="AL8" s="25">
        <f>IFERROR(VLOOKUP($K8&amp;$J8,'appendix 2 - IO_mult_all'!$A$1:$AQ$156,'appendix 1 - Calculation'!AL$3-2007,FALSE),0)</f>
        <v>0</v>
      </c>
      <c r="AM8" s="25">
        <f>IFERROR(VLOOKUP($K8&amp;$J8,'appendix 2 - IO_mult_all'!$A$1:$AQ$156,'appendix 1 - Calculation'!AM$3-2007,FALSE),0)</f>
        <v>0</v>
      </c>
      <c r="AN8" s="25">
        <f>IFERROR(VLOOKUP($K8&amp;$J8,'appendix 2 - IO_mult_all'!$A$1:$AQ$156,'appendix 1 - Calculation'!AN$3-2007,FALSE),0)</f>
        <v>0</v>
      </c>
      <c r="AO8" s="25">
        <f>IFERROR(VLOOKUP($K8&amp;$J8,'appendix 2 - IO_mult_all'!$A$1:$AQ$156,'appendix 1 - Calculation'!AO$3-2007,FALSE),0)</f>
        <v>0</v>
      </c>
      <c r="AP8" s="25">
        <f>IFERROR(VLOOKUP($K8&amp;$J8,'appendix 2 - IO_mult_all'!$A$1:$AQ$156,'appendix 1 - Calculation'!AP$3-2007,FALSE),0)</f>
        <v>0</v>
      </c>
      <c r="AQ8" s="25">
        <f>IFERROR(VLOOKUP($K8&amp;$J8,'appendix 2 - IO_mult_all'!$A$1:$AQ$156,'appendix 1 - Calculation'!AQ$3-2007,FALSE),0)</f>
        <v>0</v>
      </c>
      <c r="AR8" s="25">
        <f>IFERROR(VLOOKUP($K8&amp;$J8,'appendix 2 - IO_mult_all'!$A$1:$AQ$156,'appendix 1 - Calculation'!AR$3-2007,FALSE),0)</f>
        <v>0</v>
      </c>
      <c r="AS8" s="25">
        <f>IFERROR(VLOOKUP($K8&amp;$J8,'appendix 2 - IO_mult_all'!$A$1:$AQ$156,'appendix 1 - Calculation'!AS$3-2007,FALSE),0)</f>
        <v>0</v>
      </c>
      <c r="AT8" s="25">
        <f>IFERROR(VLOOKUP($K8&amp;$J8,'appendix 2 - IO_mult_all'!$A$1:$AQ$156,'appendix 1 - Calculation'!AT$3-2007,FALSE),0)</f>
        <v>0</v>
      </c>
      <c r="AU8" s="25">
        <f>IFERROR(VLOOKUP($K8&amp;$J8,'appendix 2 - IO_mult_all'!$A$1:$AQ$156,'appendix 1 - Calculation'!AU$3-2007,FALSE),0)</f>
        <v>0</v>
      </c>
      <c r="AV8" s="25">
        <f>IFERROR(VLOOKUP($K8&amp;$J8,'appendix 2 - IO_mult_all'!$A$1:$AQ$156,'appendix 1 - Calculation'!AV$3-2007,FALSE),0)</f>
        <v>0</v>
      </c>
      <c r="AW8" s="25">
        <f>IFERROR(VLOOKUP($K8&amp;$J8,'appendix 2 - IO_mult_all'!$A$1:$AQ$156,'appendix 1 - Calculation'!AW$3-2007,FALSE),0)</f>
        <v>0</v>
      </c>
      <c r="AX8" s="25">
        <f>IFERROR(VLOOKUP($K8&amp;$J8,'appendix 2 - IO_mult_all'!$A$1:$AQ$156,'appendix 1 - Calculation'!AX$3-2007,FALSE),0)</f>
        <v>0</v>
      </c>
      <c r="AY8" s="27">
        <f>IFERROR(VLOOKUP($K8&amp;$J8,'appendix 2 - IO_mult_all'!$A$1:$AQ$156,'appendix 1 - Calculation'!AY$3-2007,FALSE),0)</f>
        <v>0</v>
      </c>
      <c r="AZ8" s="24">
        <f>IFERROR(VLOOKUP($K8&amp;$J8,'appendix 3 - IO_mult_ETS'!$A$1:$AQ$156,'appendix 1 - Calculation'!AZ$3-2007,FALSE),0)</f>
        <v>0</v>
      </c>
      <c r="BA8" s="25">
        <f>IFERROR(VLOOKUP($K8&amp;$J8,'appendix 3 - IO_mult_ETS'!$A$1:$AQ$156,'appendix 1 - Calculation'!BA$3-2007,FALSE),0)</f>
        <v>0</v>
      </c>
      <c r="BB8" s="25">
        <f>IFERROR(VLOOKUP($K8&amp;$J8,'appendix 3 - IO_mult_ETS'!$A$1:$AQ$156,'appendix 1 - Calculation'!BB$3-2007,FALSE),0)</f>
        <v>0</v>
      </c>
      <c r="BC8" s="25">
        <f>IFERROR(VLOOKUP($K8&amp;$J8,'appendix 3 - IO_mult_ETS'!$A$1:$AQ$156,'appendix 1 - Calculation'!BC$3-2007,FALSE),0)</f>
        <v>0</v>
      </c>
      <c r="BD8" s="25">
        <f>IFERROR(VLOOKUP($K8&amp;$J8,'appendix 3 - IO_mult_ETS'!$A$1:$AQ$156,'appendix 1 - Calculation'!BD$3-2007,FALSE),0)</f>
        <v>0</v>
      </c>
      <c r="BE8" s="25">
        <f>IFERROR(VLOOKUP($K8&amp;$J8,'appendix 3 - IO_mult_ETS'!$A$1:$AQ$156,'appendix 1 - Calculation'!BE$3-2007,FALSE),0)</f>
        <v>0</v>
      </c>
      <c r="BF8" s="25">
        <f>IFERROR(VLOOKUP($K8&amp;$J8,'appendix 3 - IO_mult_ETS'!$A$1:$AQ$156,'appendix 1 - Calculation'!BF$3-2007,FALSE),0)</f>
        <v>0</v>
      </c>
      <c r="BG8" s="25">
        <f>IFERROR(VLOOKUP($K8&amp;$J8,'appendix 3 - IO_mult_ETS'!$A$1:$AQ$156,'appendix 1 - Calculation'!BG$3-2007,FALSE),0)</f>
        <v>0</v>
      </c>
      <c r="BH8" s="25">
        <f>IFERROR(VLOOKUP($K8&amp;$J8,'appendix 3 - IO_mult_ETS'!$A$1:$AQ$156,'appendix 1 - Calculation'!BH$3-2007,FALSE),0)</f>
        <v>0</v>
      </c>
      <c r="BI8" s="25">
        <f>IFERROR(VLOOKUP($K8&amp;$J8,'appendix 3 - IO_mult_ETS'!$A$1:$AQ$156,'appendix 1 - Calculation'!BI$3-2007,FALSE),0)</f>
        <v>0</v>
      </c>
      <c r="BJ8" s="25">
        <f>IFERROR(VLOOKUP($K8&amp;$J8,'appendix 3 - IO_mult_ETS'!$A$1:$AQ$156,'appendix 1 - Calculation'!BJ$3-2007,FALSE),0)</f>
        <v>0</v>
      </c>
      <c r="BK8" s="25">
        <f>IFERROR(VLOOKUP($K8&amp;$J8,'appendix 3 - IO_mult_ETS'!$A$1:$AQ$156,'appendix 1 - Calculation'!BK$3-2007,FALSE),0)</f>
        <v>0</v>
      </c>
      <c r="BL8" s="25">
        <f>IFERROR(VLOOKUP($K8&amp;$J8,'appendix 3 - IO_mult_ETS'!$A$1:$AQ$156,'appendix 1 - Calculation'!BL$3-2007,FALSE),0)</f>
        <v>0</v>
      </c>
      <c r="BM8" s="25">
        <f>IFERROR(VLOOKUP($K8&amp;$J8,'appendix 3 - IO_mult_ETS'!$A$1:$AQ$156,'appendix 1 - Calculation'!BM$3-2007,FALSE),0)</f>
        <v>0</v>
      </c>
      <c r="BN8" s="25">
        <f>IFERROR(VLOOKUP($K8&amp;$J8,'appendix 3 - IO_mult_ETS'!$A$1:$AQ$156,'appendix 1 - Calculation'!BN$3-2007,FALSE),0)</f>
        <v>0</v>
      </c>
      <c r="BO8" s="25">
        <f>IFERROR(VLOOKUP($K8&amp;$J8,'appendix 3 - IO_mult_ETS'!$A$1:$AQ$156,'appendix 1 - Calculation'!BO$3-2007,FALSE),0)</f>
        <v>0</v>
      </c>
      <c r="BP8" s="25">
        <f>IFERROR(VLOOKUP($K8&amp;$J8,'appendix 3 - IO_mult_ETS'!$A$1:$AQ$156,'appendix 1 - Calculation'!BP$3-2007,FALSE),0)</f>
        <v>0</v>
      </c>
      <c r="BQ8" s="25">
        <f>IFERROR(VLOOKUP($K8&amp;$J8,'appendix 3 - IO_mult_ETS'!$A$1:$AQ$156,'appendix 1 - Calculation'!BQ$3-2007,FALSE),0)</f>
        <v>0</v>
      </c>
      <c r="BR8" s="25">
        <f>IFERROR(VLOOKUP($K8&amp;$J8,'appendix 3 - IO_mult_ETS'!$A$1:$AQ$156,'appendix 1 - Calculation'!BR$3-2007,FALSE),0)</f>
        <v>0</v>
      </c>
      <c r="BS8" s="25">
        <f>IFERROR(VLOOKUP($K8&amp;$J8,'appendix 3 - IO_mult_ETS'!$A$1:$AQ$156,'appendix 1 - Calculation'!BS$3-2007,FALSE),0)</f>
        <v>0</v>
      </c>
      <c r="BT8" s="25">
        <f>IFERROR(VLOOKUP($K8&amp;$J8,'appendix 3 - IO_mult_ETS'!$A$1:$AQ$156,'appendix 1 - Calculation'!BT$3-2007,FALSE),0)</f>
        <v>0</v>
      </c>
      <c r="BU8" s="25">
        <f>IFERROR(VLOOKUP($K8&amp;$J8,'appendix 3 - IO_mult_ETS'!$A$1:$AQ$156,'appendix 1 - Calculation'!BU$3-2007,FALSE),0)</f>
        <v>0</v>
      </c>
      <c r="BV8" s="25">
        <f>IFERROR(VLOOKUP($K8&amp;$J8,'appendix 3 - IO_mult_ETS'!$A$1:$AQ$156,'appendix 1 - Calculation'!BV$3-2007,FALSE),0)</f>
        <v>0</v>
      </c>
      <c r="BW8" s="25">
        <f>IFERROR(VLOOKUP($K8&amp;$J8,'appendix 3 - IO_mult_ETS'!$A$1:$AQ$156,'appendix 1 - Calculation'!BW$3-2007,FALSE),0)</f>
        <v>0</v>
      </c>
      <c r="BX8" s="25">
        <f>IFERROR(VLOOKUP($K8&amp;$J8,'appendix 3 - IO_mult_ETS'!$A$1:$AQ$156,'appendix 1 - Calculation'!BX$3-2007,FALSE),0)</f>
        <v>0</v>
      </c>
      <c r="BY8" s="25">
        <f>IFERROR(VLOOKUP($K8&amp;$J8,'appendix 3 - IO_mult_ETS'!$A$1:$AQ$156,'appendix 1 - Calculation'!BY$3-2007,FALSE),0)</f>
        <v>0</v>
      </c>
      <c r="BZ8" s="25">
        <f>IFERROR(VLOOKUP($K8&amp;$J8,'appendix 3 - IO_mult_ETS'!$A$1:$AQ$156,'appendix 1 - Calculation'!BZ$3-2007,FALSE),0)</f>
        <v>0</v>
      </c>
      <c r="CA8" s="25">
        <f>IFERROR(VLOOKUP($K8&amp;$J8,'appendix 3 - IO_mult_ETS'!$A$1:$AQ$156,'appendix 1 - Calculation'!CA$3-2007,FALSE),0)</f>
        <v>0</v>
      </c>
      <c r="CB8" s="25">
        <f>IFERROR(VLOOKUP($K8&amp;$J8,'appendix 3 - IO_mult_ETS'!$A$1:$AQ$156,'appendix 1 - Calculation'!CB$3-2007,FALSE),0)</f>
        <v>0</v>
      </c>
      <c r="CC8" s="25">
        <f>IFERROR(VLOOKUP($K8&amp;$J8,'appendix 3 - IO_mult_ETS'!$A$1:$AQ$156,'appendix 1 - Calculation'!CC$3-2007,FALSE),0)</f>
        <v>0</v>
      </c>
      <c r="CD8" s="25">
        <f>IFERROR(VLOOKUP($K8&amp;$J8,'appendix 3 - IO_mult_ETS'!$A$1:$AQ$156,'appendix 1 - Calculation'!CD$3-2007,FALSE),0)</f>
        <v>0</v>
      </c>
      <c r="CE8" s="25">
        <f>IFERROR(VLOOKUP($K8&amp;$J8,'appendix 3 - IO_mult_ETS'!$A$1:$AQ$156,'appendix 1 - Calculation'!CE$3-2007,FALSE),0)</f>
        <v>0</v>
      </c>
      <c r="CF8" s="25">
        <f>IFERROR(VLOOKUP($K8&amp;$J8,'appendix 3 - IO_mult_ETS'!$A$1:$AQ$156,'appendix 1 - Calculation'!CF$3-2007,FALSE),0)</f>
        <v>0</v>
      </c>
      <c r="CG8" s="25">
        <f>IFERROR(VLOOKUP($K8&amp;$J8,'appendix 3 - IO_mult_ETS'!$A$1:$AQ$156,'appendix 1 - Calculation'!CG$3-2007,FALSE),0)</f>
        <v>0</v>
      </c>
      <c r="CH8" s="25">
        <f>IFERROR(VLOOKUP($K8&amp;$J8,'appendix 3 - IO_mult_ETS'!$A$1:$AQ$156,'appendix 1 - Calculation'!CH$3-2007,FALSE),0)</f>
        <v>0</v>
      </c>
      <c r="CI8" s="25">
        <f>IFERROR(VLOOKUP($K8&amp;$J8,'appendix 3 - IO_mult_ETS'!$A$1:$AQ$156,'appendix 1 - Calculation'!CI$3-2007,FALSE),0)</f>
        <v>0</v>
      </c>
      <c r="CJ8" s="25">
        <f>IFERROR(VLOOKUP($K8&amp;$J8,'appendix 3 - IO_mult_ETS'!$A$1:$AQ$156,'appendix 1 - Calculation'!CJ$3-2007,FALSE),0)</f>
        <v>0</v>
      </c>
      <c r="CK8" s="25">
        <f>IFERROR(VLOOKUP($K8&amp;$J8,'appendix 3 - IO_mult_ETS'!$A$1:$AQ$156,'appendix 1 - Calculation'!CK$3-2007,FALSE),0)</f>
        <v>0</v>
      </c>
      <c r="CL8" s="25">
        <f>IFERROR(VLOOKUP($K8&amp;$J8,'appendix 3 - IO_mult_ETS'!$A$1:$AQ$156,'appendix 1 - Calculation'!CL$3-2007,FALSE),0)</f>
        <v>0</v>
      </c>
      <c r="CM8" s="26">
        <f>IFERROR(VLOOKUP($K8&amp;$J8,'appendix 3 - IO_mult_ETS'!$A$1:$AQ$156,'appendix 1 - Calculation'!CM$3-2007,FALSE),0)</f>
        <v>0</v>
      </c>
      <c r="CN8" s="25">
        <f t="shared" si="0"/>
        <v>0</v>
      </c>
      <c r="CO8" s="25">
        <f t="shared" si="1"/>
        <v>0</v>
      </c>
      <c r="CP8" s="25">
        <f t="shared" si="2"/>
        <v>0</v>
      </c>
      <c r="CQ8" s="25">
        <f t="shared" si="3"/>
        <v>0</v>
      </c>
      <c r="CR8" s="25">
        <f t="shared" si="4"/>
        <v>0</v>
      </c>
      <c r="CS8" s="25">
        <f t="shared" si="5"/>
        <v>0</v>
      </c>
      <c r="CT8" s="25">
        <f t="shared" si="6"/>
        <v>0</v>
      </c>
      <c r="CU8" s="25">
        <f t="shared" si="7"/>
        <v>0</v>
      </c>
      <c r="CV8" s="25">
        <f t="shared" si="8"/>
        <v>0</v>
      </c>
      <c r="CW8" s="25">
        <f t="shared" si="9"/>
        <v>0</v>
      </c>
      <c r="CX8" s="25">
        <f t="shared" si="10"/>
        <v>0</v>
      </c>
      <c r="CY8" s="25">
        <f t="shared" si="11"/>
        <v>0</v>
      </c>
      <c r="CZ8" s="25">
        <f t="shared" si="12"/>
        <v>0</v>
      </c>
      <c r="DA8" s="25">
        <f t="shared" si="13"/>
        <v>0</v>
      </c>
      <c r="DB8" s="25">
        <f t="shared" si="14"/>
        <v>0</v>
      </c>
      <c r="DC8" s="25">
        <f t="shared" si="15"/>
        <v>0</v>
      </c>
      <c r="DD8" s="25">
        <f t="shared" si="16"/>
        <v>0</v>
      </c>
      <c r="DE8" s="25">
        <f t="shared" si="17"/>
        <v>0</v>
      </c>
      <c r="DF8" s="25">
        <f t="shared" si="18"/>
        <v>0</v>
      </c>
      <c r="DG8" s="25">
        <f t="shared" si="19"/>
        <v>0</v>
      </c>
      <c r="DH8" s="25">
        <f t="shared" si="20"/>
        <v>0</v>
      </c>
      <c r="DI8" s="25">
        <f t="shared" si="21"/>
        <v>0</v>
      </c>
      <c r="DJ8" s="25">
        <f t="shared" si="22"/>
        <v>0</v>
      </c>
      <c r="DK8" s="25">
        <f t="shared" si="23"/>
        <v>0</v>
      </c>
      <c r="DL8" s="25">
        <f t="shared" si="24"/>
        <v>0</v>
      </c>
      <c r="DM8" s="25">
        <f t="shared" si="25"/>
        <v>0</v>
      </c>
      <c r="DN8" s="25">
        <f t="shared" si="26"/>
        <v>0</v>
      </c>
      <c r="DO8" s="25">
        <f t="shared" si="27"/>
        <v>0</v>
      </c>
      <c r="DP8" s="25">
        <f t="shared" si="28"/>
        <v>0</v>
      </c>
      <c r="DQ8" s="25">
        <f t="shared" si="29"/>
        <v>0</v>
      </c>
      <c r="DR8" s="25">
        <f t="shared" si="30"/>
        <v>0</v>
      </c>
      <c r="DS8" s="25">
        <f t="shared" si="31"/>
        <v>0</v>
      </c>
      <c r="DT8" s="25">
        <f t="shared" si="32"/>
        <v>0</v>
      </c>
      <c r="DU8" s="25">
        <f t="shared" si="33"/>
        <v>0</v>
      </c>
      <c r="DV8" s="25">
        <f t="shared" si="34"/>
        <v>0</v>
      </c>
      <c r="DW8" s="25">
        <f t="shared" si="35"/>
        <v>0</v>
      </c>
      <c r="DX8" s="25">
        <f t="shared" si="36"/>
        <v>0</v>
      </c>
      <c r="DY8" s="25">
        <f t="shared" si="37"/>
        <v>0</v>
      </c>
      <c r="DZ8" s="25">
        <f t="shared" si="38"/>
        <v>0</v>
      </c>
      <c r="EA8" s="25">
        <f t="shared" si="39"/>
        <v>0</v>
      </c>
      <c r="EB8" s="25">
        <f t="shared" si="40"/>
        <v>0</v>
      </c>
      <c r="EC8" s="25">
        <f t="shared" si="41"/>
        <v>0</v>
      </c>
      <c r="ED8" s="25">
        <f t="shared" si="42"/>
        <v>0</v>
      </c>
      <c r="EE8" s="25">
        <f t="shared" si="43"/>
        <v>0</v>
      </c>
      <c r="EF8" s="25">
        <f t="shared" si="44"/>
        <v>0</v>
      </c>
      <c r="EG8" s="25">
        <f t="shared" si="45"/>
        <v>0</v>
      </c>
      <c r="EH8" s="25">
        <f t="shared" si="46"/>
        <v>0</v>
      </c>
      <c r="EI8" s="25">
        <f t="shared" si="47"/>
        <v>0</v>
      </c>
      <c r="EJ8" s="25">
        <f t="shared" si="48"/>
        <v>0</v>
      </c>
      <c r="EK8" s="25">
        <f t="shared" si="49"/>
        <v>0</v>
      </c>
      <c r="EL8" s="25">
        <f t="shared" si="50"/>
        <v>0</v>
      </c>
      <c r="EM8" s="25">
        <f t="shared" si="51"/>
        <v>0</v>
      </c>
      <c r="EN8" s="25">
        <f t="shared" si="52"/>
        <v>0</v>
      </c>
      <c r="EO8" s="25">
        <f t="shared" si="53"/>
        <v>0</v>
      </c>
      <c r="EP8" s="25">
        <f t="shared" si="54"/>
        <v>0</v>
      </c>
      <c r="EQ8" s="25">
        <f t="shared" si="55"/>
        <v>0</v>
      </c>
      <c r="ER8" s="25">
        <f t="shared" si="56"/>
        <v>0</v>
      </c>
      <c r="ES8" s="25">
        <f t="shared" si="57"/>
        <v>0</v>
      </c>
      <c r="ET8" s="25">
        <f t="shared" si="58"/>
        <v>0</v>
      </c>
      <c r="EU8" s="25">
        <f t="shared" si="59"/>
        <v>0</v>
      </c>
      <c r="EV8" s="25">
        <f t="shared" si="60"/>
        <v>0</v>
      </c>
      <c r="EW8" s="25">
        <f t="shared" si="61"/>
        <v>0</v>
      </c>
      <c r="EX8" s="25">
        <f t="shared" si="62"/>
        <v>0</v>
      </c>
      <c r="EY8" s="25">
        <f t="shared" si="63"/>
        <v>0</v>
      </c>
      <c r="EZ8" s="25">
        <f t="shared" si="64"/>
        <v>0</v>
      </c>
      <c r="FA8" s="25">
        <f t="shared" si="65"/>
        <v>0</v>
      </c>
      <c r="FB8" s="25">
        <f t="shared" si="66"/>
        <v>0</v>
      </c>
      <c r="FC8" s="25">
        <f t="shared" si="67"/>
        <v>0</v>
      </c>
      <c r="FD8" s="25">
        <f t="shared" si="68"/>
        <v>0</v>
      </c>
      <c r="FE8" s="25">
        <f t="shared" si="69"/>
        <v>0</v>
      </c>
      <c r="FF8" s="25">
        <f t="shared" si="70"/>
        <v>0</v>
      </c>
      <c r="FG8" s="25">
        <f t="shared" si="71"/>
        <v>0</v>
      </c>
      <c r="FH8" s="25">
        <f t="shared" si="72"/>
        <v>0</v>
      </c>
      <c r="FI8" s="25">
        <f t="shared" si="73"/>
        <v>0</v>
      </c>
      <c r="FJ8" s="25">
        <f t="shared" si="74"/>
        <v>0</v>
      </c>
      <c r="FK8" s="25">
        <f t="shared" si="75"/>
        <v>0</v>
      </c>
      <c r="FL8" s="25">
        <f t="shared" si="76"/>
        <v>0</v>
      </c>
      <c r="FM8" s="25">
        <f t="shared" si="77"/>
        <v>0</v>
      </c>
      <c r="FN8" s="25">
        <f t="shared" si="78"/>
        <v>0</v>
      </c>
      <c r="FO8" s="25">
        <f t="shared" si="79"/>
        <v>0</v>
      </c>
      <c r="FP8" s="25">
        <f t="shared" si="81"/>
        <v>0</v>
      </c>
      <c r="FQ8" s="25">
        <f t="shared" si="80"/>
        <v>0</v>
      </c>
      <c r="FR8" s="25">
        <f t="shared" si="80"/>
        <v>0</v>
      </c>
      <c r="FS8" s="25">
        <f t="shared" si="80"/>
        <v>0</v>
      </c>
      <c r="FT8" s="25">
        <f t="shared" si="80"/>
        <v>0</v>
      </c>
      <c r="FU8" s="25">
        <f t="shared" si="80"/>
        <v>0</v>
      </c>
      <c r="FV8" s="25">
        <f t="shared" si="80"/>
        <v>0</v>
      </c>
      <c r="FW8" s="25">
        <f t="shared" si="80"/>
        <v>0</v>
      </c>
      <c r="FX8" s="25">
        <f t="shared" si="80"/>
        <v>0</v>
      </c>
      <c r="FY8" s="25">
        <f t="shared" si="80"/>
        <v>0</v>
      </c>
      <c r="FZ8" s="25">
        <f t="shared" si="80"/>
        <v>0</v>
      </c>
      <c r="GA8" s="25">
        <f t="shared" si="80"/>
        <v>0</v>
      </c>
      <c r="GB8" s="25">
        <f t="shared" si="80"/>
        <v>0</v>
      </c>
      <c r="GC8" s="25">
        <f t="shared" si="80"/>
        <v>0</v>
      </c>
      <c r="GD8" s="25">
        <f t="shared" si="80"/>
        <v>0</v>
      </c>
      <c r="GE8" s="25">
        <f t="shared" si="80"/>
        <v>0</v>
      </c>
      <c r="GF8" s="25">
        <f t="shared" si="80"/>
        <v>0</v>
      </c>
      <c r="GG8" s="25">
        <f t="shared" si="80"/>
        <v>0</v>
      </c>
      <c r="GH8" s="25">
        <f t="shared" si="80"/>
        <v>0</v>
      </c>
      <c r="GI8" s="25">
        <f t="shared" si="80"/>
        <v>0</v>
      </c>
      <c r="GJ8" s="25">
        <f t="shared" si="80"/>
        <v>0</v>
      </c>
      <c r="GK8" s="25">
        <f t="shared" si="80"/>
        <v>0</v>
      </c>
      <c r="GL8" s="25">
        <f t="shared" si="80"/>
        <v>0</v>
      </c>
      <c r="GM8" s="25">
        <f t="shared" si="80"/>
        <v>0</v>
      </c>
      <c r="GN8" s="25">
        <f t="shared" si="80"/>
        <v>0</v>
      </c>
      <c r="GO8" s="25">
        <f t="shared" si="80"/>
        <v>0</v>
      </c>
      <c r="GP8" s="25">
        <f t="shared" si="80"/>
        <v>0</v>
      </c>
      <c r="GQ8" s="25">
        <f t="shared" si="80"/>
        <v>0</v>
      </c>
      <c r="GR8" s="25">
        <f t="shared" si="80"/>
        <v>0</v>
      </c>
      <c r="GS8" s="25">
        <f t="shared" si="80"/>
        <v>0</v>
      </c>
      <c r="GT8" s="25">
        <f t="shared" si="80"/>
        <v>0</v>
      </c>
      <c r="GU8" s="25">
        <f t="shared" si="80"/>
        <v>0</v>
      </c>
      <c r="GV8" s="25">
        <f t="shared" si="80"/>
        <v>0</v>
      </c>
      <c r="GW8" s="25">
        <f t="shared" si="80"/>
        <v>0</v>
      </c>
      <c r="GX8" s="25">
        <f t="shared" si="80"/>
        <v>0</v>
      </c>
      <c r="GY8" s="25">
        <f t="shared" si="80"/>
        <v>0</v>
      </c>
      <c r="GZ8" s="25">
        <f t="shared" si="80"/>
        <v>0</v>
      </c>
      <c r="HA8" s="25">
        <f t="shared" si="80"/>
        <v>0</v>
      </c>
      <c r="HB8" s="25">
        <f t="shared" si="80"/>
        <v>0</v>
      </c>
      <c r="HC8" s="25">
        <f t="shared" si="80"/>
        <v>0</v>
      </c>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BGD8" s="21"/>
    </row>
    <row r="9" spans="1:291 1538:1538" x14ac:dyDescent="0.25">
      <c r="A9" s="7">
        <f>'STEP 2 Input sheet'!A96</f>
        <v>0</v>
      </c>
      <c r="B9" s="7">
        <f>'STEP 2 Input sheet'!B96</f>
        <v>0</v>
      </c>
      <c r="C9" s="7">
        <f>'STEP 2 Input sheet'!C96</f>
        <v>0</v>
      </c>
      <c r="D9" s="7">
        <f>'STEP 2 Input sheet'!D96</f>
        <v>0</v>
      </c>
      <c r="E9" s="7">
        <f>'STEP 2 Input sheet'!E96</f>
        <v>0</v>
      </c>
      <c r="F9" s="7" t="str">
        <f>'STEP 2 Input sheet'!F96</f>
        <v>euro/</v>
      </c>
      <c r="G9" s="7">
        <f>'STEP 2 Input sheet'!G96</f>
        <v>0</v>
      </c>
      <c r="H9" s="7">
        <f>'STEP 2 Input sheet'!H96</f>
        <v>0</v>
      </c>
      <c r="I9" s="7">
        <f>'STEP 2 Input sheet'!I96</f>
        <v>0</v>
      </c>
      <c r="J9" s="15" t="e">
        <f>VLOOKUP(C9,'appendix 7 - prd ind and reg'!$A:$B,2,FALSE)</f>
        <v>#N/A</v>
      </c>
      <c r="K9" s="16" t="e">
        <f>VLOOKUP(D9,'appendix 7 - prd ind and reg'!$G$2:$H$6,2,FALSE)</f>
        <v>#N/A</v>
      </c>
      <c r="L9" s="24">
        <f>IFERROR(VLOOKUP($K9&amp;$J9,'appendix 2 - IO_mult_all'!$A$1:$AQ$156,'appendix 1 - Calculation'!L$3-2007,FALSE),0)</f>
        <v>0</v>
      </c>
      <c r="M9" s="25">
        <f>IFERROR(VLOOKUP($K9&amp;$J9,'appendix 2 - IO_mult_all'!$A$1:$AQ$156,'appendix 1 - Calculation'!M$3-2007,FALSE),0)</f>
        <v>0</v>
      </c>
      <c r="N9" s="25">
        <f>IFERROR(VLOOKUP($K9&amp;$J9,'appendix 2 - IO_mult_all'!$A$1:$AQ$156,'appendix 1 - Calculation'!N$3-2007,FALSE),0)</f>
        <v>0</v>
      </c>
      <c r="O9" s="25">
        <f>IFERROR(VLOOKUP($K9&amp;$J9,'appendix 2 - IO_mult_all'!$A$1:$AQ$156,'appendix 1 - Calculation'!O$3-2007,FALSE),0)</f>
        <v>0</v>
      </c>
      <c r="P9" s="25">
        <f>IFERROR(VLOOKUP($K9&amp;$J9,'appendix 2 - IO_mult_all'!$A$1:$AQ$156,'appendix 1 - Calculation'!P$3-2007,FALSE),0)</f>
        <v>0</v>
      </c>
      <c r="Q9" s="25">
        <f>IFERROR(VLOOKUP($K9&amp;$J9,'appendix 2 - IO_mult_all'!$A$1:$AQ$156,'appendix 1 - Calculation'!Q$3-2007,FALSE),0)</f>
        <v>0</v>
      </c>
      <c r="R9" s="25">
        <f>IFERROR(VLOOKUP($K9&amp;$J9,'appendix 2 - IO_mult_all'!$A$1:$AQ$156,'appendix 1 - Calculation'!R$3-2007,FALSE),0)</f>
        <v>0</v>
      </c>
      <c r="S9" s="25">
        <f>IFERROR(VLOOKUP($K9&amp;$J9,'appendix 2 - IO_mult_all'!$A$1:$AQ$156,'appendix 1 - Calculation'!S$3-2007,FALSE),0)</f>
        <v>0</v>
      </c>
      <c r="T9" s="25">
        <f>IFERROR(VLOOKUP($K9&amp;$J9,'appendix 2 - IO_mult_all'!$A$1:$AQ$156,'appendix 1 - Calculation'!T$3-2007,FALSE),0)</f>
        <v>0</v>
      </c>
      <c r="U9" s="25">
        <f>IFERROR(VLOOKUP($K9&amp;$J9,'appendix 2 - IO_mult_all'!$A$1:$AQ$156,'appendix 1 - Calculation'!U$3-2007,FALSE),0)</f>
        <v>0</v>
      </c>
      <c r="V9" s="25">
        <f>IFERROR(VLOOKUP($K9&amp;$J9,'appendix 2 - IO_mult_all'!$A$1:$AQ$156,'appendix 1 - Calculation'!V$3-2007,FALSE),0)</f>
        <v>0</v>
      </c>
      <c r="W9" s="25">
        <f>IFERROR(VLOOKUP($K9&amp;$J9,'appendix 2 - IO_mult_all'!$A$1:$AQ$156,'appendix 1 - Calculation'!W$3-2007,FALSE),0)</f>
        <v>0</v>
      </c>
      <c r="X9" s="25">
        <f>IFERROR(VLOOKUP($K9&amp;$J9,'appendix 2 - IO_mult_all'!$A$1:$AQ$156,'appendix 1 - Calculation'!X$3-2007,FALSE),0)</f>
        <v>0</v>
      </c>
      <c r="Y9" s="25">
        <f>IFERROR(VLOOKUP($K9&amp;$J9,'appendix 2 - IO_mult_all'!$A$1:$AQ$156,'appendix 1 - Calculation'!Y$3-2007,FALSE),0)</f>
        <v>0</v>
      </c>
      <c r="Z9" s="25">
        <f>IFERROR(VLOOKUP($K9&amp;$J9,'appendix 2 - IO_mult_all'!$A$1:$AQ$156,'appendix 1 - Calculation'!Z$3-2007,FALSE),0)</f>
        <v>0</v>
      </c>
      <c r="AA9" s="25">
        <f>IFERROR(VLOOKUP($K9&amp;$J9,'appendix 2 - IO_mult_all'!$A$1:$AQ$156,'appendix 1 - Calculation'!AA$3-2007,FALSE),0)</f>
        <v>0</v>
      </c>
      <c r="AB9" s="25">
        <f>IFERROR(VLOOKUP($K9&amp;$J9,'appendix 2 - IO_mult_all'!$A$1:$AQ$156,'appendix 1 - Calculation'!AB$3-2007,FALSE),0)</f>
        <v>0</v>
      </c>
      <c r="AC9" s="25">
        <f>IFERROR(VLOOKUP($K9&amp;$J9,'appendix 2 - IO_mult_all'!$A$1:$AQ$156,'appendix 1 - Calculation'!AC$3-2007,FALSE),0)</f>
        <v>0</v>
      </c>
      <c r="AD9" s="25">
        <f>IFERROR(VLOOKUP($K9&amp;$J9,'appendix 2 - IO_mult_all'!$A$1:$AQ$156,'appendix 1 - Calculation'!AD$3-2007,FALSE),0)</f>
        <v>0</v>
      </c>
      <c r="AE9" s="25">
        <f>IFERROR(VLOOKUP($K9&amp;$J9,'appendix 2 - IO_mult_all'!$A$1:$AQ$156,'appendix 1 - Calculation'!AE$3-2007,FALSE),0)</f>
        <v>0</v>
      </c>
      <c r="AF9" s="25">
        <f>IFERROR(VLOOKUP($K9&amp;$J9,'appendix 2 - IO_mult_all'!$A$1:$AQ$156,'appendix 1 - Calculation'!AF$3-2007,FALSE),0)</f>
        <v>0</v>
      </c>
      <c r="AG9" s="25">
        <f>IFERROR(VLOOKUP($K9&amp;$J9,'appendix 2 - IO_mult_all'!$A$1:$AQ$156,'appendix 1 - Calculation'!AG$3-2007,FALSE),0)</f>
        <v>0</v>
      </c>
      <c r="AH9" s="25">
        <f>IFERROR(VLOOKUP($K9&amp;$J9,'appendix 2 - IO_mult_all'!$A$1:$AQ$156,'appendix 1 - Calculation'!AH$3-2007,FALSE),0)</f>
        <v>0</v>
      </c>
      <c r="AI9" s="25">
        <f>IFERROR(VLOOKUP($K9&amp;$J9,'appendix 2 - IO_mult_all'!$A$1:$AQ$156,'appendix 1 - Calculation'!AI$3-2007,FALSE),0)</f>
        <v>0</v>
      </c>
      <c r="AJ9" s="25">
        <f>IFERROR(VLOOKUP($K9&amp;$J9,'appendix 2 - IO_mult_all'!$A$1:$AQ$156,'appendix 1 - Calculation'!AJ$3-2007,FALSE),0)</f>
        <v>0</v>
      </c>
      <c r="AK9" s="25">
        <f>IFERROR(VLOOKUP($K9&amp;$J9,'appendix 2 - IO_mult_all'!$A$1:$AQ$156,'appendix 1 - Calculation'!AK$3-2007,FALSE),0)</f>
        <v>0</v>
      </c>
      <c r="AL9" s="25">
        <f>IFERROR(VLOOKUP($K9&amp;$J9,'appendix 2 - IO_mult_all'!$A$1:$AQ$156,'appendix 1 - Calculation'!AL$3-2007,FALSE),0)</f>
        <v>0</v>
      </c>
      <c r="AM9" s="25">
        <f>IFERROR(VLOOKUP($K9&amp;$J9,'appendix 2 - IO_mult_all'!$A$1:$AQ$156,'appendix 1 - Calculation'!AM$3-2007,FALSE),0)</f>
        <v>0</v>
      </c>
      <c r="AN9" s="25">
        <f>IFERROR(VLOOKUP($K9&amp;$J9,'appendix 2 - IO_mult_all'!$A$1:$AQ$156,'appendix 1 - Calculation'!AN$3-2007,FALSE),0)</f>
        <v>0</v>
      </c>
      <c r="AO9" s="25">
        <f>IFERROR(VLOOKUP($K9&amp;$J9,'appendix 2 - IO_mult_all'!$A$1:$AQ$156,'appendix 1 - Calculation'!AO$3-2007,FALSE),0)</f>
        <v>0</v>
      </c>
      <c r="AP9" s="25">
        <f>IFERROR(VLOOKUP($K9&amp;$J9,'appendix 2 - IO_mult_all'!$A$1:$AQ$156,'appendix 1 - Calculation'!AP$3-2007,FALSE),0)</f>
        <v>0</v>
      </c>
      <c r="AQ9" s="25">
        <f>IFERROR(VLOOKUP($K9&amp;$J9,'appendix 2 - IO_mult_all'!$A$1:$AQ$156,'appendix 1 - Calculation'!AQ$3-2007,FALSE),0)</f>
        <v>0</v>
      </c>
      <c r="AR9" s="25">
        <f>IFERROR(VLOOKUP($K9&amp;$J9,'appendix 2 - IO_mult_all'!$A$1:$AQ$156,'appendix 1 - Calculation'!AR$3-2007,FALSE),0)</f>
        <v>0</v>
      </c>
      <c r="AS9" s="25">
        <f>IFERROR(VLOOKUP($K9&amp;$J9,'appendix 2 - IO_mult_all'!$A$1:$AQ$156,'appendix 1 - Calculation'!AS$3-2007,FALSE),0)</f>
        <v>0</v>
      </c>
      <c r="AT9" s="25">
        <f>IFERROR(VLOOKUP($K9&amp;$J9,'appendix 2 - IO_mult_all'!$A$1:$AQ$156,'appendix 1 - Calculation'!AT$3-2007,FALSE),0)</f>
        <v>0</v>
      </c>
      <c r="AU9" s="25">
        <f>IFERROR(VLOOKUP($K9&amp;$J9,'appendix 2 - IO_mult_all'!$A$1:$AQ$156,'appendix 1 - Calculation'!AU$3-2007,FALSE),0)</f>
        <v>0</v>
      </c>
      <c r="AV9" s="25">
        <f>IFERROR(VLOOKUP($K9&amp;$J9,'appendix 2 - IO_mult_all'!$A$1:$AQ$156,'appendix 1 - Calculation'!AV$3-2007,FALSE),0)</f>
        <v>0</v>
      </c>
      <c r="AW9" s="25">
        <f>IFERROR(VLOOKUP($K9&amp;$J9,'appendix 2 - IO_mult_all'!$A$1:$AQ$156,'appendix 1 - Calculation'!AW$3-2007,FALSE),0)</f>
        <v>0</v>
      </c>
      <c r="AX9" s="25">
        <f>IFERROR(VLOOKUP($K9&amp;$J9,'appendix 2 - IO_mult_all'!$A$1:$AQ$156,'appendix 1 - Calculation'!AX$3-2007,FALSE),0)</f>
        <v>0</v>
      </c>
      <c r="AY9" s="27">
        <f>IFERROR(VLOOKUP($K9&amp;$J9,'appendix 2 - IO_mult_all'!$A$1:$AQ$156,'appendix 1 - Calculation'!AY$3-2007,FALSE),0)</f>
        <v>0</v>
      </c>
      <c r="AZ9" s="24">
        <f>IFERROR(VLOOKUP($K9&amp;$J9,'appendix 3 - IO_mult_ETS'!$A$1:$AQ$156,'appendix 1 - Calculation'!AZ$3-2007,FALSE),0)</f>
        <v>0</v>
      </c>
      <c r="BA9" s="25">
        <f>IFERROR(VLOOKUP($K9&amp;$J9,'appendix 3 - IO_mult_ETS'!$A$1:$AQ$156,'appendix 1 - Calculation'!BA$3-2007,FALSE),0)</f>
        <v>0</v>
      </c>
      <c r="BB9" s="25">
        <f>IFERROR(VLOOKUP($K9&amp;$J9,'appendix 3 - IO_mult_ETS'!$A$1:$AQ$156,'appendix 1 - Calculation'!BB$3-2007,FALSE),0)</f>
        <v>0</v>
      </c>
      <c r="BC9" s="25">
        <f>IFERROR(VLOOKUP($K9&amp;$J9,'appendix 3 - IO_mult_ETS'!$A$1:$AQ$156,'appendix 1 - Calculation'!BC$3-2007,FALSE),0)</f>
        <v>0</v>
      </c>
      <c r="BD9" s="25">
        <f>IFERROR(VLOOKUP($K9&amp;$J9,'appendix 3 - IO_mult_ETS'!$A$1:$AQ$156,'appendix 1 - Calculation'!BD$3-2007,FALSE),0)</f>
        <v>0</v>
      </c>
      <c r="BE9" s="25">
        <f>IFERROR(VLOOKUP($K9&amp;$J9,'appendix 3 - IO_mult_ETS'!$A$1:$AQ$156,'appendix 1 - Calculation'!BE$3-2007,FALSE),0)</f>
        <v>0</v>
      </c>
      <c r="BF9" s="25">
        <f>IFERROR(VLOOKUP($K9&amp;$J9,'appendix 3 - IO_mult_ETS'!$A$1:$AQ$156,'appendix 1 - Calculation'!BF$3-2007,FALSE),0)</f>
        <v>0</v>
      </c>
      <c r="BG9" s="25">
        <f>IFERROR(VLOOKUP($K9&amp;$J9,'appendix 3 - IO_mult_ETS'!$A$1:$AQ$156,'appendix 1 - Calculation'!BG$3-2007,FALSE),0)</f>
        <v>0</v>
      </c>
      <c r="BH9" s="25">
        <f>IFERROR(VLOOKUP($K9&amp;$J9,'appendix 3 - IO_mult_ETS'!$A$1:$AQ$156,'appendix 1 - Calculation'!BH$3-2007,FALSE),0)</f>
        <v>0</v>
      </c>
      <c r="BI9" s="25">
        <f>IFERROR(VLOOKUP($K9&amp;$J9,'appendix 3 - IO_mult_ETS'!$A$1:$AQ$156,'appendix 1 - Calculation'!BI$3-2007,FALSE),0)</f>
        <v>0</v>
      </c>
      <c r="BJ9" s="25">
        <f>IFERROR(VLOOKUP($K9&amp;$J9,'appendix 3 - IO_mult_ETS'!$A$1:$AQ$156,'appendix 1 - Calculation'!BJ$3-2007,FALSE),0)</f>
        <v>0</v>
      </c>
      <c r="BK9" s="25">
        <f>IFERROR(VLOOKUP($K9&amp;$J9,'appendix 3 - IO_mult_ETS'!$A$1:$AQ$156,'appendix 1 - Calculation'!BK$3-2007,FALSE),0)</f>
        <v>0</v>
      </c>
      <c r="BL9" s="25">
        <f>IFERROR(VLOOKUP($K9&amp;$J9,'appendix 3 - IO_mult_ETS'!$A$1:$AQ$156,'appendix 1 - Calculation'!BL$3-2007,FALSE),0)</f>
        <v>0</v>
      </c>
      <c r="BM9" s="25">
        <f>IFERROR(VLOOKUP($K9&amp;$J9,'appendix 3 - IO_mult_ETS'!$A$1:$AQ$156,'appendix 1 - Calculation'!BM$3-2007,FALSE),0)</f>
        <v>0</v>
      </c>
      <c r="BN9" s="25">
        <f>IFERROR(VLOOKUP($K9&amp;$J9,'appendix 3 - IO_mult_ETS'!$A$1:$AQ$156,'appendix 1 - Calculation'!BN$3-2007,FALSE),0)</f>
        <v>0</v>
      </c>
      <c r="BO9" s="25">
        <f>IFERROR(VLOOKUP($K9&amp;$J9,'appendix 3 - IO_mult_ETS'!$A$1:$AQ$156,'appendix 1 - Calculation'!BO$3-2007,FALSE),0)</f>
        <v>0</v>
      </c>
      <c r="BP9" s="25">
        <f>IFERROR(VLOOKUP($K9&amp;$J9,'appendix 3 - IO_mult_ETS'!$A$1:$AQ$156,'appendix 1 - Calculation'!BP$3-2007,FALSE),0)</f>
        <v>0</v>
      </c>
      <c r="BQ9" s="25">
        <f>IFERROR(VLOOKUP($K9&amp;$J9,'appendix 3 - IO_mult_ETS'!$A$1:$AQ$156,'appendix 1 - Calculation'!BQ$3-2007,FALSE),0)</f>
        <v>0</v>
      </c>
      <c r="BR9" s="25">
        <f>IFERROR(VLOOKUP($K9&amp;$J9,'appendix 3 - IO_mult_ETS'!$A$1:$AQ$156,'appendix 1 - Calculation'!BR$3-2007,FALSE),0)</f>
        <v>0</v>
      </c>
      <c r="BS9" s="25">
        <f>IFERROR(VLOOKUP($K9&amp;$J9,'appendix 3 - IO_mult_ETS'!$A$1:$AQ$156,'appendix 1 - Calculation'!BS$3-2007,FALSE),0)</f>
        <v>0</v>
      </c>
      <c r="BT9" s="25">
        <f>IFERROR(VLOOKUP($K9&amp;$J9,'appendix 3 - IO_mult_ETS'!$A$1:$AQ$156,'appendix 1 - Calculation'!BT$3-2007,FALSE),0)</f>
        <v>0</v>
      </c>
      <c r="BU9" s="25">
        <f>IFERROR(VLOOKUP($K9&amp;$J9,'appendix 3 - IO_mult_ETS'!$A$1:$AQ$156,'appendix 1 - Calculation'!BU$3-2007,FALSE),0)</f>
        <v>0</v>
      </c>
      <c r="BV9" s="25">
        <f>IFERROR(VLOOKUP($K9&amp;$J9,'appendix 3 - IO_mult_ETS'!$A$1:$AQ$156,'appendix 1 - Calculation'!BV$3-2007,FALSE),0)</f>
        <v>0</v>
      </c>
      <c r="BW9" s="25">
        <f>IFERROR(VLOOKUP($K9&amp;$J9,'appendix 3 - IO_mult_ETS'!$A$1:$AQ$156,'appendix 1 - Calculation'!BW$3-2007,FALSE),0)</f>
        <v>0</v>
      </c>
      <c r="BX9" s="25">
        <f>IFERROR(VLOOKUP($K9&amp;$J9,'appendix 3 - IO_mult_ETS'!$A$1:$AQ$156,'appendix 1 - Calculation'!BX$3-2007,FALSE),0)</f>
        <v>0</v>
      </c>
      <c r="BY9" s="25">
        <f>IFERROR(VLOOKUP($K9&amp;$J9,'appendix 3 - IO_mult_ETS'!$A$1:$AQ$156,'appendix 1 - Calculation'!BY$3-2007,FALSE),0)</f>
        <v>0</v>
      </c>
      <c r="BZ9" s="25">
        <f>IFERROR(VLOOKUP($K9&amp;$J9,'appendix 3 - IO_mult_ETS'!$A$1:$AQ$156,'appendix 1 - Calculation'!BZ$3-2007,FALSE),0)</f>
        <v>0</v>
      </c>
      <c r="CA9" s="25">
        <f>IFERROR(VLOOKUP($K9&amp;$J9,'appendix 3 - IO_mult_ETS'!$A$1:$AQ$156,'appendix 1 - Calculation'!CA$3-2007,FALSE),0)</f>
        <v>0</v>
      </c>
      <c r="CB9" s="25">
        <f>IFERROR(VLOOKUP($K9&amp;$J9,'appendix 3 - IO_mult_ETS'!$A$1:$AQ$156,'appendix 1 - Calculation'!CB$3-2007,FALSE),0)</f>
        <v>0</v>
      </c>
      <c r="CC9" s="25">
        <f>IFERROR(VLOOKUP($K9&amp;$J9,'appendix 3 - IO_mult_ETS'!$A$1:$AQ$156,'appendix 1 - Calculation'!CC$3-2007,FALSE),0)</f>
        <v>0</v>
      </c>
      <c r="CD9" s="25">
        <f>IFERROR(VLOOKUP($K9&amp;$J9,'appendix 3 - IO_mult_ETS'!$A$1:$AQ$156,'appendix 1 - Calculation'!CD$3-2007,FALSE),0)</f>
        <v>0</v>
      </c>
      <c r="CE9" s="25">
        <f>IFERROR(VLOOKUP($K9&amp;$J9,'appendix 3 - IO_mult_ETS'!$A$1:$AQ$156,'appendix 1 - Calculation'!CE$3-2007,FALSE),0)</f>
        <v>0</v>
      </c>
      <c r="CF9" s="25">
        <f>IFERROR(VLOOKUP($K9&amp;$J9,'appendix 3 - IO_mult_ETS'!$A$1:$AQ$156,'appendix 1 - Calculation'!CF$3-2007,FALSE),0)</f>
        <v>0</v>
      </c>
      <c r="CG9" s="25">
        <f>IFERROR(VLOOKUP($K9&amp;$J9,'appendix 3 - IO_mult_ETS'!$A$1:$AQ$156,'appendix 1 - Calculation'!CG$3-2007,FALSE),0)</f>
        <v>0</v>
      </c>
      <c r="CH9" s="25">
        <f>IFERROR(VLOOKUP($K9&amp;$J9,'appendix 3 - IO_mult_ETS'!$A$1:$AQ$156,'appendix 1 - Calculation'!CH$3-2007,FALSE),0)</f>
        <v>0</v>
      </c>
      <c r="CI9" s="25">
        <f>IFERROR(VLOOKUP($K9&amp;$J9,'appendix 3 - IO_mult_ETS'!$A$1:$AQ$156,'appendix 1 - Calculation'!CI$3-2007,FALSE),0)</f>
        <v>0</v>
      </c>
      <c r="CJ9" s="25">
        <f>IFERROR(VLOOKUP($K9&amp;$J9,'appendix 3 - IO_mult_ETS'!$A$1:$AQ$156,'appendix 1 - Calculation'!CJ$3-2007,FALSE),0)</f>
        <v>0</v>
      </c>
      <c r="CK9" s="25">
        <f>IFERROR(VLOOKUP($K9&amp;$J9,'appendix 3 - IO_mult_ETS'!$A$1:$AQ$156,'appendix 1 - Calculation'!CK$3-2007,FALSE),0)</f>
        <v>0</v>
      </c>
      <c r="CL9" s="25">
        <f>IFERROR(VLOOKUP($K9&amp;$J9,'appendix 3 - IO_mult_ETS'!$A$1:$AQ$156,'appendix 1 - Calculation'!CL$3-2007,FALSE),0)</f>
        <v>0</v>
      </c>
      <c r="CM9" s="26">
        <f>IFERROR(VLOOKUP($K9&amp;$J9,'appendix 3 - IO_mult_ETS'!$A$1:$AQ$156,'appendix 1 - Calculation'!CM$3-2007,FALSE),0)</f>
        <v>0</v>
      </c>
      <c r="CN9" s="25">
        <f t="shared" si="0"/>
        <v>0</v>
      </c>
      <c r="CO9" s="25">
        <f t="shared" si="1"/>
        <v>0</v>
      </c>
      <c r="CP9" s="25">
        <f t="shared" si="2"/>
        <v>0</v>
      </c>
      <c r="CQ9" s="25">
        <f t="shared" si="3"/>
        <v>0</v>
      </c>
      <c r="CR9" s="25">
        <f t="shared" si="4"/>
        <v>0</v>
      </c>
      <c r="CS9" s="25">
        <f t="shared" si="5"/>
        <v>0</v>
      </c>
      <c r="CT9" s="25">
        <f t="shared" si="6"/>
        <v>0</v>
      </c>
      <c r="CU9" s="25">
        <f t="shared" si="7"/>
        <v>0</v>
      </c>
      <c r="CV9" s="25">
        <f t="shared" si="8"/>
        <v>0</v>
      </c>
      <c r="CW9" s="25">
        <f t="shared" si="9"/>
        <v>0</v>
      </c>
      <c r="CX9" s="25">
        <f t="shared" si="10"/>
        <v>0</v>
      </c>
      <c r="CY9" s="25">
        <f t="shared" si="11"/>
        <v>0</v>
      </c>
      <c r="CZ9" s="25">
        <f t="shared" si="12"/>
        <v>0</v>
      </c>
      <c r="DA9" s="25">
        <f t="shared" si="13"/>
        <v>0</v>
      </c>
      <c r="DB9" s="25">
        <f t="shared" si="14"/>
        <v>0</v>
      </c>
      <c r="DC9" s="25">
        <f t="shared" si="15"/>
        <v>0</v>
      </c>
      <c r="DD9" s="25">
        <f t="shared" si="16"/>
        <v>0</v>
      </c>
      <c r="DE9" s="25">
        <f t="shared" si="17"/>
        <v>0</v>
      </c>
      <c r="DF9" s="25">
        <f t="shared" si="18"/>
        <v>0</v>
      </c>
      <c r="DG9" s="25">
        <f t="shared" si="19"/>
        <v>0</v>
      </c>
      <c r="DH9" s="25">
        <f t="shared" si="20"/>
        <v>0</v>
      </c>
      <c r="DI9" s="25">
        <f t="shared" si="21"/>
        <v>0</v>
      </c>
      <c r="DJ9" s="25">
        <f t="shared" si="22"/>
        <v>0</v>
      </c>
      <c r="DK9" s="25">
        <f t="shared" si="23"/>
        <v>0</v>
      </c>
      <c r="DL9" s="25">
        <f t="shared" si="24"/>
        <v>0</v>
      </c>
      <c r="DM9" s="25">
        <f t="shared" si="25"/>
        <v>0</v>
      </c>
      <c r="DN9" s="25">
        <f t="shared" si="26"/>
        <v>0</v>
      </c>
      <c r="DO9" s="25">
        <f t="shared" si="27"/>
        <v>0</v>
      </c>
      <c r="DP9" s="25">
        <f t="shared" si="28"/>
        <v>0</v>
      </c>
      <c r="DQ9" s="25">
        <f t="shared" si="29"/>
        <v>0</v>
      </c>
      <c r="DR9" s="25">
        <f t="shared" si="30"/>
        <v>0</v>
      </c>
      <c r="DS9" s="25">
        <f t="shared" si="31"/>
        <v>0</v>
      </c>
      <c r="DT9" s="25">
        <f t="shared" si="32"/>
        <v>0</v>
      </c>
      <c r="DU9" s="25">
        <f t="shared" si="33"/>
        <v>0</v>
      </c>
      <c r="DV9" s="25">
        <f t="shared" si="34"/>
        <v>0</v>
      </c>
      <c r="DW9" s="25">
        <f t="shared" si="35"/>
        <v>0</v>
      </c>
      <c r="DX9" s="25">
        <f t="shared" si="36"/>
        <v>0</v>
      </c>
      <c r="DY9" s="25">
        <f t="shared" si="37"/>
        <v>0</v>
      </c>
      <c r="DZ9" s="25">
        <f t="shared" si="38"/>
        <v>0</v>
      </c>
      <c r="EA9" s="25">
        <f t="shared" si="39"/>
        <v>0</v>
      </c>
      <c r="EB9" s="25">
        <f t="shared" si="40"/>
        <v>0</v>
      </c>
      <c r="EC9" s="25">
        <f t="shared" si="41"/>
        <v>0</v>
      </c>
      <c r="ED9" s="25">
        <f t="shared" si="42"/>
        <v>0</v>
      </c>
      <c r="EE9" s="25">
        <f t="shared" si="43"/>
        <v>0</v>
      </c>
      <c r="EF9" s="25">
        <f t="shared" si="44"/>
        <v>0</v>
      </c>
      <c r="EG9" s="25">
        <f t="shared" si="45"/>
        <v>0</v>
      </c>
      <c r="EH9" s="25">
        <f t="shared" si="46"/>
        <v>0</v>
      </c>
      <c r="EI9" s="25">
        <f t="shared" si="47"/>
        <v>0</v>
      </c>
      <c r="EJ9" s="25">
        <f t="shared" si="48"/>
        <v>0</v>
      </c>
      <c r="EK9" s="25">
        <f t="shared" si="49"/>
        <v>0</v>
      </c>
      <c r="EL9" s="25">
        <f t="shared" si="50"/>
        <v>0</v>
      </c>
      <c r="EM9" s="25">
        <f t="shared" si="51"/>
        <v>0</v>
      </c>
      <c r="EN9" s="25">
        <f t="shared" si="52"/>
        <v>0</v>
      </c>
      <c r="EO9" s="25">
        <f t="shared" si="53"/>
        <v>0</v>
      </c>
      <c r="EP9" s="25">
        <f t="shared" si="54"/>
        <v>0</v>
      </c>
      <c r="EQ9" s="25">
        <f t="shared" si="55"/>
        <v>0</v>
      </c>
      <c r="ER9" s="25">
        <f t="shared" si="56"/>
        <v>0</v>
      </c>
      <c r="ES9" s="25">
        <f t="shared" si="57"/>
        <v>0</v>
      </c>
      <c r="ET9" s="25">
        <f t="shared" si="58"/>
        <v>0</v>
      </c>
      <c r="EU9" s="25">
        <f t="shared" si="59"/>
        <v>0</v>
      </c>
      <c r="EV9" s="25">
        <f t="shared" si="60"/>
        <v>0</v>
      </c>
      <c r="EW9" s="25">
        <f t="shared" si="61"/>
        <v>0</v>
      </c>
      <c r="EX9" s="25">
        <f t="shared" si="62"/>
        <v>0</v>
      </c>
      <c r="EY9" s="25">
        <f t="shared" si="63"/>
        <v>0</v>
      </c>
      <c r="EZ9" s="25">
        <f t="shared" si="64"/>
        <v>0</v>
      </c>
      <c r="FA9" s="25">
        <f t="shared" si="65"/>
        <v>0</v>
      </c>
      <c r="FB9" s="25">
        <f t="shared" si="66"/>
        <v>0</v>
      </c>
      <c r="FC9" s="25">
        <f t="shared" si="67"/>
        <v>0</v>
      </c>
      <c r="FD9" s="25">
        <f t="shared" si="68"/>
        <v>0</v>
      </c>
      <c r="FE9" s="25">
        <f t="shared" si="69"/>
        <v>0</v>
      </c>
      <c r="FF9" s="25">
        <f t="shared" si="70"/>
        <v>0</v>
      </c>
      <c r="FG9" s="25">
        <f t="shared" si="71"/>
        <v>0</v>
      </c>
      <c r="FH9" s="25">
        <f t="shared" si="72"/>
        <v>0</v>
      </c>
      <c r="FI9" s="25">
        <f t="shared" si="73"/>
        <v>0</v>
      </c>
      <c r="FJ9" s="25">
        <f t="shared" si="74"/>
        <v>0</v>
      </c>
      <c r="FK9" s="25">
        <f t="shared" si="75"/>
        <v>0</v>
      </c>
      <c r="FL9" s="25">
        <f t="shared" si="76"/>
        <v>0</v>
      </c>
      <c r="FM9" s="25">
        <f t="shared" si="77"/>
        <v>0</v>
      </c>
      <c r="FN9" s="25">
        <f t="shared" si="78"/>
        <v>0</v>
      </c>
      <c r="FO9" s="25">
        <f t="shared" si="79"/>
        <v>0</v>
      </c>
      <c r="FP9" s="25">
        <f t="shared" si="81"/>
        <v>0</v>
      </c>
      <c r="FQ9" s="25">
        <f t="shared" si="80"/>
        <v>0</v>
      </c>
      <c r="FR9" s="25">
        <f t="shared" si="80"/>
        <v>0</v>
      </c>
      <c r="FS9" s="25">
        <f t="shared" si="80"/>
        <v>0</v>
      </c>
      <c r="FT9" s="25">
        <f t="shared" si="80"/>
        <v>0</v>
      </c>
      <c r="FU9" s="25">
        <f t="shared" si="80"/>
        <v>0</v>
      </c>
      <c r="FV9" s="25">
        <f t="shared" si="80"/>
        <v>0</v>
      </c>
      <c r="FW9" s="25">
        <f t="shared" si="80"/>
        <v>0</v>
      </c>
      <c r="FX9" s="25">
        <f t="shared" si="80"/>
        <v>0</v>
      </c>
      <c r="FY9" s="25">
        <f t="shared" si="80"/>
        <v>0</v>
      </c>
      <c r="FZ9" s="25">
        <f t="shared" si="80"/>
        <v>0</v>
      </c>
      <c r="GA9" s="25">
        <f t="shared" si="80"/>
        <v>0</v>
      </c>
      <c r="GB9" s="25">
        <f t="shared" si="80"/>
        <v>0</v>
      </c>
      <c r="GC9" s="25">
        <f t="shared" si="80"/>
        <v>0</v>
      </c>
      <c r="GD9" s="25">
        <f t="shared" si="80"/>
        <v>0</v>
      </c>
      <c r="GE9" s="25">
        <f t="shared" si="80"/>
        <v>0</v>
      </c>
      <c r="GF9" s="25">
        <f t="shared" si="80"/>
        <v>0</v>
      </c>
      <c r="GG9" s="25">
        <f t="shared" si="80"/>
        <v>0</v>
      </c>
      <c r="GH9" s="25">
        <f t="shared" si="80"/>
        <v>0</v>
      </c>
      <c r="GI9" s="25">
        <f t="shared" si="80"/>
        <v>0</v>
      </c>
      <c r="GJ9" s="25">
        <f t="shared" si="80"/>
        <v>0</v>
      </c>
      <c r="GK9" s="25">
        <f t="shared" si="80"/>
        <v>0</v>
      </c>
      <c r="GL9" s="25">
        <f t="shared" si="80"/>
        <v>0</v>
      </c>
      <c r="GM9" s="25">
        <f t="shared" si="80"/>
        <v>0</v>
      </c>
      <c r="GN9" s="25">
        <f t="shared" si="80"/>
        <v>0</v>
      </c>
      <c r="GO9" s="25">
        <f t="shared" si="80"/>
        <v>0</v>
      </c>
      <c r="GP9" s="25">
        <f t="shared" si="80"/>
        <v>0</v>
      </c>
      <c r="GQ9" s="25">
        <f t="shared" si="80"/>
        <v>0</v>
      </c>
      <c r="GR9" s="25">
        <f t="shared" si="80"/>
        <v>0</v>
      </c>
      <c r="GS9" s="25">
        <f t="shared" si="80"/>
        <v>0</v>
      </c>
      <c r="GT9" s="25">
        <f t="shared" si="80"/>
        <v>0</v>
      </c>
      <c r="GU9" s="25">
        <f t="shared" si="80"/>
        <v>0</v>
      </c>
      <c r="GV9" s="25">
        <f t="shared" si="80"/>
        <v>0</v>
      </c>
      <c r="GW9" s="25">
        <f t="shared" si="80"/>
        <v>0</v>
      </c>
      <c r="GX9" s="25">
        <f t="shared" si="80"/>
        <v>0</v>
      </c>
      <c r="GY9" s="25">
        <f t="shared" si="80"/>
        <v>0</v>
      </c>
      <c r="GZ9" s="25">
        <f t="shared" si="80"/>
        <v>0</v>
      </c>
      <c r="HA9" s="25">
        <f t="shared" si="80"/>
        <v>0</v>
      </c>
      <c r="HB9" s="25">
        <f t="shared" si="80"/>
        <v>0</v>
      </c>
      <c r="HC9" s="25">
        <f t="shared" si="80"/>
        <v>0</v>
      </c>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BGD9" s="21"/>
    </row>
    <row r="10" spans="1:291 1538:1538" x14ac:dyDescent="0.25">
      <c r="A10" s="7">
        <f>'STEP 2 Input sheet'!A97</f>
        <v>0</v>
      </c>
      <c r="B10" s="7">
        <f>'STEP 2 Input sheet'!B97</f>
        <v>0</v>
      </c>
      <c r="C10" s="7">
        <f>'STEP 2 Input sheet'!C97</f>
        <v>0</v>
      </c>
      <c r="D10" s="7">
        <f>'STEP 2 Input sheet'!D97</f>
        <v>0</v>
      </c>
      <c r="E10" s="7">
        <f>'STEP 2 Input sheet'!E97</f>
        <v>0</v>
      </c>
      <c r="F10" s="7" t="str">
        <f>'STEP 2 Input sheet'!F97</f>
        <v>euro/</v>
      </c>
      <c r="G10" s="7">
        <f>'STEP 2 Input sheet'!G97</f>
        <v>0</v>
      </c>
      <c r="H10" s="7">
        <f>'STEP 2 Input sheet'!H97</f>
        <v>0</v>
      </c>
      <c r="I10" s="7">
        <f>'STEP 2 Input sheet'!I97</f>
        <v>0</v>
      </c>
      <c r="J10" s="15" t="e">
        <f>VLOOKUP(C10,'appendix 7 - prd ind and reg'!$A:$B,2,FALSE)</f>
        <v>#N/A</v>
      </c>
      <c r="K10" s="16" t="e">
        <f>VLOOKUP(D10,'appendix 7 - prd ind and reg'!$G$2:$H$6,2,FALSE)</f>
        <v>#N/A</v>
      </c>
      <c r="L10" s="24">
        <f>IFERROR(VLOOKUP($K10&amp;$J10,'appendix 2 - IO_mult_all'!$A$1:$AQ$156,'appendix 1 - Calculation'!L$3-2007,FALSE),0)</f>
        <v>0</v>
      </c>
      <c r="M10" s="25">
        <f>IFERROR(VLOOKUP($K10&amp;$J10,'appendix 2 - IO_mult_all'!$A$1:$AQ$156,'appendix 1 - Calculation'!M$3-2007,FALSE),0)</f>
        <v>0</v>
      </c>
      <c r="N10" s="25">
        <f>IFERROR(VLOOKUP($K10&amp;$J10,'appendix 2 - IO_mult_all'!$A$1:$AQ$156,'appendix 1 - Calculation'!N$3-2007,FALSE),0)</f>
        <v>0</v>
      </c>
      <c r="O10" s="25">
        <f>IFERROR(VLOOKUP($K10&amp;$J10,'appendix 2 - IO_mult_all'!$A$1:$AQ$156,'appendix 1 - Calculation'!O$3-2007,FALSE),0)</f>
        <v>0</v>
      </c>
      <c r="P10" s="25">
        <f>IFERROR(VLOOKUP($K10&amp;$J10,'appendix 2 - IO_mult_all'!$A$1:$AQ$156,'appendix 1 - Calculation'!P$3-2007,FALSE),0)</f>
        <v>0</v>
      </c>
      <c r="Q10" s="25">
        <f>IFERROR(VLOOKUP($K10&amp;$J10,'appendix 2 - IO_mult_all'!$A$1:$AQ$156,'appendix 1 - Calculation'!Q$3-2007,FALSE),0)</f>
        <v>0</v>
      </c>
      <c r="R10" s="25">
        <f>IFERROR(VLOOKUP($K10&amp;$J10,'appendix 2 - IO_mult_all'!$A$1:$AQ$156,'appendix 1 - Calculation'!R$3-2007,FALSE),0)</f>
        <v>0</v>
      </c>
      <c r="S10" s="25">
        <f>IFERROR(VLOOKUP($K10&amp;$J10,'appendix 2 - IO_mult_all'!$A$1:$AQ$156,'appendix 1 - Calculation'!S$3-2007,FALSE),0)</f>
        <v>0</v>
      </c>
      <c r="T10" s="25">
        <f>IFERROR(VLOOKUP($K10&amp;$J10,'appendix 2 - IO_mult_all'!$A$1:$AQ$156,'appendix 1 - Calculation'!T$3-2007,FALSE),0)</f>
        <v>0</v>
      </c>
      <c r="U10" s="25">
        <f>IFERROR(VLOOKUP($K10&amp;$J10,'appendix 2 - IO_mult_all'!$A$1:$AQ$156,'appendix 1 - Calculation'!U$3-2007,FALSE),0)</f>
        <v>0</v>
      </c>
      <c r="V10" s="25">
        <f>IFERROR(VLOOKUP($K10&amp;$J10,'appendix 2 - IO_mult_all'!$A$1:$AQ$156,'appendix 1 - Calculation'!V$3-2007,FALSE),0)</f>
        <v>0</v>
      </c>
      <c r="W10" s="25">
        <f>IFERROR(VLOOKUP($K10&amp;$J10,'appendix 2 - IO_mult_all'!$A$1:$AQ$156,'appendix 1 - Calculation'!W$3-2007,FALSE),0)</f>
        <v>0</v>
      </c>
      <c r="X10" s="25">
        <f>IFERROR(VLOOKUP($K10&amp;$J10,'appendix 2 - IO_mult_all'!$A$1:$AQ$156,'appendix 1 - Calculation'!X$3-2007,FALSE),0)</f>
        <v>0</v>
      </c>
      <c r="Y10" s="25">
        <f>IFERROR(VLOOKUP($K10&amp;$J10,'appendix 2 - IO_mult_all'!$A$1:$AQ$156,'appendix 1 - Calculation'!Y$3-2007,FALSE),0)</f>
        <v>0</v>
      </c>
      <c r="Z10" s="25">
        <f>IFERROR(VLOOKUP($K10&amp;$J10,'appendix 2 - IO_mult_all'!$A$1:$AQ$156,'appendix 1 - Calculation'!Z$3-2007,FALSE),0)</f>
        <v>0</v>
      </c>
      <c r="AA10" s="25">
        <f>IFERROR(VLOOKUP($K10&amp;$J10,'appendix 2 - IO_mult_all'!$A$1:$AQ$156,'appendix 1 - Calculation'!AA$3-2007,FALSE),0)</f>
        <v>0</v>
      </c>
      <c r="AB10" s="25">
        <f>IFERROR(VLOOKUP($K10&amp;$J10,'appendix 2 - IO_mult_all'!$A$1:$AQ$156,'appendix 1 - Calculation'!AB$3-2007,FALSE),0)</f>
        <v>0</v>
      </c>
      <c r="AC10" s="25">
        <f>IFERROR(VLOOKUP($K10&amp;$J10,'appendix 2 - IO_mult_all'!$A$1:$AQ$156,'appendix 1 - Calculation'!AC$3-2007,FALSE),0)</f>
        <v>0</v>
      </c>
      <c r="AD10" s="25">
        <f>IFERROR(VLOOKUP($K10&amp;$J10,'appendix 2 - IO_mult_all'!$A$1:$AQ$156,'appendix 1 - Calculation'!AD$3-2007,FALSE),0)</f>
        <v>0</v>
      </c>
      <c r="AE10" s="25">
        <f>IFERROR(VLOOKUP($K10&amp;$J10,'appendix 2 - IO_mult_all'!$A$1:$AQ$156,'appendix 1 - Calculation'!AE$3-2007,FALSE),0)</f>
        <v>0</v>
      </c>
      <c r="AF10" s="25">
        <f>IFERROR(VLOOKUP($K10&amp;$J10,'appendix 2 - IO_mult_all'!$A$1:$AQ$156,'appendix 1 - Calculation'!AF$3-2007,FALSE),0)</f>
        <v>0</v>
      </c>
      <c r="AG10" s="25">
        <f>IFERROR(VLOOKUP($K10&amp;$J10,'appendix 2 - IO_mult_all'!$A$1:$AQ$156,'appendix 1 - Calculation'!AG$3-2007,FALSE),0)</f>
        <v>0</v>
      </c>
      <c r="AH10" s="25">
        <f>IFERROR(VLOOKUP($K10&amp;$J10,'appendix 2 - IO_mult_all'!$A$1:$AQ$156,'appendix 1 - Calculation'!AH$3-2007,FALSE),0)</f>
        <v>0</v>
      </c>
      <c r="AI10" s="25">
        <f>IFERROR(VLOOKUP($K10&amp;$J10,'appendix 2 - IO_mult_all'!$A$1:$AQ$156,'appendix 1 - Calculation'!AI$3-2007,FALSE),0)</f>
        <v>0</v>
      </c>
      <c r="AJ10" s="25">
        <f>IFERROR(VLOOKUP($K10&amp;$J10,'appendix 2 - IO_mult_all'!$A$1:$AQ$156,'appendix 1 - Calculation'!AJ$3-2007,FALSE),0)</f>
        <v>0</v>
      </c>
      <c r="AK10" s="25">
        <f>IFERROR(VLOOKUP($K10&amp;$J10,'appendix 2 - IO_mult_all'!$A$1:$AQ$156,'appendix 1 - Calculation'!AK$3-2007,FALSE),0)</f>
        <v>0</v>
      </c>
      <c r="AL10" s="25">
        <f>IFERROR(VLOOKUP($K10&amp;$J10,'appendix 2 - IO_mult_all'!$A$1:$AQ$156,'appendix 1 - Calculation'!AL$3-2007,FALSE),0)</f>
        <v>0</v>
      </c>
      <c r="AM10" s="25">
        <f>IFERROR(VLOOKUP($K10&amp;$J10,'appendix 2 - IO_mult_all'!$A$1:$AQ$156,'appendix 1 - Calculation'!AM$3-2007,FALSE),0)</f>
        <v>0</v>
      </c>
      <c r="AN10" s="25">
        <f>IFERROR(VLOOKUP($K10&amp;$J10,'appendix 2 - IO_mult_all'!$A$1:$AQ$156,'appendix 1 - Calculation'!AN$3-2007,FALSE),0)</f>
        <v>0</v>
      </c>
      <c r="AO10" s="25">
        <f>IFERROR(VLOOKUP($K10&amp;$J10,'appendix 2 - IO_mult_all'!$A$1:$AQ$156,'appendix 1 - Calculation'!AO$3-2007,FALSE),0)</f>
        <v>0</v>
      </c>
      <c r="AP10" s="25">
        <f>IFERROR(VLOOKUP($K10&amp;$J10,'appendix 2 - IO_mult_all'!$A$1:$AQ$156,'appendix 1 - Calculation'!AP$3-2007,FALSE),0)</f>
        <v>0</v>
      </c>
      <c r="AQ10" s="25">
        <f>IFERROR(VLOOKUP($K10&amp;$J10,'appendix 2 - IO_mult_all'!$A$1:$AQ$156,'appendix 1 - Calculation'!AQ$3-2007,FALSE),0)</f>
        <v>0</v>
      </c>
      <c r="AR10" s="25">
        <f>IFERROR(VLOOKUP($K10&amp;$J10,'appendix 2 - IO_mult_all'!$A$1:$AQ$156,'appendix 1 - Calculation'!AR$3-2007,FALSE),0)</f>
        <v>0</v>
      </c>
      <c r="AS10" s="25">
        <f>IFERROR(VLOOKUP($K10&amp;$J10,'appendix 2 - IO_mult_all'!$A$1:$AQ$156,'appendix 1 - Calculation'!AS$3-2007,FALSE),0)</f>
        <v>0</v>
      </c>
      <c r="AT10" s="25">
        <f>IFERROR(VLOOKUP($K10&amp;$J10,'appendix 2 - IO_mult_all'!$A$1:$AQ$156,'appendix 1 - Calculation'!AT$3-2007,FALSE),0)</f>
        <v>0</v>
      </c>
      <c r="AU10" s="25">
        <f>IFERROR(VLOOKUP($K10&amp;$J10,'appendix 2 - IO_mult_all'!$A$1:$AQ$156,'appendix 1 - Calculation'!AU$3-2007,FALSE),0)</f>
        <v>0</v>
      </c>
      <c r="AV10" s="25">
        <f>IFERROR(VLOOKUP($K10&amp;$J10,'appendix 2 - IO_mult_all'!$A$1:$AQ$156,'appendix 1 - Calculation'!AV$3-2007,FALSE),0)</f>
        <v>0</v>
      </c>
      <c r="AW10" s="25">
        <f>IFERROR(VLOOKUP($K10&amp;$J10,'appendix 2 - IO_mult_all'!$A$1:$AQ$156,'appendix 1 - Calculation'!AW$3-2007,FALSE),0)</f>
        <v>0</v>
      </c>
      <c r="AX10" s="25">
        <f>IFERROR(VLOOKUP($K10&amp;$J10,'appendix 2 - IO_mult_all'!$A$1:$AQ$156,'appendix 1 - Calculation'!AX$3-2007,FALSE),0)</f>
        <v>0</v>
      </c>
      <c r="AY10" s="27">
        <f>IFERROR(VLOOKUP($K10&amp;$J10,'appendix 2 - IO_mult_all'!$A$1:$AQ$156,'appendix 1 - Calculation'!AY$3-2007,FALSE),0)</f>
        <v>0</v>
      </c>
      <c r="AZ10" s="24">
        <f>IFERROR(VLOOKUP($K10&amp;$J10,'appendix 3 - IO_mult_ETS'!$A$1:$AQ$156,'appendix 1 - Calculation'!AZ$3-2007,FALSE),0)</f>
        <v>0</v>
      </c>
      <c r="BA10" s="25">
        <f>IFERROR(VLOOKUP($K10&amp;$J10,'appendix 3 - IO_mult_ETS'!$A$1:$AQ$156,'appendix 1 - Calculation'!BA$3-2007,FALSE),0)</f>
        <v>0</v>
      </c>
      <c r="BB10" s="25">
        <f>IFERROR(VLOOKUP($K10&amp;$J10,'appendix 3 - IO_mult_ETS'!$A$1:$AQ$156,'appendix 1 - Calculation'!BB$3-2007,FALSE),0)</f>
        <v>0</v>
      </c>
      <c r="BC10" s="25">
        <f>IFERROR(VLOOKUP($K10&amp;$J10,'appendix 3 - IO_mult_ETS'!$A$1:$AQ$156,'appendix 1 - Calculation'!BC$3-2007,FALSE),0)</f>
        <v>0</v>
      </c>
      <c r="BD10" s="25">
        <f>IFERROR(VLOOKUP($K10&amp;$J10,'appendix 3 - IO_mult_ETS'!$A$1:$AQ$156,'appendix 1 - Calculation'!BD$3-2007,FALSE),0)</f>
        <v>0</v>
      </c>
      <c r="BE10" s="25">
        <f>IFERROR(VLOOKUP($K10&amp;$J10,'appendix 3 - IO_mult_ETS'!$A$1:$AQ$156,'appendix 1 - Calculation'!BE$3-2007,FALSE),0)</f>
        <v>0</v>
      </c>
      <c r="BF10" s="25">
        <f>IFERROR(VLOOKUP($K10&amp;$J10,'appendix 3 - IO_mult_ETS'!$A$1:$AQ$156,'appendix 1 - Calculation'!BF$3-2007,FALSE),0)</f>
        <v>0</v>
      </c>
      <c r="BG10" s="25">
        <f>IFERROR(VLOOKUP($K10&amp;$J10,'appendix 3 - IO_mult_ETS'!$A$1:$AQ$156,'appendix 1 - Calculation'!BG$3-2007,FALSE),0)</f>
        <v>0</v>
      </c>
      <c r="BH10" s="25">
        <f>IFERROR(VLOOKUP($K10&amp;$J10,'appendix 3 - IO_mult_ETS'!$A$1:$AQ$156,'appendix 1 - Calculation'!BH$3-2007,FALSE),0)</f>
        <v>0</v>
      </c>
      <c r="BI10" s="25">
        <f>IFERROR(VLOOKUP($K10&amp;$J10,'appendix 3 - IO_mult_ETS'!$A$1:$AQ$156,'appendix 1 - Calculation'!BI$3-2007,FALSE),0)</f>
        <v>0</v>
      </c>
      <c r="BJ10" s="25">
        <f>IFERROR(VLOOKUP($K10&amp;$J10,'appendix 3 - IO_mult_ETS'!$A$1:$AQ$156,'appendix 1 - Calculation'!BJ$3-2007,FALSE),0)</f>
        <v>0</v>
      </c>
      <c r="BK10" s="25">
        <f>IFERROR(VLOOKUP($K10&amp;$J10,'appendix 3 - IO_mult_ETS'!$A$1:$AQ$156,'appendix 1 - Calculation'!BK$3-2007,FALSE),0)</f>
        <v>0</v>
      </c>
      <c r="BL10" s="25">
        <f>IFERROR(VLOOKUP($K10&amp;$J10,'appendix 3 - IO_mult_ETS'!$A$1:$AQ$156,'appendix 1 - Calculation'!BL$3-2007,FALSE),0)</f>
        <v>0</v>
      </c>
      <c r="BM10" s="25">
        <f>IFERROR(VLOOKUP($K10&amp;$J10,'appendix 3 - IO_mult_ETS'!$A$1:$AQ$156,'appendix 1 - Calculation'!BM$3-2007,FALSE),0)</f>
        <v>0</v>
      </c>
      <c r="BN10" s="25">
        <f>IFERROR(VLOOKUP($K10&amp;$J10,'appendix 3 - IO_mult_ETS'!$A$1:$AQ$156,'appendix 1 - Calculation'!BN$3-2007,FALSE),0)</f>
        <v>0</v>
      </c>
      <c r="BO10" s="25">
        <f>IFERROR(VLOOKUP($K10&amp;$J10,'appendix 3 - IO_mult_ETS'!$A$1:$AQ$156,'appendix 1 - Calculation'!BO$3-2007,FALSE),0)</f>
        <v>0</v>
      </c>
      <c r="BP10" s="25">
        <f>IFERROR(VLOOKUP($K10&amp;$J10,'appendix 3 - IO_mult_ETS'!$A$1:$AQ$156,'appendix 1 - Calculation'!BP$3-2007,FALSE),0)</f>
        <v>0</v>
      </c>
      <c r="BQ10" s="25">
        <f>IFERROR(VLOOKUP($K10&amp;$J10,'appendix 3 - IO_mult_ETS'!$A$1:$AQ$156,'appendix 1 - Calculation'!BQ$3-2007,FALSE),0)</f>
        <v>0</v>
      </c>
      <c r="BR10" s="25">
        <f>IFERROR(VLOOKUP($K10&amp;$J10,'appendix 3 - IO_mult_ETS'!$A$1:$AQ$156,'appendix 1 - Calculation'!BR$3-2007,FALSE),0)</f>
        <v>0</v>
      </c>
      <c r="BS10" s="25">
        <f>IFERROR(VLOOKUP($K10&amp;$J10,'appendix 3 - IO_mult_ETS'!$A$1:$AQ$156,'appendix 1 - Calculation'!BS$3-2007,FALSE),0)</f>
        <v>0</v>
      </c>
      <c r="BT10" s="25">
        <f>IFERROR(VLOOKUP($K10&amp;$J10,'appendix 3 - IO_mult_ETS'!$A$1:$AQ$156,'appendix 1 - Calculation'!BT$3-2007,FALSE),0)</f>
        <v>0</v>
      </c>
      <c r="BU10" s="25">
        <f>IFERROR(VLOOKUP($K10&amp;$J10,'appendix 3 - IO_mult_ETS'!$A$1:$AQ$156,'appendix 1 - Calculation'!BU$3-2007,FALSE),0)</f>
        <v>0</v>
      </c>
      <c r="BV10" s="25">
        <f>IFERROR(VLOOKUP($K10&amp;$J10,'appendix 3 - IO_mult_ETS'!$A$1:$AQ$156,'appendix 1 - Calculation'!BV$3-2007,FALSE),0)</f>
        <v>0</v>
      </c>
      <c r="BW10" s="25">
        <f>IFERROR(VLOOKUP($K10&amp;$J10,'appendix 3 - IO_mult_ETS'!$A$1:$AQ$156,'appendix 1 - Calculation'!BW$3-2007,FALSE),0)</f>
        <v>0</v>
      </c>
      <c r="BX10" s="25">
        <f>IFERROR(VLOOKUP($K10&amp;$J10,'appendix 3 - IO_mult_ETS'!$A$1:$AQ$156,'appendix 1 - Calculation'!BX$3-2007,FALSE),0)</f>
        <v>0</v>
      </c>
      <c r="BY10" s="25">
        <f>IFERROR(VLOOKUP($K10&amp;$J10,'appendix 3 - IO_mult_ETS'!$A$1:$AQ$156,'appendix 1 - Calculation'!BY$3-2007,FALSE),0)</f>
        <v>0</v>
      </c>
      <c r="BZ10" s="25">
        <f>IFERROR(VLOOKUP($K10&amp;$J10,'appendix 3 - IO_mult_ETS'!$A$1:$AQ$156,'appendix 1 - Calculation'!BZ$3-2007,FALSE),0)</f>
        <v>0</v>
      </c>
      <c r="CA10" s="25">
        <f>IFERROR(VLOOKUP($K10&amp;$J10,'appendix 3 - IO_mult_ETS'!$A$1:$AQ$156,'appendix 1 - Calculation'!CA$3-2007,FALSE),0)</f>
        <v>0</v>
      </c>
      <c r="CB10" s="25">
        <f>IFERROR(VLOOKUP($K10&amp;$J10,'appendix 3 - IO_mult_ETS'!$A$1:$AQ$156,'appendix 1 - Calculation'!CB$3-2007,FALSE),0)</f>
        <v>0</v>
      </c>
      <c r="CC10" s="25">
        <f>IFERROR(VLOOKUP($K10&amp;$J10,'appendix 3 - IO_mult_ETS'!$A$1:$AQ$156,'appendix 1 - Calculation'!CC$3-2007,FALSE),0)</f>
        <v>0</v>
      </c>
      <c r="CD10" s="25">
        <f>IFERROR(VLOOKUP($K10&amp;$J10,'appendix 3 - IO_mult_ETS'!$A$1:$AQ$156,'appendix 1 - Calculation'!CD$3-2007,FALSE),0)</f>
        <v>0</v>
      </c>
      <c r="CE10" s="25">
        <f>IFERROR(VLOOKUP($K10&amp;$J10,'appendix 3 - IO_mult_ETS'!$A$1:$AQ$156,'appendix 1 - Calculation'!CE$3-2007,FALSE),0)</f>
        <v>0</v>
      </c>
      <c r="CF10" s="25">
        <f>IFERROR(VLOOKUP($K10&amp;$J10,'appendix 3 - IO_mult_ETS'!$A$1:$AQ$156,'appendix 1 - Calculation'!CF$3-2007,FALSE),0)</f>
        <v>0</v>
      </c>
      <c r="CG10" s="25">
        <f>IFERROR(VLOOKUP($K10&amp;$J10,'appendix 3 - IO_mult_ETS'!$A$1:$AQ$156,'appendix 1 - Calculation'!CG$3-2007,FALSE),0)</f>
        <v>0</v>
      </c>
      <c r="CH10" s="25">
        <f>IFERROR(VLOOKUP($K10&amp;$J10,'appendix 3 - IO_mult_ETS'!$A$1:$AQ$156,'appendix 1 - Calculation'!CH$3-2007,FALSE),0)</f>
        <v>0</v>
      </c>
      <c r="CI10" s="25">
        <f>IFERROR(VLOOKUP($K10&amp;$J10,'appendix 3 - IO_mult_ETS'!$A$1:$AQ$156,'appendix 1 - Calculation'!CI$3-2007,FALSE),0)</f>
        <v>0</v>
      </c>
      <c r="CJ10" s="25">
        <f>IFERROR(VLOOKUP($K10&amp;$J10,'appendix 3 - IO_mult_ETS'!$A$1:$AQ$156,'appendix 1 - Calculation'!CJ$3-2007,FALSE),0)</f>
        <v>0</v>
      </c>
      <c r="CK10" s="25">
        <f>IFERROR(VLOOKUP($K10&amp;$J10,'appendix 3 - IO_mult_ETS'!$A$1:$AQ$156,'appendix 1 - Calculation'!CK$3-2007,FALSE),0)</f>
        <v>0</v>
      </c>
      <c r="CL10" s="25">
        <f>IFERROR(VLOOKUP($K10&amp;$J10,'appendix 3 - IO_mult_ETS'!$A$1:$AQ$156,'appendix 1 - Calculation'!CL$3-2007,FALSE),0)</f>
        <v>0</v>
      </c>
      <c r="CM10" s="26">
        <f>IFERROR(VLOOKUP($K10&amp;$J10,'appendix 3 - IO_mult_ETS'!$A$1:$AQ$156,'appendix 1 - Calculation'!CM$3-2007,FALSE),0)</f>
        <v>0</v>
      </c>
      <c r="CN10" s="25">
        <f t="shared" si="0"/>
        <v>0</v>
      </c>
      <c r="CO10" s="25">
        <f t="shared" si="1"/>
        <v>0</v>
      </c>
      <c r="CP10" s="25">
        <f t="shared" si="2"/>
        <v>0</v>
      </c>
      <c r="CQ10" s="25">
        <f t="shared" si="3"/>
        <v>0</v>
      </c>
      <c r="CR10" s="25">
        <f t="shared" si="4"/>
        <v>0</v>
      </c>
      <c r="CS10" s="25">
        <f t="shared" si="5"/>
        <v>0</v>
      </c>
      <c r="CT10" s="25">
        <f t="shared" si="6"/>
        <v>0</v>
      </c>
      <c r="CU10" s="25">
        <f t="shared" si="7"/>
        <v>0</v>
      </c>
      <c r="CV10" s="25">
        <f t="shared" si="8"/>
        <v>0</v>
      </c>
      <c r="CW10" s="25">
        <f t="shared" si="9"/>
        <v>0</v>
      </c>
      <c r="CX10" s="25">
        <f t="shared" si="10"/>
        <v>0</v>
      </c>
      <c r="CY10" s="25">
        <f t="shared" si="11"/>
        <v>0</v>
      </c>
      <c r="CZ10" s="25">
        <f t="shared" si="12"/>
        <v>0</v>
      </c>
      <c r="DA10" s="25">
        <f t="shared" si="13"/>
        <v>0</v>
      </c>
      <c r="DB10" s="25">
        <f t="shared" si="14"/>
        <v>0</v>
      </c>
      <c r="DC10" s="25">
        <f t="shared" si="15"/>
        <v>0</v>
      </c>
      <c r="DD10" s="25">
        <f t="shared" si="16"/>
        <v>0</v>
      </c>
      <c r="DE10" s="25">
        <f t="shared" si="17"/>
        <v>0</v>
      </c>
      <c r="DF10" s="25">
        <f t="shared" si="18"/>
        <v>0</v>
      </c>
      <c r="DG10" s="25">
        <f t="shared" si="19"/>
        <v>0</v>
      </c>
      <c r="DH10" s="25">
        <f t="shared" si="20"/>
        <v>0</v>
      </c>
      <c r="DI10" s="25">
        <f t="shared" si="21"/>
        <v>0</v>
      </c>
      <c r="DJ10" s="25">
        <f t="shared" si="22"/>
        <v>0</v>
      </c>
      <c r="DK10" s="25">
        <f t="shared" si="23"/>
        <v>0</v>
      </c>
      <c r="DL10" s="25">
        <f t="shared" si="24"/>
        <v>0</v>
      </c>
      <c r="DM10" s="25">
        <f t="shared" si="25"/>
        <v>0</v>
      </c>
      <c r="DN10" s="25">
        <f t="shared" si="26"/>
        <v>0</v>
      </c>
      <c r="DO10" s="25">
        <f t="shared" si="27"/>
        <v>0</v>
      </c>
      <c r="DP10" s="25">
        <f t="shared" si="28"/>
        <v>0</v>
      </c>
      <c r="DQ10" s="25">
        <f t="shared" si="29"/>
        <v>0</v>
      </c>
      <c r="DR10" s="25">
        <f t="shared" si="30"/>
        <v>0</v>
      </c>
      <c r="DS10" s="25">
        <f t="shared" si="31"/>
        <v>0</v>
      </c>
      <c r="DT10" s="25">
        <f t="shared" si="32"/>
        <v>0</v>
      </c>
      <c r="DU10" s="25">
        <f t="shared" si="33"/>
        <v>0</v>
      </c>
      <c r="DV10" s="25">
        <f t="shared" si="34"/>
        <v>0</v>
      </c>
      <c r="DW10" s="25">
        <f t="shared" si="35"/>
        <v>0</v>
      </c>
      <c r="DX10" s="25">
        <f t="shared" si="36"/>
        <v>0</v>
      </c>
      <c r="DY10" s="25">
        <f t="shared" si="37"/>
        <v>0</v>
      </c>
      <c r="DZ10" s="25">
        <f t="shared" si="38"/>
        <v>0</v>
      </c>
      <c r="EA10" s="25">
        <f t="shared" si="39"/>
        <v>0</v>
      </c>
      <c r="EB10" s="25">
        <f t="shared" si="40"/>
        <v>0</v>
      </c>
      <c r="EC10" s="25">
        <f t="shared" si="41"/>
        <v>0</v>
      </c>
      <c r="ED10" s="25">
        <f t="shared" si="42"/>
        <v>0</v>
      </c>
      <c r="EE10" s="25">
        <f t="shared" si="43"/>
        <v>0</v>
      </c>
      <c r="EF10" s="25">
        <f t="shared" si="44"/>
        <v>0</v>
      </c>
      <c r="EG10" s="25">
        <f t="shared" si="45"/>
        <v>0</v>
      </c>
      <c r="EH10" s="25">
        <f t="shared" si="46"/>
        <v>0</v>
      </c>
      <c r="EI10" s="25">
        <f t="shared" si="47"/>
        <v>0</v>
      </c>
      <c r="EJ10" s="25">
        <f t="shared" si="48"/>
        <v>0</v>
      </c>
      <c r="EK10" s="25">
        <f t="shared" si="49"/>
        <v>0</v>
      </c>
      <c r="EL10" s="25">
        <f t="shared" si="50"/>
        <v>0</v>
      </c>
      <c r="EM10" s="25">
        <f t="shared" si="51"/>
        <v>0</v>
      </c>
      <c r="EN10" s="25">
        <f t="shared" si="52"/>
        <v>0</v>
      </c>
      <c r="EO10" s="25">
        <f t="shared" si="53"/>
        <v>0</v>
      </c>
      <c r="EP10" s="25">
        <f t="shared" si="54"/>
        <v>0</v>
      </c>
      <c r="EQ10" s="25">
        <f t="shared" si="55"/>
        <v>0</v>
      </c>
      <c r="ER10" s="25">
        <f t="shared" si="56"/>
        <v>0</v>
      </c>
      <c r="ES10" s="25">
        <f t="shared" si="57"/>
        <v>0</v>
      </c>
      <c r="ET10" s="25">
        <f t="shared" si="58"/>
        <v>0</v>
      </c>
      <c r="EU10" s="25">
        <f t="shared" si="59"/>
        <v>0</v>
      </c>
      <c r="EV10" s="25">
        <f t="shared" si="60"/>
        <v>0</v>
      </c>
      <c r="EW10" s="25">
        <f t="shared" si="61"/>
        <v>0</v>
      </c>
      <c r="EX10" s="25">
        <f t="shared" si="62"/>
        <v>0</v>
      </c>
      <c r="EY10" s="25">
        <f t="shared" si="63"/>
        <v>0</v>
      </c>
      <c r="EZ10" s="25">
        <f t="shared" si="64"/>
        <v>0</v>
      </c>
      <c r="FA10" s="25">
        <f t="shared" si="65"/>
        <v>0</v>
      </c>
      <c r="FB10" s="25">
        <f t="shared" si="66"/>
        <v>0</v>
      </c>
      <c r="FC10" s="25">
        <f t="shared" si="67"/>
        <v>0</v>
      </c>
      <c r="FD10" s="25">
        <f t="shared" si="68"/>
        <v>0</v>
      </c>
      <c r="FE10" s="25">
        <f t="shared" si="69"/>
        <v>0</v>
      </c>
      <c r="FF10" s="25">
        <f t="shared" si="70"/>
        <v>0</v>
      </c>
      <c r="FG10" s="25">
        <f t="shared" si="71"/>
        <v>0</v>
      </c>
      <c r="FH10" s="25">
        <f t="shared" si="72"/>
        <v>0</v>
      </c>
      <c r="FI10" s="25">
        <f t="shared" si="73"/>
        <v>0</v>
      </c>
      <c r="FJ10" s="25">
        <f t="shared" si="74"/>
        <v>0</v>
      </c>
      <c r="FK10" s="25">
        <f t="shared" si="75"/>
        <v>0</v>
      </c>
      <c r="FL10" s="25">
        <f t="shared" si="76"/>
        <v>0</v>
      </c>
      <c r="FM10" s="25">
        <f t="shared" si="77"/>
        <v>0</v>
      </c>
      <c r="FN10" s="25">
        <f t="shared" si="78"/>
        <v>0</v>
      </c>
      <c r="FO10" s="25">
        <f t="shared" si="79"/>
        <v>0</v>
      </c>
      <c r="FP10" s="25">
        <f t="shared" si="81"/>
        <v>0</v>
      </c>
      <c r="FQ10" s="25">
        <f t="shared" si="80"/>
        <v>0</v>
      </c>
      <c r="FR10" s="25">
        <f t="shared" si="80"/>
        <v>0</v>
      </c>
      <c r="FS10" s="25">
        <f t="shared" si="80"/>
        <v>0</v>
      </c>
      <c r="FT10" s="25">
        <f t="shared" si="80"/>
        <v>0</v>
      </c>
      <c r="FU10" s="25">
        <f t="shared" si="80"/>
        <v>0</v>
      </c>
      <c r="FV10" s="25">
        <f t="shared" si="80"/>
        <v>0</v>
      </c>
      <c r="FW10" s="25">
        <f t="shared" si="80"/>
        <v>0</v>
      </c>
      <c r="FX10" s="25">
        <f t="shared" si="80"/>
        <v>0</v>
      </c>
      <c r="FY10" s="25">
        <f t="shared" si="80"/>
        <v>0</v>
      </c>
      <c r="FZ10" s="25">
        <f t="shared" si="80"/>
        <v>0</v>
      </c>
      <c r="GA10" s="25">
        <f t="shared" si="80"/>
        <v>0</v>
      </c>
      <c r="GB10" s="25">
        <f t="shared" si="80"/>
        <v>0</v>
      </c>
      <c r="GC10" s="25">
        <f t="shared" si="80"/>
        <v>0</v>
      </c>
      <c r="GD10" s="25">
        <f t="shared" si="80"/>
        <v>0</v>
      </c>
      <c r="GE10" s="25">
        <f t="shared" si="80"/>
        <v>0</v>
      </c>
      <c r="GF10" s="25">
        <f t="shared" si="80"/>
        <v>0</v>
      </c>
      <c r="GG10" s="25">
        <f t="shared" si="80"/>
        <v>0</v>
      </c>
      <c r="GH10" s="25">
        <f t="shared" si="80"/>
        <v>0</v>
      </c>
      <c r="GI10" s="25">
        <f t="shared" si="80"/>
        <v>0</v>
      </c>
      <c r="GJ10" s="25">
        <f t="shared" si="80"/>
        <v>0</v>
      </c>
      <c r="GK10" s="25">
        <f t="shared" si="80"/>
        <v>0</v>
      </c>
      <c r="GL10" s="25">
        <f t="shared" ref="GL10:GL29" si="82">DJ10-EX10</f>
        <v>0</v>
      </c>
      <c r="GM10" s="25">
        <f t="shared" ref="GM10:GM29" si="83">DK10-EY10</f>
        <v>0</v>
      </c>
      <c r="GN10" s="25">
        <f t="shared" ref="GN10:GN29" si="84">DL10-EZ10</f>
        <v>0</v>
      </c>
      <c r="GO10" s="25">
        <f t="shared" ref="GO10:GO29" si="85">DM10-FA10</f>
        <v>0</v>
      </c>
      <c r="GP10" s="25">
        <f t="shared" ref="GP10:GP29" si="86">DN10-FB10</f>
        <v>0</v>
      </c>
      <c r="GQ10" s="25">
        <f t="shared" ref="GQ10:GQ29" si="87">DO10-FC10</f>
        <v>0</v>
      </c>
      <c r="GR10" s="25">
        <f t="shared" ref="GR10:GR29" si="88">DP10-FD10</f>
        <v>0</v>
      </c>
      <c r="GS10" s="25">
        <f t="shared" ref="GS10:GS29" si="89">DQ10-FE10</f>
        <v>0</v>
      </c>
      <c r="GT10" s="25">
        <f t="shared" ref="GT10:GT29" si="90">DR10-FF10</f>
        <v>0</v>
      </c>
      <c r="GU10" s="25">
        <f t="shared" ref="GU10:GU29" si="91">DS10-FG10</f>
        <v>0</v>
      </c>
      <c r="GV10" s="25">
        <f t="shared" ref="GV10:GV29" si="92">DT10-FH10</f>
        <v>0</v>
      </c>
      <c r="GW10" s="25">
        <f t="shared" ref="GW10:GW29" si="93">DU10-FI10</f>
        <v>0</v>
      </c>
      <c r="GX10" s="25">
        <f t="shared" ref="GX10:GX29" si="94">DV10-FJ10</f>
        <v>0</v>
      </c>
      <c r="GY10" s="25">
        <f t="shared" ref="GY10:GY29" si="95">DW10-FK10</f>
        <v>0</v>
      </c>
      <c r="GZ10" s="25">
        <f t="shared" ref="GZ10:GZ29" si="96">DX10-FL10</f>
        <v>0</v>
      </c>
      <c r="HA10" s="25">
        <f t="shared" ref="HA10:HA29" si="97">DY10-FM10</f>
        <v>0</v>
      </c>
      <c r="HB10" s="25">
        <f t="shared" ref="HB10:HB29" si="98">DZ10-FN10</f>
        <v>0</v>
      </c>
      <c r="HC10" s="25">
        <f t="shared" ref="HC10:HC29" si="99">EA10-FO10</f>
        <v>0</v>
      </c>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BGD10" s="21"/>
    </row>
    <row r="11" spans="1:291 1538:1538" x14ac:dyDescent="0.25">
      <c r="A11" s="7">
        <f>'STEP 2 Input sheet'!A98</f>
        <v>0</v>
      </c>
      <c r="B11" s="7">
        <f>'STEP 2 Input sheet'!B98</f>
        <v>0</v>
      </c>
      <c r="C11" s="7">
        <f>'STEP 2 Input sheet'!C98</f>
        <v>0</v>
      </c>
      <c r="D11" s="7">
        <f>'STEP 2 Input sheet'!D98</f>
        <v>0</v>
      </c>
      <c r="E11" s="7">
        <f>'STEP 2 Input sheet'!E98</f>
        <v>0</v>
      </c>
      <c r="F11" s="7" t="str">
        <f>'STEP 2 Input sheet'!F98</f>
        <v>euro/</v>
      </c>
      <c r="G11" s="7">
        <f>'STEP 2 Input sheet'!G98</f>
        <v>0</v>
      </c>
      <c r="H11" s="7">
        <f>'STEP 2 Input sheet'!H98</f>
        <v>0</v>
      </c>
      <c r="I11" s="7">
        <f>'STEP 2 Input sheet'!I98</f>
        <v>0</v>
      </c>
      <c r="J11" s="15" t="e">
        <f>VLOOKUP(C11,'appendix 7 - prd ind and reg'!$A:$B,2,FALSE)</f>
        <v>#N/A</v>
      </c>
      <c r="K11" s="16" t="e">
        <f>VLOOKUP(D11,'appendix 7 - prd ind and reg'!$G$2:$H$6,2,FALSE)</f>
        <v>#N/A</v>
      </c>
      <c r="L11" s="24">
        <f>IFERROR(VLOOKUP($K11&amp;$J11,'appendix 2 - IO_mult_all'!$A$1:$AQ$156,'appendix 1 - Calculation'!L$3-2007,FALSE),0)</f>
        <v>0</v>
      </c>
      <c r="M11" s="25">
        <f>IFERROR(VLOOKUP($K11&amp;$J11,'appendix 2 - IO_mult_all'!$A$1:$AQ$156,'appendix 1 - Calculation'!M$3-2007,FALSE),0)</f>
        <v>0</v>
      </c>
      <c r="N11" s="25">
        <f>IFERROR(VLOOKUP($K11&amp;$J11,'appendix 2 - IO_mult_all'!$A$1:$AQ$156,'appendix 1 - Calculation'!N$3-2007,FALSE),0)</f>
        <v>0</v>
      </c>
      <c r="O11" s="25">
        <f>IFERROR(VLOOKUP($K11&amp;$J11,'appendix 2 - IO_mult_all'!$A$1:$AQ$156,'appendix 1 - Calculation'!O$3-2007,FALSE),0)</f>
        <v>0</v>
      </c>
      <c r="P11" s="25">
        <f>IFERROR(VLOOKUP($K11&amp;$J11,'appendix 2 - IO_mult_all'!$A$1:$AQ$156,'appendix 1 - Calculation'!P$3-2007,FALSE),0)</f>
        <v>0</v>
      </c>
      <c r="Q11" s="25">
        <f>IFERROR(VLOOKUP($K11&amp;$J11,'appendix 2 - IO_mult_all'!$A$1:$AQ$156,'appendix 1 - Calculation'!Q$3-2007,FALSE),0)</f>
        <v>0</v>
      </c>
      <c r="R11" s="25">
        <f>IFERROR(VLOOKUP($K11&amp;$J11,'appendix 2 - IO_mult_all'!$A$1:$AQ$156,'appendix 1 - Calculation'!R$3-2007,FALSE),0)</f>
        <v>0</v>
      </c>
      <c r="S11" s="25">
        <f>IFERROR(VLOOKUP($K11&amp;$J11,'appendix 2 - IO_mult_all'!$A$1:$AQ$156,'appendix 1 - Calculation'!S$3-2007,FALSE),0)</f>
        <v>0</v>
      </c>
      <c r="T11" s="25">
        <f>IFERROR(VLOOKUP($K11&amp;$J11,'appendix 2 - IO_mult_all'!$A$1:$AQ$156,'appendix 1 - Calculation'!T$3-2007,FALSE),0)</f>
        <v>0</v>
      </c>
      <c r="U11" s="25">
        <f>IFERROR(VLOOKUP($K11&amp;$J11,'appendix 2 - IO_mult_all'!$A$1:$AQ$156,'appendix 1 - Calculation'!U$3-2007,FALSE),0)</f>
        <v>0</v>
      </c>
      <c r="V11" s="25">
        <f>IFERROR(VLOOKUP($K11&amp;$J11,'appendix 2 - IO_mult_all'!$A$1:$AQ$156,'appendix 1 - Calculation'!V$3-2007,FALSE),0)</f>
        <v>0</v>
      </c>
      <c r="W11" s="25">
        <f>IFERROR(VLOOKUP($K11&amp;$J11,'appendix 2 - IO_mult_all'!$A$1:$AQ$156,'appendix 1 - Calculation'!W$3-2007,FALSE),0)</f>
        <v>0</v>
      </c>
      <c r="X11" s="25">
        <f>IFERROR(VLOOKUP($K11&amp;$J11,'appendix 2 - IO_mult_all'!$A$1:$AQ$156,'appendix 1 - Calculation'!X$3-2007,FALSE),0)</f>
        <v>0</v>
      </c>
      <c r="Y11" s="25">
        <f>IFERROR(VLOOKUP($K11&amp;$J11,'appendix 2 - IO_mult_all'!$A$1:$AQ$156,'appendix 1 - Calculation'!Y$3-2007,FALSE),0)</f>
        <v>0</v>
      </c>
      <c r="Z11" s="25">
        <f>IFERROR(VLOOKUP($K11&amp;$J11,'appendix 2 - IO_mult_all'!$A$1:$AQ$156,'appendix 1 - Calculation'!Z$3-2007,FALSE),0)</f>
        <v>0</v>
      </c>
      <c r="AA11" s="25">
        <f>IFERROR(VLOOKUP($K11&amp;$J11,'appendix 2 - IO_mult_all'!$A$1:$AQ$156,'appendix 1 - Calculation'!AA$3-2007,FALSE),0)</f>
        <v>0</v>
      </c>
      <c r="AB11" s="25">
        <f>IFERROR(VLOOKUP($K11&amp;$J11,'appendix 2 - IO_mult_all'!$A$1:$AQ$156,'appendix 1 - Calculation'!AB$3-2007,FALSE),0)</f>
        <v>0</v>
      </c>
      <c r="AC11" s="25">
        <f>IFERROR(VLOOKUP($K11&amp;$J11,'appendix 2 - IO_mult_all'!$A$1:$AQ$156,'appendix 1 - Calculation'!AC$3-2007,FALSE),0)</f>
        <v>0</v>
      </c>
      <c r="AD11" s="25">
        <f>IFERROR(VLOOKUP($K11&amp;$J11,'appendix 2 - IO_mult_all'!$A$1:$AQ$156,'appendix 1 - Calculation'!AD$3-2007,FALSE),0)</f>
        <v>0</v>
      </c>
      <c r="AE11" s="25">
        <f>IFERROR(VLOOKUP($K11&amp;$J11,'appendix 2 - IO_mult_all'!$A$1:$AQ$156,'appendix 1 - Calculation'!AE$3-2007,FALSE),0)</f>
        <v>0</v>
      </c>
      <c r="AF11" s="25">
        <f>IFERROR(VLOOKUP($K11&amp;$J11,'appendix 2 - IO_mult_all'!$A$1:$AQ$156,'appendix 1 - Calculation'!AF$3-2007,FALSE),0)</f>
        <v>0</v>
      </c>
      <c r="AG11" s="25">
        <f>IFERROR(VLOOKUP($K11&amp;$J11,'appendix 2 - IO_mult_all'!$A$1:$AQ$156,'appendix 1 - Calculation'!AG$3-2007,FALSE),0)</f>
        <v>0</v>
      </c>
      <c r="AH11" s="25">
        <f>IFERROR(VLOOKUP($K11&amp;$J11,'appendix 2 - IO_mult_all'!$A$1:$AQ$156,'appendix 1 - Calculation'!AH$3-2007,FALSE),0)</f>
        <v>0</v>
      </c>
      <c r="AI11" s="25">
        <f>IFERROR(VLOOKUP($K11&amp;$J11,'appendix 2 - IO_mult_all'!$A$1:$AQ$156,'appendix 1 - Calculation'!AI$3-2007,FALSE),0)</f>
        <v>0</v>
      </c>
      <c r="AJ11" s="25">
        <f>IFERROR(VLOOKUP($K11&amp;$J11,'appendix 2 - IO_mult_all'!$A$1:$AQ$156,'appendix 1 - Calculation'!AJ$3-2007,FALSE),0)</f>
        <v>0</v>
      </c>
      <c r="AK11" s="25">
        <f>IFERROR(VLOOKUP($K11&amp;$J11,'appendix 2 - IO_mult_all'!$A$1:$AQ$156,'appendix 1 - Calculation'!AK$3-2007,FALSE),0)</f>
        <v>0</v>
      </c>
      <c r="AL11" s="25">
        <f>IFERROR(VLOOKUP($K11&amp;$J11,'appendix 2 - IO_mult_all'!$A$1:$AQ$156,'appendix 1 - Calculation'!AL$3-2007,FALSE),0)</f>
        <v>0</v>
      </c>
      <c r="AM11" s="25">
        <f>IFERROR(VLOOKUP($K11&amp;$J11,'appendix 2 - IO_mult_all'!$A$1:$AQ$156,'appendix 1 - Calculation'!AM$3-2007,FALSE),0)</f>
        <v>0</v>
      </c>
      <c r="AN11" s="25">
        <f>IFERROR(VLOOKUP($K11&amp;$J11,'appendix 2 - IO_mult_all'!$A$1:$AQ$156,'appendix 1 - Calculation'!AN$3-2007,FALSE),0)</f>
        <v>0</v>
      </c>
      <c r="AO11" s="25">
        <f>IFERROR(VLOOKUP($K11&amp;$J11,'appendix 2 - IO_mult_all'!$A$1:$AQ$156,'appendix 1 - Calculation'!AO$3-2007,FALSE),0)</f>
        <v>0</v>
      </c>
      <c r="AP11" s="25">
        <f>IFERROR(VLOOKUP($K11&amp;$J11,'appendix 2 - IO_mult_all'!$A$1:$AQ$156,'appendix 1 - Calculation'!AP$3-2007,FALSE),0)</f>
        <v>0</v>
      </c>
      <c r="AQ11" s="25">
        <f>IFERROR(VLOOKUP($K11&amp;$J11,'appendix 2 - IO_mult_all'!$A$1:$AQ$156,'appendix 1 - Calculation'!AQ$3-2007,FALSE),0)</f>
        <v>0</v>
      </c>
      <c r="AR11" s="25">
        <f>IFERROR(VLOOKUP($K11&amp;$J11,'appendix 2 - IO_mult_all'!$A$1:$AQ$156,'appendix 1 - Calculation'!AR$3-2007,FALSE),0)</f>
        <v>0</v>
      </c>
      <c r="AS11" s="25">
        <f>IFERROR(VLOOKUP($K11&amp;$J11,'appendix 2 - IO_mult_all'!$A$1:$AQ$156,'appendix 1 - Calculation'!AS$3-2007,FALSE),0)</f>
        <v>0</v>
      </c>
      <c r="AT11" s="25">
        <f>IFERROR(VLOOKUP($K11&amp;$J11,'appendix 2 - IO_mult_all'!$A$1:$AQ$156,'appendix 1 - Calculation'!AT$3-2007,FALSE),0)</f>
        <v>0</v>
      </c>
      <c r="AU11" s="25">
        <f>IFERROR(VLOOKUP($K11&amp;$J11,'appendix 2 - IO_mult_all'!$A$1:$AQ$156,'appendix 1 - Calculation'!AU$3-2007,FALSE),0)</f>
        <v>0</v>
      </c>
      <c r="AV11" s="25">
        <f>IFERROR(VLOOKUP($K11&amp;$J11,'appendix 2 - IO_mult_all'!$A$1:$AQ$156,'appendix 1 - Calculation'!AV$3-2007,FALSE),0)</f>
        <v>0</v>
      </c>
      <c r="AW11" s="25">
        <f>IFERROR(VLOOKUP($K11&amp;$J11,'appendix 2 - IO_mult_all'!$A$1:$AQ$156,'appendix 1 - Calculation'!AW$3-2007,FALSE),0)</f>
        <v>0</v>
      </c>
      <c r="AX11" s="25">
        <f>IFERROR(VLOOKUP($K11&amp;$J11,'appendix 2 - IO_mult_all'!$A$1:$AQ$156,'appendix 1 - Calculation'!AX$3-2007,FALSE),0)</f>
        <v>0</v>
      </c>
      <c r="AY11" s="27">
        <f>IFERROR(VLOOKUP($K11&amp;$J11,'appendix 2 - IO_mult_all'!$A$1:$AQ$156,'appendix 1 - Calculation'!AY$3-2007,FALSE),0)</f>
        <v>0</v>
      </c>
      <c r="AZ11" s="24">
        <f>IFERROR(VLOOKUP($K11&amp;$J11,'appendix 3 - IO_mult_ETS'!$A$1:$AQ$156,'appendix 1 - Calculation'!AZ$3-2007,FALSE),0)</f>
        <v>0</v>
      </c>
      <c r="BA11" s="25">
        <f>IFERROR(VLOOKUP($K11&amp;$J11,'appendix 3 - IO_mult_ETS'!$A$1:$AQ$156,'appendix 1 - Calculation'!BA$3-2007,FALSE),0)</f>
        <v>0</v>
      </c>
      <c r="BB11" s="25">
        <f>IFERROR(VLOOKUP($K11&amp;$J11,'appendix 3 - IO_mult_ETS'!$A$1:$AQ$156,'appendix 1 - Calculation'!BB$3-2007,FALSE),0)</f>
        <v>0</v>
      </c>
      <c r="BC11" s="25">
        <f>IFERROR(VLOOKUP($K11&amp;$J11,'appendix 3 - IO_mult_ETS'!$A$1:$AQ$156,'appendix 1 - Calculation'!BC$3-2007,FALSE),0)</f>
        <v>0</v>
      </c>
      <c r="BD11" s="25">
        <f>IFERROR(VLOOKUP($K11&amp;$J11,'appendix 3 - IO_mult_ETS'!$A$1:$AQ$156,'appendix 1 - Calculation'!BD$3-2007,FALSE),0)</f>
        <v>0</v>
      </c>
      <c r="BE11" s="25">
        <f>IFERROR(VLOOKUP($K11&amp;$J11,'appendix 3 - IO_mult_ETS'!$A$1:$AQ$156,'appendix 1 - Calculation'!BE$3-2007,FALSE),0)</f>
        <v>0</v>
      </c>
      <c r="BF11" s="25">
        <f>IFERROR(VLOOKUP($K11&amp;$J11,'appendix 3 - IO_mult_ETS'!$A$1:$AQ$156,'appendix 1 - Calculation'!BF$3-2007,FALSE),0)</f>
        <v>0</v>
      </c>
      <c r="BG11" s="25">
        <f>IFERROR(VLOOKUP($K11&amp;$J11,'appendix 3 - IO_mult_ETS'!$A$1:$AQ$156,'appendix 1 - Calculation'!BG$3-2007,FALSE),0)</f>
        <v>0</v>
      </c>
      <c r="BH11" s="25">
        <f>IFERROR(VLOOKUP($K11&amp;$J11,'appendix 3 - IO_mult_ETS'!$A$1:$AQ$156,'appendix 1 - Calculation'!BH$3-2007,FALSE),0)</f>
        <v>0</v>
      </c>
      <c r="BI11" s="25">
        <f>IFERROR(VLOOKUP($K11&amp;$J11,'appendix 3 - IO_mult_ETS'!$A$1:$AQ$156,'appendix 1 - Calculation'!BI$3-2007,FALSE),0)</f>
        <v>0</v>
      </c>
      <c r="BJ11" s="25">
        <f>IFERROR(VLOOKUP($K11&amp;$J11,'appendix 3 - IO_mult_ETS'!$A$1:$AQ$156,'appendix 1 - Calculation'!BJ$3-2007,FALSE),0)</f>
        <v>0</v>
      </c>
      <c r="BK11" s="25">
        <f>IFERROR(VLOOKUP($K11&amp;$J11,'appendix 3 - IO_mult_ETS'!$A$1:$AQ$156,'appendix 1 - Calculation'!BK$3-2007,FALSE),0)</f>
        <v>0</v>
      </c>
      <c r="BL11" s="25">
        <f>IFERROR(VLOOKUP($K11&amp;$J11,'appendix 3 - IO_mult_ETS'!$A$1:$AQ$156,'appendix 1 - Calculation'!BL$3-2007,FALSE),0)</f>
        <v>0</v>
      </c>
      <c r="BM11" s="25">
        <f>IFERROR(VLOOKUP($K11&amp;$J11,'appendix 3 - IO_mult_ETS'!$A$1:$AQ$156,'appendix 1 - Calculation'!BM$3-2007,FALSE),0)</f>
        <v>0</v>
      </c>
      <c r="BN11" s="25">
        <f>IFERROR(VLOOKUP($K11&amp;$J11,'appendix 3 - IO_mult_ETS'!$A$1:$AQ$156,'appendix 1 - Calculation'!BN$3-2007,FALSE),0)</f>
        <v>0</v>
      </c>
      <c r="BO11" s="25">
        <f>IFERROR(VLOOKUP($K11&amp;$J11,'appendix 3 - IO_mult_ETS'!$A$1:$AQ$156,'appendix 1 - Calculation'!BO$3-2007,FALSE),0)</f>
        <v>0</v>
      </c>
      <c r="BP11" s="25">
        <f>IFERROR(VLOOKUP($K11&amp;$J11,'appendix 3 - IO_mult_ETS'!$A$1:$AQ$156,'appendix 1 - Calculation'!BP$3-2007,FALSE),0)</f>
        <v>0</v>
      </c>
      <c r="BQ11" s="25">
        <f>IFERROR(VLOOKUP($K11&amp;$J11,'appendix 3 - IO_mult_ETS'!$A$1:$AQ$156,'appendix 1 - Calculation'!BQ$3-2007,FALSE),0)</f>
        <v>0</v>
      </c>
      <c r="BR11" s="25">
        <f>IFERROR(VLOOKUP($K11&amp;$J11,'appendix 3 - IO_mult_ETS'!$A$1:$AQ$156,'appendix 1 - Calculation'!BR$3-2007,FALSE),0)</f>
        <v>0</v>
      </c>
      <c r="BS11" s="25">
        <f>IFERROR(VLOOKUP($K11&amp;$J11,'appendix 3 - IO_mult_ETS'!$A$1:$AQ$156,'appendix 1 - Calculation'!BS$3-2007,FALSE),0)</f>
        <v>0</v>
      </c>
      <c r="BT11" s="25">
        <f>IFERROR(VLOOKUP($K11&amp;$J11,'appendix 3 - IO_mult_ETS'!$A$1:$AQ$156,'appendix 1 - Calculation'!BT$3-2007,FALSE),0)</f>
        <v>0</v>
      </c>
      <c r="BU11" s="25">
        <f>IFERROR(VLOOKUP($K11&amp;$J11,'appendix 3 - IO_mult_ETS'!$A$1:$AQ$156,'appendix 1 - Calculation'!BU$3-2007,FALSE),0)</f>
        <v>0</v>
      </c>
      <c r="BV11" s="25">
        <f>IFERROR(VLOOKUP($K11&amp;$J11,'appendix 3 - IO_mult_ETS'!$A$1:$AQ$156,'appendix 1 - Calculation'!BV$3-2007,FALSE),0)</f>
        <v>0</v>
      </c>
      <c r="BW11" s="25">
        <f>IFERROR(VLOOKUP($K11&amp;$J11,'appendix 3 - IO_mult_ETS'!$A$1:$AQ$156,'appendix 1 - Calculation'!BW$3-2007,FALSE),0)</f>
        <v>0</v>
      </c>
      <c r="BX11" s="25">
        <f>IFERROR(VLOOKUP($K11&amp;$J11,'appendix 3 - IO_mult_ETS'!$A$1:$AQ$156,'appendix 1 - Calculation'!BX$3-2007,FALSE),0)</f>
        <v>0</v>
      </c>
      <c r="BY11" s="25">
        <f>IFERROR(VLOOKUP($K11&amp;$J11,'appendix 3 - IO_mult_ETS'!$A$1:$AQ$156,'appendix 1 - Calculation'!BY$3-2007,FALSE),0)</f>
        <v>0</v>
      </c>
      <c r="BZ11" s="25">
        <f>IFERROR(VLOOKUP($K11&amp;$J11,'appendix 3 - IO_mult_ETS'!$A$1:$AQ$156,'appendix 1 - Calculation'!BZ$3-2007,FALSE),0)</f>
        <v>0</v>
      </c>
      <c r="CA11" s="25">
        <f>IFERROR(VLOOKUP($K11&amp;$J11,'appendix 3 - IO_mult_ETS'!$A$1:$AQ$156,'appendix 1 - Calculation'!CA$3-2007,FALSE),0)</f>
        <v>0</v>
      </c>
      <c r="CB11" s="25">
        <f>IFERROR(VLOOKUP($K11&amp;$J11,'appendix 3 - IO_mult_ETS'!$A$1:$AQ$156,'appendix 1 - Calculation'!CB$3-2007,FALSE),0)</f>
        <v>0</v>
      </c>
      <c r="CC11" s="25">
        <f>IFERROR(VLOOKUP($K11&amp;$J11,'appendix 3 - IO_mult_ETS'!$A$1:$AQ$156,'appendix 1 - Calculation'!CC$3-2007,FALSE),0)</f>
        <v>0</v>
      </c>
      <c r="CD11" s="25">
        <f>IFERROR(VLOOKUP($K11&amp;$J11,'appendix 3 - IO_mult_ETS'!$A$1:$AQ$156,'appendix 1 - Calculation'!CD$3-2007,FALSE),0)</f>
        <v>0</v>
      </c>
      <c r="CE11" s="25">
        <f>IFERROR(VLOOKUP($K11&amp;$J11,'appendix 3 - IO_mult_ETS'!$A$1:$AQ$156,'appendix 1 - Calculation'!CE$3-2007,FALSE),0)</f>
        <v>0</v>
      </c>
      <c r="CF11" s="25">
        <f>IFERROR(VLOOKUP($K11&amp;$J11,'appendix 3 - IO_mult_ETS'!$A$1:$AQ$156,'appendix 1 - Calculation'!CF$3-2007,FALSE),0)</f>
        <v>0</v>
      </c>
      <c r="CG11" s="25">
        <f>IFERROR(VLOOKUP($K11&amp;$J11,'appendix 3 - IO_mult_ETS'!$A$1:$AQ$156,'appendix 1 - Calculation'!CG$3-2007,FALSE),0)</f>
        <v>0</v>
      </c>
      <c r="CH11" s="25">
        <f>IFERROR(VLOOKUP($K11&amp;$J11,'appendix 3 - IO_mult_ETS'!$A$1:$AQ$156,'appendix 1 - Calculation'!CH$3-2007,FALSE),0)</f>
        <v>0</v>
      </c>
      <c r="CI11" s="25">
        <f>IFERROR(VLOOKUP($K11&amp;$J11,'appendix 3 - IO_mult_ETS'!$A$1:$AQ$156,'appendix 1 - Calculation'!CI$3-2007,FALSE),0)</f>
        <v>0</v>
      </c>
      <c r="CJ11" s="25">
        <f>IFERROR(VLOOKUP($K11&amp;$J11,'appendix 3 - IO_mult_ETS'!$A$1:$AQ$156,'appendix 1 - Calculation'!CJ$3-2007,FALSE),0)</f>
        <v>0</v>
      </c>
      <c r="CK11" s="25">
        <f>IFERROR(VLOOKUP($K11&amp;$J11,'appendix 3 - IO_mult_ETS'!$A$1:$AQ$156,'appendix 1 - Calculation'!CK$3-2007,FALSE),0)</f>
        <v>0</v>
      </c>
      <c r="CL11" s="25">
        <f>IFERROR(VLOOKUP($K11&amp;$J11,'appendix 3 - IO_mult_ETS'!$A$1:$AQ$156,'appendix 1 - Calculation'!CL$3-2007,FALSE),0)</f>
        <v>0</v>
      </c>
      <c r="CM11" s="26">
        <f>IFERROR(VLOOKUP($K11&amp;$J11,'appendix 3 - IO_mult_ETS'!$A$1:$AQ$156,'appendix 1 - Calculation'!CM$3-2007,FALSE),0)</f>
        <v>0</v>
      </c>
      <c r="CN11" s="25">
        <f t="shared" si="0"/>
        <v>0</v>
      </c>
      <c r="CO11" s="25">
        <f t="shared" si="1"/>
        <v>0</v>
      </c>
      <c r="CP11" s="25">
        <f t="shared" si="2"/>
        <v>0</v>
      </c>
      <c r="CQ11" s="25">
        <f t="shared" si="3"/>
        <v>0</v>
      </c>
      <c r="CR11" s="25">
        <f t="shared" si="4"/>
        <v>0</v>
      </c>
      <c r="CS11" s="25">
        <f t="shared" si="5"/>
        <v>0</v>
      </c>
      <c r="CT11" s="25">
        <f t="shared" si="6"/>
        <v>0</v>
      </c>
      <c r="CU11" s="25">
        <f t="shared" si="7"/>
        <v>0</v>
      </c>
      <c r="CV11" s="25">
        <f t="shared" si="8"/>
        <v>0</v>
      </c>
      <c r="CW11" s="25">
        <f t="shared" si="9"/>
        <v>0</v>
      </c>
      <c r="CX11" s="25">
        <f t="shared" si="10"/>
        <v>0</v>
      </c>
      <c r="CY11" s="25">
        <f t="shared" si="11"/>
        <v>0</v>
      </c>
      <c r="CZ11" s="25">
        <f t="shared" si="12"/>
        <v>0</v>
      </c>
      <c r="DA11" s="25">
        <f t="shared" si="13"/>
        <v>0</v>
      </c>
      <c r="DB11" s="25">
        <f t="shared" si="14"/>
        <v>0</v>
      </c>
      <c r="DC11" s="25">
        <f t="shared" si="15"/>
        <v>0</v>
      </c>
      <c r="DD11" s="25">
        <f t="shared" si="16"/>
        <v>0</v>
      </c>
      <c r="DE11" s="25">
        <f t="shared" si="17"/>
        <v>0</v>
      </c>
      <c r="DF11" s="25">
        <f t="shared" si="18"/>
        <v>0</v>
      </c>
      <c r="DG11" s="25">
        <f t="shared" si="19"/>
        <v>0</v>
      </c>
      <c r="DH11" s="25">
        <f t="shared" si="20"/>
        <v>0</v>
      </c>
      <c r="DI11" s="25">
        <f t="shared" si="21"/>
        <v>0</v>
      </c>
      <c r="DJ11" s="25">
        <f t="shared" si="22"/>
        <v>0</v>
      </c>
      <c r="DK11" s="25">
        <f t="shared" si="23"/>
        <v>0</v>
      </c>
      <c r="DL11" s="25">
        <f t="shared" si="24"/>
        <v>0</v>
      </c>
      <c r="DM11" s="25">
        <f t="shared" si="25"/>
        <v>0</v>
      </c>
      <c r="DN11" s="25">
        <f t="shared" si="26"/>
        <v>0</v>
      </c>
      <c r="DO11" s="25">
        <f t="shared" si="27"/>
        <v>0</v>
      </c>
      <c r="DP11" s="25">
        <f t="shared" si="28"/>
        <v>0</v>
      </c>
      <c r="DQ11" s="25">
        <f t="shared" si="29"/>
        <v>0</v>
      </c>
      <c r="DR11" s="25">
        <f t="shared" si="30"/>
        <v>0</v>
      </c>
      <c r="DS11" s="25">
        <f t="shared" si="31"/>
        <v>0</v>
      </c>
      <c r="DT11" s="25">
        <f t="shared" si="32"/>
        <v>0</v>
      </c>
      <c r="DU11" s="25">
        <f t="shared" si="33"/>
        <v>0</v>
      </c>
      <c r="DV11" s="25">
        <f t="shared" si="34"/>
        <v>0</v>
      </c>
      <c r="DW11" s="25">
        <f t="shared" si="35"/>
        <v>0</v>
      </c>
      <c r="DX11" s="25">
        <f t="shared" si="36"/>
        <v>0</v>
      </c>
      <c r="DY11" s="25">
        <f t="shared" si="37"/>
        <v>0</v>
      </c>
      <c r="DZ11" s="25">
        <f t="shared" si="38"/>
        <v>0</v>
      </c>
      <c r="EA11" s="25">
        <f t="shared" si="39"/>
        <v>0</v>
      </c>
      <c r="EB11" s="25">
        <f t="shared" si="40"/>
        <v>0</v>
      </c>
      <c r="EC11" s="25">
        <f t="shared" si="41"/>
        <v>0</v>
      </c>
      <c r="ED11" s="25">
        <f t="shared" si="42"/>
        <v>0</v>
      </c>
      <c r="EE11" s="25">
        <f t="shared" si="43"/>
        <v>0</v>
      </c>
      <c r="EF11" s="25">
        <f t="shared" si="44"/>
        <v>0</v>
      </c>
      <c r="EG11" s="25">
        <f t="shared" si="45"/>
        <v>0</v>
      </c>
      <c r="EH11" s="25">
        <f t="shared" si="46"/>
        <v>0</v>
      </c>
      <c r="EI11" s="25">
        <f t="shared" si="47"/>
        <v>0</v>
      </c>
      <c r="EJ11" s="25">
        <f t="shared" si="48"/>
        <v>0</v>
      </c>
      <c r="EK11" s="25">
        <f t="shared" si="49"/>
        <v>0</v>
      </c>
      <c r="EL11" s="25">
        <f t="shared" si="50"/>
        <v>0</v>
      </c>
      <c r="EM11" s="25">
        <f t="shared" si="51"/>
        <v>0</v>
      </c>
      <c r="EN11" s="25">
        <f t="shared" si="52"/>
        <v>0</v>
      </c>
      <c r="EO11" s="25">
        <f t="shared" si="53"/>
        <v>0</v>
      </c>
      <c r="EP11" s="25">
        <f t="shared" si="54"/>
        <v>0</v>
      </c>
      <c r="EQ11" s="25">
        <f t="shared" si="55"/>
        <v>0</v>
      </c>
      <c r="ER11" s="25">
        <f t="shared" si="56"/>
        <v>0</v>
      </c>
      <c r="ES11" s="25">
        <f t="shared" si="57"/>
        <v>0</v>
      </c>
      <c r="ET11" s="25">
        <f t="shared" si="58"/>
        <v>0</v>
      </c>
      <c r="EU11" s="25">
        <f t="shared" si="59"/>
        <v>0</v>
      </c>
      <c r="EV11" s="25">
        <f t="shared" si="60"/>
        <v>0</v>
      </c>
      <c r="EW11" s="25">
        <f t="shared" si="61"/>
        <v>0</v>
      </c>
      <c r="EX11" s="25">
        <f t="shared" si="62"/>
        <v>0</v>
      </c>
      <c r="EY11" s="25">
        <f t="shared" si="63"/>
        <v>0</v>
      </c>
      <c r="EZ11" s="25">
        <f t="shared" si="64"/>
        <v>0</v>
      </c>
      <c r="FA11" s="25">
        <f t="shared" si="65"/>
        <v>0</v>
      </c>
      <c r="FB11" s="25">
        <f t="shared" si="66"/>
        <v>0</v>
      </c>
      <c r="FC11" s="25">
        <f t="shared" si="67"/>
        <v>0</v>
      </c>
      <c r="FD11" s="25">
        <f t="shared" si="68"/>
        <v>0</v>
      </c>
      <c r="FE11" s="25">
        <f t="shared" si="69"/>
        <v>0</v>
      </c>
      <c r="FF11" s="25">
        <f t="shared" si="70"/>
        <v>0</v>
      </c>
      <c r="FG11" s="25">
        <f t="shared" si="71"/>
        <v>0</v>
      </c>
      <c r="FH11" s="25">
        <f t="shared" si="72"/>
        <v>0</v>
      </c>
      <c r="FI11" s="25">
        <f t="shared" si="73"/>
        <v>0</v>
      </c>
      <c r="FJ11" s="25">
        <f t="shared" si="74"/>
        <v>0</v>
      </c>
      <c r="FK11" s="25">
        <f t="shared" si="75"/>
        <v>0</v>
      </c>
      <c r="FL11" s="25">
        <f t="shared" si="76"/>
        <v>0</v>
      </c>
      <c r="FM11" s="25">
        <f t="shared" si="77"/>
        <v>0</v>
      </c>
      <c r="FN11" s="25">
        <f t="shared" si="78"/>
        <v>0</v>
      </c>
      <c r="FO11" s="25">
        <f t="shared" si="79"/>
        <v>0</v>
      </c>
      <c r="FP11" s="25">
        <f t="shared" si="81"/>
        <v>0</v>
      </c>
      <c r="FQ11" s="25">
        <f t="shared" ref="FQ11:FQ29" si="100">CO11-EC11</f>
        <v>0</v>
      </c>
      <c r="FR11" s="25">
        <f t="shared" ref="FR11:FR29" si="101">CP11-ED11</f>
        <v>0</v>
      </c>
      <c r="FS11" s="25">
        <f t="shared" ref="FS11:FS29" si="102">CQ11-EE11</f>
        <v>0</v>
      </c>
      <c r="FT11" s="25">
        <f t="shared" ref="FT11:FT29" si="103">CR11-EF11</f>
        <v>0</v>
      </c>
      <c r="FU11" s="25">
        <f t="shared" ref="FU11:FU29" si="104">CS11-EG11</f>
        <v>0</v>
      </c>
      <c r="FV11" s="25">
        <f t="shared" ref="FV11:FV29" si="105">CT11-EH11</f>
        <v>0</v>
      </c>
      <c r="FW11" s="25">
        <f t="shared" ref="FW11:FW29" si="106">CU11-EI11</f>
        <v>0</v>
      </c>
      <c r="FX11" s="25">
        <f t="shared" ref="FX11:FX29" si="107">CV11-EJ11</f>
        <v>0</v>
      </c>
      <c r="FY11" s="25">
        <f t="shared" ref="FY11:FY29" si="108">CW11-EK11</f>
        <v>0</v>
      </c>
      <c r="FZ11" s="25">
        <f t="shared" ref="FZ11:FZ29" si="109">CX11-EL11</f>
        <v>0</v>
      </c>
      <c r="GA11" s="25">
        <f t="shared" ref="GA11:GA29" si="110">CY11-EM11</f>
        <v>0</v>
      </c>
      <c r="GB11" s="25">
        <f t="shared" ref="GB11:GB29" si="111">CZ11-EN11</f>
        <v>0</v>
      </c>
      <c r="GC11" s="25">
        <f t="shared" ref="GC11:GC29" si="112">DA11-EO11</f>
        <v>0</v>
      </c>
      <c r="GD11" s="25">
        <f t="shared" ref="GD11:GD29" si="113">DB11-EP11</f>
        <v>0</v>
      </c>
      <c r="GE11" s="25">
        <f t="shared" ref="GE11:GE29" si="114">DC11-EQ11</f>
        <v>0</v>
      </c>
      <c r="GF11" s="25">
        <f t="shared" ref="GF11:GF29" si="115">DD11-ER11</f>
        <v>0</v>
      </c>
      <c r="GG11" s="25">
        <f t="shared" ref="GG11:GG29" si="116">DE11-ES11</f>
        <v>0</v>
      </c>
      <c r="GH11" s="25">
        <f t="shared" ref="GH11:GH29" si="117">DF11-ET11</f>
        <v>0</v>
      </c>
      <c r="GI11" s="25">
        <f t="shared" ref="GI11:GI29" si="118">DG11-EU11</f>
        <v>0</v>
      </c>
      <c r="GJ11" s="25">
        <f t="shared" ref="GJ11:GJ29" si="119">DH11-EV11</f>
        <v>0</v>
      </c>
      <c r="GK11" s="25">
        <f t="shared" ref="GK11:GK29" si="120">DI11-EW11</f>
        <v>0</v>
      </c>
      <c r="GL11" s="25">
        <f t="shared" si="82"/>
        <v>0</v>
      </c>
      <c r="GM11" s="25">
        <f t="shared" si="83"/>
        <v>0</v>
      </c>
      <c r="GN11" s="25">
        <f t="shared" si="84"/>
        <v>0</v>
      </c>
      <c r="GO11" s="25">
        <f t="shared" si="85"/>
        <v>0</v>
      </c>
      <c r="GP11" s="25">
        <f t="shared" si="86"/>
        <v>0</v>
      </c>
      <c r="GQ11" s="25">
        <f t="shared" si="87"/>
        <v>0</v>
      </c>
      <c r="GR11" s="25">
        <f t="shared" si="88"/>
        <v>0</v>
      </c>
      <c r="GS11" s="25">
        <f t="shared" si="89"/>
        <v>0</v>
      </c>
      <c r="GT11" s="25">
        <f t="shared" si="90"/>
        <v>0</v>
      </c>
      <c r="GU11" s="25">
        <f t="shared" si="91"/>
        <v>0</v>
      </c>
      <c r="GV11" s="25">
        <f t="shared" si="92"/>
        <v>0</v>
      </c>
      <c r="GW11" s="25">
        <f t="shared" si="93"/>
        <v>0</v>
      </c>
      <c r="GX11" s="25">
        <f t="shared" si="94"/>
        <v>0</v>
      </c>
      <c r="GY11" s="25">
        <f t="shared" si="95"/>
        <v>0</v>
      </c>
      <c r="GZ11" s="25">
        <f t="shared" si="96"/>
        <v>0</v>
      </c>
      <c r="HA11" s="25">
        <f t="shared" si="97"/>
        <v>0</v>
      </c>
      <c r="HB11" s="25">
        <f t="shared" si="98"/>
        <v>0</v>
      </c>
      <c r="HC11" s="25">
        <f t="shared" si="99"/>
        <v>0</v>
      </c>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BGD11" s="21"/>
    </row>
    <row r="12" spans="1:291 1538:1538" x14ac:dyDescent="0.25">
      <c r="A12" s="7">
        <f>'STEP 2 Input sheet'!A99</f>
        <v>0</v>
      </c>
      <c r="B12" s="7">
        <f>'STEP 2 Input sheet'!B99</f>
        <v>0</v>
      </c>
      <c r="C12" s="7">
        <f>'STEP 2 Input sheet'!C99</f>
        <v>0</v>
      </c>
      <c r="D12" s="7">
        <f>'STEP 2 Input sheet'!D99</f>
        <v>0</v>
      </c>
      <c r="E12" s="7">
        <f>'STEP 2 Input sheet'!E99</f>
        <v>0</v>
      </c>
      <c r="F12" s="7" t="str">
        <f>'STEP 2 Input sheet'!F99</f>
        <v>euro/</v>
      </c>
      <c r="G12" s="7">
        <f>'STEP 2 Input sheet'!G99</f>
        <v>0</v>
      </c>
      <c r="H12" s="7">
        <f>'STEP 2 Input sheet'!H99</f>
        <v>0</v>
      </c>
      <c r="I12" s="7">
        <f>'STEP 2 Input sheet'!I99</f>
        <v>0</v>
      </c>
      <c r="J12" s="15" t="e">
        <f>VLOOKUP(C12,'appendix 7 - prd ind and reg'!$A:$B,2,FALSE)</f>
        <v>#N/A</v>
      </c>
      <c r="K12" s="16" t="e">
        <f>VLOOKUP(D12,'appendix 7 - prd ind and reg'!$G$2:$H$6,2,FALSE)</f>
        <v>#N/A</v>
      </c>
      <c r="L12" s="24">
        <f>IFERROR(VLOOKUP($K12&amp;$J12,'appendix 2 - IO_mult_all'!$A$1:$AQ$156,'appendix 1 - Calculation'!L$3-2007,FALSE),0)</f>
        <v>0</v>
      </c>
      <c r="M12" s="25">
        <f>IFERROR(VLOOKUP($K12&amp;$J12,'appendix 2 - IO_mult_all'!$A$1:$AQ$156,'appendix 1 - Calculation'!M$3-2007,FALSE),0)</f>
        <v>0</v>
      </c>
      <c r="N12" s="25">
        <f>IFERROR(VLOOKUP($K12&amp;$J12,'appendix 2 - IO_mult_all'!$A$1:$AQ$156,'appendix 1 - Calculation'!N$3-2007,FALSE),0)</f>
        <v>0</v>
      </c>
      <c r="O12" s="25">
        <f>IFERROR(VLOOKUP($K12&amp;$J12,'appendix 2 - IO_mult_all'!$A$1:$AQ$156,'appendix 1 - Calculation'!O$3-2007,FALSE),0)</f>
        <v>0</v>
      </c>
      <c r="P12" s="25">
        <f>IFERROR(VLOOKUP($K12&amp;$J12,'appendix 2 - IO_mult_all'!$A$1:$AQ$156,'appendix 1 - Calculation'!P$3-2007,FALSE),0)</f>
        <v>0</v>
      </c>
      <c r="Q12" s="25">
        <f>IFERROR(VLOOKUP($K12&amp;$J12,'appendix 2 - IO_mult_all'!$A$1:$AQ$156,'appendix 1 - Calculation'!Q$3-2007,FALSE),0)</f>
        <v>0</v>
      </c>
      <c r="R12" s="25">
        <f>IFERROR(VLOOKUP($K12&amp;$J12,'appendix 2 - IO_mult_all'!$A$1:$AQ$156,'appendix 1 - Calculation'!R$3-2007,FALSE),0)</f>
        <v>0</v>
      </c>
      <c r="S12" s="25">
        <f>IFERROR(VLOOKUP($K12&amp;$J12,'appendix 2 - IO_mult_all'!$A$1:$AQ$156,'appendix 1 - Calculation'!S$3-2007,FALSE),0)</f>
        <v>0</v>
      </c>
      <c r="T12" s="25">
        <f>IFERROR(VLOOKUP($K12&amp;$J12,'appendix 2 - IO_mult_all'!$A$1:$AQ$156,'appendix 1 - Calculation'!T$3-2007,FALSE),0)</f>
        <v>0</v>
      </c>
      <c r="U12" s="25">
        <f>IFERROR(VLOOKUP($K12&amp;$J12,'appendix 2 - IO_mult_all'!$A$1:$AQ$156,'appendix 1 - Calculation'!U$3-2007,FALSE),0)</f>
        <v>0</v>
      </c>
      <c r="V12" s="25">
        <f>IFERROR(VLOOKUP($K12&amp;$J12,'appendix 2 - IO_mult_all'!$A$1:$AQ$156,'appendix 1 - Calculation'!V$3-2007,FALSE),0)</f>
        <v>0</v>
      </c>
      <c r="W12" s="25">
        <f>IFERROR(VLOOKUP($K12&amp;$J12,'appendix 2 - IO_mult_all'!$A$1:$AQ$156,'appendix 1 - Calculation'!W$3-2007,FALSE),0)</f>
        <v>0</v>
      </c>
      <c r="X12" s="25">
        <f>IFERROR(VLOOKUP($K12&amp;$J12,'appendix 2 - IO_mult_all'!$A$1:$AQ$156,'appendix 1 - Calculation'!X$3-2007,FALSE),0)</f>
        <v>0</v>
      </c>
      <c r="Y12" s="25">
        <f>IFERROR(VLOOKUP($K12&amp;$J12,'appendix 2 - IO_mult_all'!$A$1:$AQ$156,'appendix 1 - Calculation'!Y$3-2007,FALSE),0)</f>
        <v>0</v>
      </c>
      <c r="Z12" s="25">
        <f>IFERROR(VLOOKUP($K12&amp;$J12,'appendix 2 - IO_mult_all'!$A$1:$AQ$156,'appendix 1 - Calculation'!Z$3-2007,FALSE),0)</f>
        <v>0</v>
      </c>
      <c r="AA12" s="25">
        <f>IFERROR(VLOOKUP($K12&amp;$J12,'appendix 2 - IO_mult_all'!$A$1:$AQ$156,'appendix 1 - Calculation'!AA$3-2007,FALSE),0)</f>
        <v>0</v>
      </c>
      <c r="AB12" s="25">
        <f>IFERROR(VLOOKUP($K12&amp;$J12,'appendix 2 - IO_mult_all'!$A$1:$AQ$156,'appendix 1 - Calculation'!AB$3-2007,FALSE),0)</f>
        <v>0</v>
      </c>
      <c r="AC12" s="25">
        <f>IFERROR(VLOOKUP($K12&amp;$J12,'appendix 2 - IO_mult_all'!$A$1:$AQ$156,'appendix 1 - Calculation'!AC$3-2007,FALSE),0)</f>
        <v>0</v>
      </c>
      <c r="AD12" s="25">
        <f>IFERROR(VLOOKUP($K12&amp;$J12,'appendix 2 - IO_mult_all'!$A$1:$AQ$156,'appendix 1 - Calculation'!AD$3-2007,FALSE),0)</f>
        <v>0</v>
      </c>
      <c r="AE12" s="25">
        <f>IFERROR(VLOOKUP($K12&amp;$J12,'appendix 2 - IO_mult_all'!$A$1:$AQ$156,'appendix 1 - Calculation'!AE$3-2007,FALSE),0)</f>
        <v>0</v>
      </c>
      <c r="AF12" s="25">
        <f>IFERROR(VLOOKUP($K12&amp;$J12,'appendix 2 - IO_mult_all'!$A$1:$AQ$156,'appendix 1 - Calculation'!AF$3-2007,FALSE),0)</f>
        <v>0</v>
      </c>
      <c r="AG12" s="25">
        <f>IFERROR(VLOOKUP($K12&amp;$J12,'appendix 2 - IO_mult_all'!$A$1:$AQ$156,'appendix 1 - Calculation'!AG$3-2007,FALSE),0)</f>
        <v>0</v>
      </c>
      <c r="AH12" s="25">
        <f>IFERROR(VLOOKUP($K12&amp;$J12,'appendix 2 - IO_mult_all'!$A$1:$AQ$156,'appendix 1 - Calculation'!AH$3-2007,FALSE),0)</f>
        <v>0</v>
      </c>
      <c r="AI12" s="25">
        <f>IFERROR(VLOOKUP($K12&amp;$J12,'appendix 2 - IO_mult_all'!$A$1:$AQ$156,'appendix 1 - Calculation'!AI$3-2007,FALSE),0)</f>
        <v>0</v>
      </c>
      <c r="AJ12" s="25">
        <f>IFERROR(VLOOKUP($K12&amp;$J12,'appendix 2 - IO_mult_all'!$A$1:$AQ$156,'appendix 1 - Calculation'!AJ$3-2007,FALSE),0)</f>
        <v>0</v>
      </c>
      <c r="AK12" s="25">
        <f>IFERROR(VLOOKUP($K12&amp;$J12,'appendix 2 - IO_mult_all'!$A$1:$AQ$156,'appendix 1 - Calculation'!AK$3-2007,FALSE),0)</f>
        <v>0</v>
      </c>
      <c r="AL12" s="25">
        <f>IFERROR(VLOOKUP($K12&amp;$J12,'appendix 2 - IO_mult_all'!$A$1:$AQ$156,'appendix 1 - Calculation'!AL$3-2007,FALSE),0)</f>
        <v>0</v>
      </c>
      <c r="AM12" s="25">
        <f>IFERROR(VLOOKUP($K12&amp;$J12,'appendix 2 - IO_mult_all'!$A$1:$AQ$156,'appendix 1 - Calculation'!AM$3-2007,FALSE),0)</f>
        <v>0</v>
      </c>
      <c r="AN12" s="25">
        <f>IFERROR(VLOOKUP($K12&amp;$J12,'appendix 2 - IO_mult_all'!$A$1:$AQ$156,'appendix 1 - Calculation'!AN$3-2007,FALSE),0)</f>
        <v>0</v>
      </c>
      <c r="AO12" s="25">
        <f>IFERROR(VLOOKUP($K12&amp;$J12,'appendix 2 - IO_mult_all'!$A$1:$AQ$156,'appendix 1 - Calculation'!AO$3-2007,FALSE),0)</f>
        <v>0</v>
      </c>
      <c r="AP12" s="25">
        <f>IFERROR(VLOOKUP($K12&amp;$J12,'appendix 2 - IO_mult_all'!$A$1:$AQ$156,'appendix 1 - Calculation'!AP$3-2007,FALSE),0)</f>
        <v>0</v>
      </c>
      <c r="AQ12" s="25">
        <f>IFERROR(VLOOKUP($K12&amp;$J12,'appendix 2 - IO_mult_all'!$A$1:$AQ$156,'appendix 1 - Calculation'!AQ$3-2007,FALSE),0)</f>
        <v>0</v>
      </c>
      <c r="AR12" s="25">
        <f>IFERROR(VLOOKUP($K12&amp;$J12,'appendix 2 - IO_mult_all'!$A$1:$AQ$156,'appendix 1 - Calculation'!AR$3-2007,FALSE),0)</f>
        <v>0</v>
      </c>
      <c r="AS12" s="25">
        <f>IFERROR(VLOOKUP($K12&amp;$J12,'appendix 2 - IO_mult_all'!$A$1:$AQ$156,'appendix 1 - Calculation'!AS$3-2007,FALSE),0)</f>
        <v>0</v>
      </c>
      <c r="AT12" s="25">
        <f>IFERROR(VLOOKUP($K12&amp;$J12,'appendix 2 - IO_mult_all'!$A$1:$AQ$156,'appendix 1 - Calculation'!AT$3-2007,FALSE),0)</f>
        <v>0</v>
      </c>
      <c r="AU12" s="25">
        <f>IFERROR(VLOOKUP($K12&amp;$J12,'appendix 2 - IO_mult_all'!$A$1:$AQ$156,'appendix 1 - Calculation'!AU$3-2007,FALSE),0)</f>
        <v>0</v>
      </c>
      <c r="AV12" s="25">
        <f>IFERROR(VLOOKUP($K12&amp;$J12,'appendix 2 - IO_mult_all'!$A$1:$AQ$156,'appendix 1 - Calculation'!AV$3-2007,FALSE),0)</f>
        <v>0</v>
      </c>
      <c r="AW12" s="25">
        <f>IFERROR(VLOOKUP($K12&amp;$J12,'appendix 2 - IO_mult_all'!$A$1:$AQ$156,'appendix 1 - Calculation'!AW$3-2007,FALSE),0)</f>
        <v>0</v>
      </c>
      <c r="AX12" s="25">
        <f>IFERROR(VLOOKUP($K12&amp;$J12,'appendix 2 - IO_mult_all'!$A$1:$AQ$156,'appendix 1 - Calculation'!AX$3-2007,FALSE),0)</f>
        <v>0</v>
      </c>
      <c r="AY12" s="27">
        <f>IFERROR(VLOOKUP($K12&amp;$J12,'appendix 2 - IO_mult_all'!$A$1:$AQ$156,'appendix 1 - Calculation'!AY$3-2007,FALSE),0)</f>
        <v>0</v>
      </c>
      <c r="AZ12" s="24">
        <f>IFERROR(VLOOKUP($K12&amp;$J12,'appendix 3 - IO_mult_ETS'!$A$1:$AQ$156,'appendix 1 - Calculation'!AZ$3-2007,FALSE),0)</f>
        <v>0</v>
      </c>
      <c r="BA12" s="25">
        <f>IFERROR(VLOOKUP($K12&amp;$J12,'appendix 3 - IO_mult_ETS'!$A$1:$AQ$156,'appendix 1 - Calculation'!BA$3-2007,FALSE),0)</f>
        <v>0</v>
      </c>
      <c r="BB12" s="25">
        <f>IFERROR(VLOOKUP($K12&amp;$J12,'appendix 3 - IO_mult_ETS'!$A$1:$AQ$156,'appendix 1 - Calculation'!BB$3-2007,FALSE),0)</f>
        <v>0</v>
      </c>
      <c r="BC12" s="25">
        <f>IFERROR(VLOOKUP($K12&amp;$J12,'appendix 3 - IO_mult_ETS'!$A$1:$AQ$156,'appendix 1 - Calculation'!BC$3-2007,FALSE),0)</f>
        <v>0</v>
      </c>
      <c r="BD12" s="25">
        <f>IFERROR(VLOOKUP($K12&amp;$J12,'appendix 3 - IO_mult_ETS'!$A$1:$AQ$156,'appendix 1 - Calculation'!BD$3-2007,FALSE),0)</f>
        <v>0</v>
      </c>
      <c r="BE12" s="25">
        <f>IFERROR(VLOOKUP($K12&amp;$J12,'appendix 3 - IO_mult_ETS'!$A$1:$AQ$156,'appendix 1 - Calculation'!BE$3-2007,FALSE),0)</f>
        <v>0</v>
      </c>
      <c r="BF12" s="25">
        <f>IFERROR(VLOOKUP($K12&amp;$J12,'appendix 3 - IO_mult_ETS'!$A$1:$AQ$156,'appendix 1 - Calculation'!BF$3-2007,FALSE),0)</f>
        <v>0</v>
      </c>
      <c r="BG12" s="25">
        <f>IFERROR(VLOOKUP($K12&amp;$J12,'appendix 3 - IO_mult_ETS'!$A$1:$AQ$156,'appendix 1 - Calculation'!BG$3-2007,FALSE),0)</f>
        <v>0</v>
      </c>
      <c r="BH12" s="25">
        <f>IFERROR(VLOOKUP($K12&amp;$J12,'appendix 3 - IO_mult_ETS'!$A$1:$AQ$156,'appendix 1 - Calculation'!BH$3-2007,FALSE),0)</f>
        <v>0</v>
      </c>
      <c r="BI12" s="25">
        <f>IFERROR(VLOOKUP($K12&amp;$J12,'appendix 3 - IO_mult_ETS'!$A$1:$AQ$156,'appendix 1 - Calculation'!BI$3-2007,FALSE),0)</f>
        <v>0</v>
      </c>
      <c r="BJ12" s="25">
        <f>IFERROR(VLOOKUP($K12&amp;$J12,'appendix 3 - IO_mult_ETS'!$A$1:$AQ$156,'appendix 1 - Calculation'!BJ$3-2007,FALSE),0)</f>
        <v>0</v>
      </c>
      <c r="BK12" s="25">
        <f>IFERROR(VLOOKUP($K12&amp;$J12,'appendix 3 - IO_mult_ETS'!$A$1:$AQ$156,'appendix 1 - Calculation'!BK$3-2007,FALSE),0)</f>
        <v>0</v>
      </c>
      <c r="BL12" s="25">
        <f>IFERROR(VLOOKUP($K12&amp;$J12,'appendix 3 - IO_mult_ETS'!$A$1:$AQ$156,'appendix 1 - Calculation'!BL$3-2007,FALSE),0)</f>
        <v>0</v>
      </c>
      <c r="BM12" s="25">
        <f>IFERROR(VLOOKUP($K12&amp;$J12,'appendix 3 - IO_mult_ETS'!$A$1:$AQ$156,'appendix 1 - Calculation'!BM$3-2007,FALSE),0)</f>
        <v>0</v>
      </c>
      <c r="BN12" s="25">
        <f>IFERROR(VLOOKUP($K12&amp;$J12,'appendix 3 - IO_mult_ETS'!$A$1:$AQ$156,'appendix 1 - Calculation'!BN$3-2007,FALSE),0)</f>
        <v>0</v>
      </c>
      <c r="BO12" s="25">
        <f>IFERROR(VLOOKUP($K12&amp;$J12,'appendix 3 - IO_mult_ETS'!$A$1:$AQ$156,'appendix 1 - Calculation'!BO$3-2007,FALSE),0)</f>
        <v>0</v>
      </c>
      <c r="BP12" s="25">
        <f>IFERROR(VLOOKUP($K12&amp;$J12,'appendix 3 - IO_mult_ETS'!$A$1:$AQ$156,'appendix 1 - Calculation'!BP$3-2007,FALSE),0)</f>
        <v>0</v>
      </c>
      <c r="BQ12" s="25">
        <f>IFERROR(VLOOKUP($K12&amp;$J12,'appendix 3 - IO_mult_ETS'!$A$1:$AQ$156,'appendix 1 - Calculation'!BQ$3-2007,FALSE),0)</f>
        <v>0</v>
      </c>
      <c r="BR12" s="25">
        <f>IFERROR(VLOOKUP($K12&amp;$J12,'appendix 3 - IO_mult_ETS'!$A$1:$AQ$156,'appendix 1 - Calculation'!BR$3-2007,FALSE),0)</f>
        <v>0</v>
      </c>
      <c r="BS12" s="25">
        <f>IFERROR(VLOOKUP($K12&amp;$J12,'appendix 3 - IO_mult_ETS'!$A$1:$AQ$156,'appendix 1 - Calculation'!BS$3-2007,FALSE),0)</f>
        <v>0</v>
      </c>
      <c r="BT12" s="25">
        <f>IFERROR(VLOOKUP($K12&amp;$J12,'appendix 3 - IO_mult_ETS'!$A$1:$AQ$156,'appendix 1 - Calculation'!BT$3-2007,FALSE),0)</f>
        <v>0</v>
      </c>
      <c r="BU12" s="25">
        <f>IFERROR(VLOOKUP($K12&amp;$J12,'appendix 3 - IO_mult_ETS'!$A$1:$AQ$156,'appendix 1 - Calculation'!BU$3-2007,FALSE),0)</f>
        <v>0</v>
      </c>
      <c r="BV12" s="25">
        <f>IFERROR(VLOOKUP($K12&amp;$J12,'appendix 3 - IO_mult_ETS'!$A$1:$AQ$156,'appendix 1 - Calculation'!BV$3-2007,FALSE),0)</f>
        <v>0</v>
      </c>
      <c r="BW12" s="25">
        <f>IFERROR(VLOOKUP($K12&amp;$J12,'appendix 3 - IO_mult_ETS'!$A$1:$AQ$156,'appendix 1 - Calculation'!BW$3-2007,FALSE),0)</f>
        <v>0</v>
      </c>
      <c r="BX12" s="25">
        <f>IFERROR(VLOOKUP($K12&amp;$J12,'appendix 3 - IO_mult_ETS'!$A$1:$AQ$156,'appendix 1 - Calculation'!BX$3-2007,FALSE),0)</f>
        <v>0</v>
      </c>
      <c r="BY12" s="25">
        <f>IFERROR(VLOOKUP($K12&amp;$J12,'appendix 3 - IO_mult_ETS'!$A$1:$AQ$156,'appendix 1 - Calculation'!BY$3-2007,FALSE),0)</f>
        <v>0</v>
      </c>
      <c r="BZ12" s="25">
        <f>IFERROR(VLOOKUP($K12&amp;$J12,'appendix 3 - IO_mult_ETS'!$A$1:$AQ$156,'appendix 1 - Calculation'!BZ$3-2007,FALSE),0)</f>
        <v>0</v>
      </c>
      <c r="CA12" s="25">
        <f>IFERROR(VLOOKUP($K12&amp;$J12,'appendix 3 - IO_mult_ETS'!$A$1:$AQ$156,'appendix 1 - Calculation'!CA$3-2007,FALSE),0)</f>
        <v>0</v>
      </c>
      <c r="CB12" s="25">
        <f>IFERROR(VLOOKUP($K12&amp;$J12,'appendix 3 - IO_mult_ETS'!$A$1:$AQ$156,'appendix 1 - Calculation'!CB$3-2007,FALSE),0)</f>
        <v>0</v>
      </c>
      <c r="CC12" s="25">
        <f>IFERROR(VLOOKUP($K12&amp;$J12,'appendix 3 - IO_mult_ETS'!$A$1:$AQ$156,'appendix 1 - Calculation'!CC$3-2007,FALSE),0)</f>
        <v>0</v>
      </c>
      <c r="CD12" s="25">
        <f>IFERROR(VLOOKUP($K12&amp;$J12,'appendix 3 - IO_mult_ETS'!$A$1:$AQ$156,'appendix 1 - Calculation'!CD$3-2007,FALSE),0)</f>
        <v>0</v>
      </c>
      <c r="CE12" s="25">
        <f>IFERROR(VLOOKUP($K12&amp;$J12,'appendix 3 - IO_mult_ETS'!$A$1:$AQ$156,'appendix 1 - Calculation'!CE$3-2007,FALSE),0)</f>
        <v>0</v>
      </c>
      <c r="CF12" s="25">
        <f>IFERROR(VLOOKUP($K12&amp;$J12,'appendix 3 - IO_mult_ETS'!$A$1:$AQ$156,'appendix 1 - Calculation'!CF$3-2007,FALSE),0)</f>
        <v>0</v>
      </c>
      <c r="CG12" s="25">
        <f>IFERROR(VLOOKUP($K12&amp;$J12,'appendix 3 - IO_mult_ETS'!$A$1:$AQ$156,'appendix 1 - Calculation'!CG$3-2007,FALSE),0)</f>
        <v>0</v>
      </c>
      <c r="CH12" s="25">
        <f>IFERROR(VLOOKUP($K12&amp;$J12,'appendix 3 - IO_mult_ETS'!$A$1:$AQ$156,'appendix 1 - Calculation'!CH$3-2007,FALSE),0)</f>
        <v>0</v>
      </c>
      <c r="CI12" s="25">
        <f>IFERROR(VLOOKUP($K12&amp;$J12,'appendix 3 - IO_mult_ETS'!$A$1:$AQ$156,'appendix 1 - Calculation'!CI$3-2007,FALSE),0)</f>
        <v>0</v>
      </c>
      <c r="CJ12" s="25">
        <f>IFERROR(VLOOKUP($K12&amp;$J12,'appendix 3 - IO_mult_ETS'!$A$1:$AQ$156,'appendix 1 - Calculation'!CJ$3-2007,FALSE),0)</f>
        <v>0</v>
      </c>
      <c r="CK12" s="25">
        <f>IFERROR(VLOOKUP($K12&amp;$J12,'appendix 3 - IO_mult_ETS'!$A$1:$AQ$156,'appendix 1 - Calculation'!CK$3-2007,FALSE),0)</f>
        <v>0</v>
      </c>
      <c r="CL12" s="25">
        <f>IFERROR(VLOOKUP($K12&amp;$J12,'appendix 3 - IO_mult_ETS'!$A$1:$AQ$156,'appendix 1 - Calculation'!CL$3-2007,FALSE),0)</f>
        <v>0</v>
      </c>
      <c r="CM12" s="26">
        <f>IFERROR(VLOOKUP($K12&amp;$J12,'appendix 3 - IO_mult_ETS'!$A$1:$AQ$156,'appendix 1 - Calculation'!CM$3-2007,FALSE),0)</f>
        <v>0</v>
      </c>
      <c r="CN12" s="25">
        <f t="shared" si="0"/>
        <v>0</v>
      </c>
      <c r="CO12" s="25">
        <f t="shared" si="1"/>
        <v>0</v>
      </c>
      <c r="CP12" s="25">
        <f t="shared" si="2"/>
        <v>0</v>
      </c>
      <c r="CQ12" s="25">
        <f t="shared" si="3"/>
        <v>0</v>
      </c>
      <c r="CR12" s="25">
        <f t="shared" si="4"/>
        <v>0</v>
      </c>
      <c r="CS12" s="25">
        <f t="shared" si="5"/>
        <v>0</v>
      </c>
      <c r="CT12" s="25">
        <f t="shared" si="6"/>
        <v>0</v>
      </c>
      <c r="CU12" s="25">
        <f t="shared" si="7"/>
        <v>0</v>
      </c>
      <c r="CV12" s="25">
        <f t="shared" si="8"/>
        <v>0</v>
      </c>
      <c r="CW12" s="25">
        <f t="shared" si="9"/>
        <v>0</v>
      </c>
      <c r="CX12" s="25">
        <f t="shared" si="10"/>
        <v>0</v>
      </c>
      <c r="CY12" s="25">
        <f t="shared" si="11"/>
        <v>0</v>
      </c>
      <c r="CZ12" s="25">
        <f t="shared" si="12"/>
        <v>0</v>
      </c>
      <c r="DA12" s="25">
        <f t="shared" si="13"/>
        <v>0</v>
      </c>
      <c r="DB12" s="25">
        <f t="shared" si="14"/>
        <v>0</v>
      </c>
      <c r="DC12" s="25">
        <f t="shared" si="15"/>
        <v>0</v>
      </c>
      <c r="DD12" s="25">
        <f t="shared" si="16"/>
        <v>0</v>
      </c>
      <c r="DE12" s="25">
        <f t="shared" si="17"/>
        <v>0</v>
      </c>
      <c r="DF12" s="25">
        <f t="shared" si="18"/>
        <v>0</v>
      </c>
      <c r="DG12" s="25">
        <f t="shared" si="19"/>
        <v>0</v>
      </c>
      <c r="DH12" s="25">
        <f t="shared" si="20"/>
        <v>0</v>
      </c>
      <c r="DI12" s="25">
        <f t="shared" si="21"/>
        <v>0</v>
      </c>
      <c r="DJ12" s="25">
        <f t="shared" si="22"/>
        <v>0</v>
      </c>
      <c r="DK12" s="25">
        <f t="shared" si="23"/>
        <v>0</v>
      </c>
      <c r="DL12" s="25">
        <f t="shared" si="24"/>
        <v>0</v>
      </c>
      <c r="DM12" s="25">
        <f t="shared" si="25"/>
        <v>0</v>
      </c>
      <c r="DN12" s="25">
        <f t="shared" si="26"/>
        <v>0</v>
      </c>
      <c r="DO12" s="25">
        <f t="shared" si="27"/>
        <v>0</v>
      </c>
      <c r="DP12" s="25">
        <f t="shared" si="28"/>
        <v>0</v>
      </c>
      <c r="DQ12" s="25">
        <f t="shared" si="29"/>
        <v>0</v>
      </c>
      <c r="DR12" s="25">
        <f t="shared" si="30"/>
        <v>0</v>
      </c>
      <c r="DS12" s="25">
        <f t="shared" si="31"/>
        <v>0</v>
      </c>
      <c r="DT12" s="25">
        <f t="shared" si="32"/>
        <v>0</v>
      </c>
      <c r="DU12" s="25">
        <f t="shared" si="33"/>
        <v>0</v>
      </c>
      <c r="DV12" s="25">
        <f t="shared" si="34"/>
        <v>0</v>
      </c>
      <c r="DW12" s="25">
        <f t="shared" si="35"/>
        <v>0</v>
      </c>
      <c r="DX12" s="25">
        <f t="shared" si="36"/>
        <v>0</v>
      </c>
      <c r="DY12" s="25">
        <f t="shared" si="37"/>
        <v>0</v>
      </c>
      <c r="DZ12" s="25">
        <f t="shared" si="38"/>
        <v>0</v>
      </c>
      <c r="EA12" s="25">
        <f t="shared" si="39"/>
        <v>0</v>
      </c>
      <c r="EB12" s="25">
        <f t="shared" si="40"/>
        <v>0</v>
      </c>
      <c r="EC12" s="25">
        <f t="shared" si="41"/>
        <v>0</v>
      </c>
      <c r="ED12" s="25">
        <f t="shared" si="42"/>
        <v>0</v>
      </c>
      <c r="EE12" s="25">
        <f t="shared" si="43"/>
        <v>0</v>
      </c>
      <c r="EF12" s="25">
        <f t="shared" si="44"/>
        <v>0</v>
      </c>
      <c r="EG12" s="25">
        <f t="shared" si="45"/>
        <v>0</v>
      </c>
      <c r="EH12" s="25">
        <f t="shared" si="46"/>
        <v>0</v>
      </c>
      <c r="EI12" s="25">
        <f t="shared" si="47"/>
        <v>0</v>
      </c>
      <c r="EJ12" s="25">
        <f t="shared" si="48"/>
        <v>0</v>
      </c>
      <c r="EK12" s="25">
        <f t="shared" si="49"/>
        <v>0</v>
      </c>
      <c r="EL12" s="25">
        <f t="shared" si="50"/>
        <v>0</v>
      </c>
      <c r="EM12" s="25">
        <f t="shared" si="51"/>
        <v>0</v>
      </c>
      <c r="EN12" s="25">
        <f t="shared" si="52"/>
        <v>0</v>
      </c>
      <c r="EO12" s="25">
        <f t="shared" si="53"/>
        <v>0</v>
      </c>
      <c r="EP12" s="25">
        <f t="shared" si="54"/>
        <v>0</v>
      </c>
      <c r="EQ12" s="25">
        <f t="shared" si="55"/>
        <v>0</v>
      </c>
      <c r="ER12" s="25">
        <f t="shared" si="56"/>
        <v>0</v>
      </c>
      <c r="ES12" s="25">
        <f t="shared" si="57"/>
        <v>0</v>
      </c>
      <c r="ET12" s="25">
        <f t="shared" si="58"/>
        <v>0</v>
      </c>
      <c r="EU12" s="25">
        <f t="shared" si="59"/>
        <v>0</v>
      </c>
      <c r="EV12" s="25">
        <f t="shared" si="60"/>
        <v>0</v>
      </c>
      <c r="EW12" s="25">
        <f t="shared" si="61"/>
        <v>0</v>
      </c>
      <c r="EX12" s="25">
        <f t="shared" si="62"/>
        <v>0</v>
      </c>
      <c r="EY12" s="25">
        <f t="shared" si="63"/>
        <v>0</v>
      </c>
      <c r="EZ12" s="25">
        <f t="shared" si="64"/>
        <v>0</v>
      </c>
      <c r="FA12" s="25">
        <f t="shared" si="65"/>
        <v>0</v>
      </c>
      <c r="FB12" s="25">
        <f t="shared" si="66"/>
        <v>0</v>
      </c>
      <c r="FC12" s="25">
        <f t="shared" si="67"/>
        <v>0</v>
      </c>
      <c r="FD12" s="25">
        <f t="shared" si="68"/>
        <v>0</v>
      </c>
      <c r="FE12" s="25">
        <f t="shared" si="69"/>
        <v>0</v>
      </c>
      <c r="FF12" s="25">
        <f t="shared" si="70"/>
        <v>0</v>
      </c>
      <c r="FG12" s="25">
        <f t="shared" si="71"/>
        <v>0</v>
      </c>
      <c r="FH12" s="25">
        <f t="shared" si="72"/>
        <v>0</v>
      </c>
      <c r="FI12" s="25">
        <f t="shared" si="73"/>
        <v>0</v>
      </c>
      <c r="FJ12" s="25">
        <f t="shared" si="74"/>
        <v>0</v>
      </c>
      <c r="FK12" s="25">
        <f t="shared" si="75"/>
        <v>0</v>
      </c>
      <c r="FL12" s="25">
        <f t="shared" si="76"/>
        <v>0</v>
      </c>
      <c r="FM12" s="25">
        <f t="shared" si="77"/>
        <v>0</v>
      </c>
      <c r="FN12" s="25">
        <f t="shared" si="78"/>
        <v>0</v>
      </c>
      <c r="FO12" s="25">
        <f t="shared" si="79"/>
        <v>0</v>
      </c>
      <c r="FP12" s="25">
        <f t="shared" si="81"/>
        <v>0</v>
      </c>
      <c r="FQ12" s="25">
        <f t="shared" si="100"/>
        <v>0</v>
      </c>
      <c r="FR12" s="25">
        <f t="shared" si="101"/>
        <v>0</v>
      </c>
      <c r="FS12" s="25">
        <f t="shared" si="102"/>
        <v>0</v>
      </c>
      <c r="FT12" s="25">
        <f t="shared" si="103"/>
        <v>0</v>
      </c>
      <c r="FU12" s="25">
        <f t="shared" si="104"/>
        <v>0</v>
      </c>
      <c r="FV12" s="25">
        <f t="shared" si="105"/>
        <v>0</v>
      </c>
      <c r="FW12" s="25">
        <f t="shared" si="106"/>
        <v>0</v>
      </c>
      <c r="FX12" s="25">
        <f t="shared" si="107"/>
        <v>0</v>
      </c>
      <c r="FY12" s="25">
        <f t="shared" si="108"/>
        <v>0</v>
      </c>
      <c r="FZ12" s="25">
        <f t="shared" si="109"/>
        <v>0</v>
      </c>
      <c r="GA12" s="25">
        <f t="shared" si="110"/>
        <v>0</v>
      </c>
      <c r="GB12" s="25">
        <f t="shared" si="111"/>
        <v>0</v>
      </c>
      <c r="GC12" s="25">
        <f t="shared" si="112"/>
        <v>0</v>
      </c>
      <c r="GD12" s="25">
        <f t="shared" si="113"/>
        <v>0</v>
      </c>
      <c r="GE12" s="25">
        <f t="shared" si="114"/>
        <v>0</v>
      </c>
      <c r="GF12" s="25">
        <f t="shared" si="115"/>
        <v>0</v>
      </c>
      <c r="GG12" s="25">
        <f t="shared" si="116"/>
        <v>0</v>
      </c>
      <c r="GH12" s="25">
        <f t="shared" si="117"/>
        <v>0</v>
      </c>
      <c r="GI12" s="25">
        <f t="shared" si="118"/>
        <v>0</v>
      </c>
      <c r="GJ12" s="25">
        <f t="shared" si="119"/>
        <v>0</v>
      </c>
      <c r="GK12" s="25">
        <f t="shared" si="120"/>
        <v>0</v>
      </c>
      <c r="GL12" s="25">
        <f t="shared" si="82"/>
        <v>0</v>
      </c>
      <c r="GM12" s="25">
        <f t="shared" si="83"/>
        <v>0</v>
      </c>
      <c r="GN12" s="25">
        <f t="shared" si="84"/>
        <v>0</v>
      </c>
      <c r="GO12" s="25">
        <f t="shared" si="85"/>
        <v>0</v>
      </c>
      <c r="GP12" s="25">
        <f t="shared" si="86"/>
        <v>0</v>
      </c>
      <c r="GQ12" s="25">
        <f t="shared" si="87"/>
        <v>0</v>
      </c>
      <c r="GR12" s="25">
        <f t="shared" si="88"/>
        <v>0</v>
      </c>
      <c r="GS12" s="25">
        <f t="shared" si="89"/>
        <v>0</v>
      </c>
      <c r="GT12" s="25">
        <f t="shared" si="90"/>
        <v>0</v>
      </c>
      <c r="GU12" s="25">
        <f t="shared" si="91"/>
        <v>0</v>
      </c>
      <c r="GV12" s="25">
        <f t="shared" si="92"/>
        <v>0</v>
      </c>
      <c r="GW12" s="25">
        <f t="shared" si="93"/>
        <v>0</v>
      </c>
      <c r="GX12" s="25">
        <f t="shared" si="94"/>
        <v>0</v>
      </c>
      <c r="GY12" s="25">
        <f t="shared" si="95"/>
        <v>0</v>
      </c>
      <c r="GZ12" s="25">
        <f t="shared" si="96"/>
        <v>0</v>
      </c>
      <c r="HA12" s="25">
        <f t="shared" si="97"/>
        <v>0</v>
      </c>
      <c r="HB12" s="25">
        <f t="shared" si="98"/>
        <v>0</v>
      </c>
      <c r="HC12" s="25">
        <f t="shared" si="99"/>
        <v>0</v>
      </c>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BGD12" s="21"/>
    </row>
    <row r="13" spans="1:291 1538:1538" x14ac:dyDescent="0.25">
      <c r="A13" s="7">
        <f>'STEP 2 Input sheet'!A100</f>
        <v>0</v>
      </c>
      <c r="B13" s="7">
        <f>'STEP 2 Input sheet'!B100</f>
        <v>0</v>
      </c>
      <c r="C13" s="7">
        <f>'STEP 2 Input sheet'!C100</f>
        <v>0</v>
      </c>
      <c r="D13" s="7">
        <f>'STEP 2 Input sheet'!D100</f>
        <v>0</v>
      </c>
      <c r="E13" s="7">
        <f>'STEP 2 Input sheet'!E100</f>
        <v>0</v>
      </c>
      <c r="F13" s="7" t="str">
        <f>'STEP 2 Input sheet'!F100</f>
        <v>euro/</v>
      </c>
      <c r="G13" s="7">
        <f>'STEP 2 Input sheet'!G100</f>
        <v>0</v>
      </c>
      <c r="H13" s="7">
        <f>'STEP 2 Input sheet'!H100</f>
        <v>0</v>
      </c>
      <c r="I13" s="7">
        <f>'STEP 2 Input sheet'!I100</f>
        <v>0</v>
      </c>
      <c r="J13" s="15" t="e">
        <f>VLOOKUP(C13,'appendix 7 - prd ind and reg'!$A:$B,2,FALSE)</f>
        <v>#N/A</v>
      </c>
      <c r="K13" s="16" t="e">
        <f>VLOOKUP(D13,'appendix 7 - prd ind and reg'!$G$2:$H$6,2,FALSE)</f>
        <v>#N/A</v>
      </c>
      <c r="L13" s="24">
        <f>IFERROR(VLOOKUP($K13&amp;$J13,'appendix 2 - IO_mult_all'!$A$1:$AQ$156,'appendix 1 - Calculation'!L$3-2007,FALSE),0)</f>
        <v>0</v>
      </c>
      <c r="M13" s="25">
        <f>IFERROR(VLOOKUP($K13&amp;$J13,'appendix 2 - IO_mult_all'!$A$1:$AQ$156,'appendix 1 - Calculation'!M$3-2007,FALSE),0)</f>
        <v>0</v>
      </c>
      <c r="N13" s="25">
        <f>IFERROR(VLOOKUP($K13&amp;$J13,'appendix 2 - IO_mult_all'!$A$1:$AQ$156,'appendix 1 - Calculation'!N$3-2007,FALSE),0)</f>
        <v>0</v>
      </c>
      <c r="O13" s="25">
        <f>IFERROR(VLOOKUP($K13&amp;$J13,'appendix 2 - IO_mult_all'!$A$1:$AQ$156,'appendix 1 - Calculation'!O$3-2007,FALSE),0)</f>
        <v>0</v>
      </c>
      <c r="P13" s="25">
        <f>IFERROR(VLOOKUP($K13&amp;$J13,'appendix 2 - IO_mult_all'!$A$1:$AQ$156,'appendix 1 - Calculation'!P$3-2007,FALSE),0)</f>
        <v>0</v>
      </c>
      <c r="Q13" s="25">
        <f>IFERROR(VLOOKUP($K13&amp;$J13,'appendix 2 - IO_mult_all'!$A$1:$AQ$156,'appendix 1 - Calculation'!Q$3-2007,FALSE),0)</f>
        <v>0</v>
      </c>
      <c r="R13" s="25">
        <f>IFERROR(VLOOKUP($K13&amp;$J13,'appendix 2 - IO_mult_all'!$A$1:$AQ$156,'appendix 1 - Calculation'!R$3-2007,FALSE),0)</f>
        <v>0</v>
      </c>
      <c r="S13" s="25">
        <f>IFERROR(VLOOKUP($K13&amp;$J13,'appendix 2 - IO_mult_all'!$A$1:$AQ$156,'appendix 1 - Calculation'!S$3-2007,FALSE),0)</f>
        <v>0</v>
      </c>
      <c r="T13" s="25">
        <f>IFERROR(VLOOKUP($K13&amp;$J13,'appendix 2 - IO_mult_all'!$A$1:$AQ$156,'appendix 1 - Calculation'!T$3-2007,FALSE),0)</f>
        <v>0</v>
      </c>
      <c r="U13" s="25">
        <f>IFERROR(VLOOKUP($K13&amp;$J13,'appendix 2 - IO_mult_all'!$A$1:$AQ$156,'appendix 1 - Calculation'!U$3-2007,FALSE),0)</f>
        <v>0</v>
      </c>
      <c r="V13" s="25">
        <f>IFERROR(VLOOKUP($K13&amp;$J13,'appendix 2 - IO_mult_all'!$A$1:$AQ$156,'appendix 1 - Calculation'!V$3-2007,FALSE),0)</f>
        <v>0</v>
      </c>
      <c r="W13" s="25">
        <f>IFERROR(VLOOKUP($K13&amp;$J13,'appendix 2 - IO_mult_all'!$A$1:$AQ$156,'appendix 1 - Calculation'!W$3-2007,FALSE),0)</f>
        <v>0</v>
      </c>
      <c r="X13" s="25">
        <f>IFERROR(VLOOKUP($K13&amp;$J13,'appendix 2 - IO_mult_all'!$A$1:$AQ$156,'appendix 1 - Calculation'!X$3-2007,FALSE),0)</f>
        <v>0</v>
      </c>
      <c r="Y13" s="25">
        <f>IFERROR(VLOOKUP($K13&amp;$J13,'appendix 2 - IO_mult_all'!$A$1:$AQ$156,'appendix 1 - Calculation'!Y$3-2007,FALSE),0)</f>
        <v>0</v>
      </c>
      <c r="Z13" s="25">
        <f>IFERROR(VLOOKUP($K13&amp;$J13,'appendix 2 - IO_mult_all'!$A$1:$AQ$156,'appendix 1 - Calculation'!Z$3-2007,FALSE),0)</f>
        <v>0</v>
      </c>
      <c r="AA13" s="25">
        <f>IFERROR(VLOOKUP($K13&amp;$J13,'appendix 2 - IO_mult_all'!$A$1:$AQ$156,'appendix 1 - Calculation'!AA$3-2007,FALSE),0)</f>
        <v>0</v>
      </c>
      <c r="AB13" s="25">
        <f>IFERROR(VLOOKUP($K13&amp;$J13,'appendix 2 - IO_mult_all'!$A$1:$AQ$156,'appendix 1 - Calculation'!AB$3-2007,FALSE),0)</f>
        <v>0</v>
      </c>
      <c r="AC13" s="25">
        <f>IFERROR(VLOOKUP($K13&amp;$J13,'appendix 2 - IO_mult_all'!$A$1:$AQ$156,'appendix 1 - Calculation'!AC$3-2007,FALSE),0)</f>
        <v>0</v>
      </c>
      <c r="AD13" s="25">
        <f>IFERROR(VLOOKUP($K13&amp;$J13,'appendix 2 - IO_mult_all'!$A$1:$AQ$156,'appendix 1 - Calculation'!AD$3-2007,FALSE),0)</f>
        <v>0</v>
      </c>
      <c r="AE13" s="25">
        <f>IFERROR(VLOOKUP($K13&amp;$J13,'appendix 2 - IO_mult_all'!$A$1:$AQ$156,'appendix 1 - Calculation'!AE$3-2007,FALSE),0)</f>
        <v>0</v>
      </c>
      <c r="AF13" s="25">
        <f>IFERROR(VLOOKUP($K13&amp;$J13,'appendix 2 - IO_mult_all'!$A$1:$AQ$156,'appendix 1 - Calculation'!AF$3-2007,FALSE),0)</f>
        <v>0</v>
      </c>
      <c r="AG13" s="25">
        <f>IFERROR(VLOOKUP($K13&amp;$J13,'appendix 2 - IO_mult_all'!$A$1:$AQ$156,'appendix 1 - Calculation'!AG$3-2007,FALSE),0)</f>
        <v>0</v>
      </c>
      <c r="AH13" s="25">
        <f>IFERROR(VLOOKUP($K13&amp;$J13,'appendix 2 - IO_mult_all'!$A$1:$AQ$156,'appendix 1 - Calculation'!AH$3-2007,FALSE),0)</f>
        <v>0</v>
      </c>
      <c r="AI13" s="25">
        <f>IFERROR(VLOOKUP($K13&amp;$J13,'appendix 2 - IO_mult_all'!$A$1:$AQ$156,'appendix 1 - Calculation'!AI$3-2007,FALSE),0)</f>
        <v>0</v>
      </c>
      <c r="AJ13" s="25">
        <f>IFERROR(VLOOKUP($K13&amp;$J13,'appendix 2 - IO_mult_all'!$A$1:$AQ$156,'appendix 1 - Calculation'!AJ$3-2007,FALSE),0)</f>
        <v>0</v>
      </c>
      <c r="AK13" s="25">
        <f>IFERROR(VLOOKUP($K13&amp;$J13,'appendix 2 - IO_mult_all'!$A$1:$AQ$156,'appendix 1 - Calculation'!AK$3-2007,FALSE),0)</f>
        <v>0</v>
      </c>
      <c r="AL13" s="25">
        <f>IFERROR(VLOOKUP($K13&amp;$J13,'appendix 2 - IO_mult_all'!$A$1:$AQ$156,'appendix 1 - Calculation'!AL$3-2007,FALSE),0)</f>
        <v>0</v>
      </c>
      <c r="AM13" s="25">
        <f>IFERROR(VLOOKUP($K13&amp;$J13,'appendix 2 - IO_mult_all'!$A$1:$AQ$156,'appendix 1 - Calculation'!AM$3-2007,FALSE),0)</f>
        <v>0</v>
      </c>
      <c r="AN13" s="25">
        <f>IFERROR(VLOOKUP($K13&amp;$J13,'appendix 2 - IO_mult_all'!$A$1:$AQ$156,'appendix 1 - Calculation'!AN$3-2007,FALSE),0)</f>
        <v>0</v>
      </c>
      <c r="AO13" s="25">
        <f>IFERROR(VLOOKUP($K13&amp;$J13,'appendix 2 - IO_mult_all'!$A$1:$AQ$156,'appendix 1 - Calculation'!AO$3-2007,FALSE),0)</f>
        <v>0</v>
      </c>
      <c r="AP13" s="25">
        <f>IFERROR(VLOOKUP($K13&amp;$J13,'appendix 2 - IO_mult_all'!$A$1:$AQ$156,'appendix 1 - Calculation'!AP$3-2007,FALSE),0)</f>
        <v>0</v>
      </c>
      <c r="AQ13" s="25">
        <f>IFERROR(VLOOKUP($K13&amp;$J13,'appendix 2 - IO_mult_all'!$A$1:$AQ$156,'appendix 1 - Calculation'!AQ$3-2007,FALSE),0)</f>
        <v>0</v>
      </c>
      <c r="AR13" s="25">
        <f>IFERROR(VLOOKUP($K13&amp;$J13,'appendix 2 - IO_mult_all'!$A$1:$AQ$156,'appendix 1 - Calculation'!AR$3-2007,FALSE),0)</f>
        <v>0</v>
      </c>
      <c r="AS13" s="25">
        <f>IFERROR(VLOOKUP($K13&amp;$J13,'appendix 2 - IO_mult_all'!$A$1:$AQ$156,'appendix 1 - Calculation'!AS$3-2007,FALSE),0)</f>
        <v>0</v>
      </c>
      <c r="AT13" s="25">
        <f>IFERROR(VLOOKUP($K13&amp;$J13,'appendix 2 - IO_mult_all'!$A$1:$AQ$156,'appendix 1 - Calculation'!AT$3-2007,FALSE),0)</f>
        <v>0</v>
      </c>
      <c r="AU13" s="25">
        <f>IFERROR(VLOOKUP($K13&amp;$J13,'appendix 2 - IO_mult_all'!$A$1:$AQ$156,'appendix 1 - Calculation'!AU$3-2007,FALSE),0)</f>
        <v>0</v>
      </c>
      <c r="AV13" s="25">
        <f>IFERROR(VLOOKUP($K13&amp;$J13,'appendix 2 - IO_mult_all'!$A$1:$AQ$156,'appendix 1 - Calculation'!AV$3-2007,FALSE),0)</f>
        <v>0</v>
      </c>
      <c r="AW13" s="25">
        <f>IFERROR(VLOOKUP($K13&amp;$J13,'appendix 2 - IO_mult_all'!$A$1:$AQ$156,'appendix 1 - Calculation'!AW$3-2007,FALSE),0)</f>
        <v>0</v>
      </c>
      <c r="AX13" s="25">
        <f>IFERROR(VLOOKUP($K13&amp;$J13,'appendix 2 - IO_mult_all'!$A$1:$AQ$156,'appendix 1 - Calculation'!AX$3-2007,FALSE),0)</f>
        <v>0</v>
      </c>
      <c r="AY13" s="27">
        <f>IFERROR(VLOOKUP($K13&amp;$J13,'appendix 2 - IO_mult_all'!$A$1:$AQ$156,'appendix 1 - Calculation'!AY$3-2007,FALSE),0)</f>
        <v>0</v>
      </c>
      <c r="AZ13" s="24">
        <f>IFERROR(VLOOKUP($K13&amp;$J13,'appendix 3 - IO_mult_ETS'!$A$1:$AQ$156,'appendix 1 - Calculation'!AZ$3-2007,FALSE),0)</f>
        <v>0</v>
      </c>
      <c r="BA13" s="25">
        <f>IFERROR(VLOOKUP($K13&amp;$J13,'appendix 3 - IO_mult_ETS'!$A$1:$AQ$156,'appendix 1 - Calculation'!BA$3-2007,FALSE),0)</f>
        <v>0</v>
      </c>
      <c r="BB13" s="25">
        <f>IFERROR(VLOOKUP($K13&amp;$J13,'appendix 3 - IO_mult_ETS'!$A$1:$AQ$156,'appendix 1 - Calculation'!BB$3-2007,FALSE),0)</f>
        <v>0</v>
      </c>
      <c r="BC13" s="25">
        <f>IFERROR(VLOOKUP($K13&amp;$J13,'appendix 3 - IO_mult_ETS'!$A$1:$AQ$156,'appendix 1 - Calculation'!BC$3-2007,FALSE),0)</f>
        <v>0</v>
      </c>
      <c r="BD13" s="25">
        <f>IFERROR(VLOOKUP($K13&amp;$J13,'appendix 3 - IO_mult_ETS'!$A$1:$AQ$156,'appendix 1 - Calculation'!BD$3-2007,FALSE),0)</f>
        <v>0</v>
      </c>
      <c r="BE13" s="25">
        <f>IFERROR(VLOOKUP($K13&amp;$J13,'appendix 3 - IO_mult_ETS'!$A$1:$AQ$156,'appendix 1 - Calculation'!BE$3-2007,FALSE),0)</f>
        <v>0</v>
      </c>
      <c r="BF13" s="25">
        <f>IFERROR(VLOOKUP($K13&amp;$J13,'appendix 3 - IO_mult_ETS'!$A$1:$AQ$156,'appendix 1 - Calculation'!BF$3-2007,FALSE),0)</f>
        <v>0</v>
      </c>
      <c r="BG13" s="25">
        <f>IFERROR(VLOOKUP($K13&amp;$J13,'appendix 3 - IO_mult_ETS'!$A$1:$AQ$156,'appendix 1 - Calculation'!BG$3-2007,FALSE),0)</f>
        <v>0</v>
      </c>
      <c r="BH13" s="25">
        <f>IFERROR(VLOOKUP($K13&amp;$J13,'appendix 3 - IO_mult_ETS'!$A$1:$AQ$156,'appendix 1 - Calculation'!BH$3-2007,FALSE),0)</f>
        <v>0</v>
      </c>
      <c r="BI13" s="25">
        <f>IFERROR(VLOOKUP($K13&amp;$J13,'appendix 3 - IO_mult_ETS'!$A$1:$AQ$156,'appendix 1 - Calculation'!BI$3-2007,FALSE),0)</f>
        <v>0</v>
      </c>
      <c r="BJ13" s="25">
        <f>IFERROR(VLOOKUP($K13&amp;$J13,'appendix 3 - IO_mult_ETS'!$A$1:$AQ$156,'appendix 1 - Calculation'!BJ$3-2007,FALSE),0)</f>
        <v>0</v>
      </c>
      <c r="BK13" s="25">
        <f>IFERROR(VLOOKUP($K13&amp;$J13,'appendix 3 - IO_mult_ETS'!$A$1:$AQ$156,'appendix 1 - Calculation'!BK$3-2007,FALSE),0)</f>
        <v>0</v>
      </c>
      <c r="BL13" s="25">
        <f>IFERROR(VLOOKUP($K13&amp;$J13,'appendix 3 - IO_mult_ETS'!$A$1:$AQ$156,'appendix 1 - Calculation'!BL$3-2007,FALSE),0)</f>
        <v>0</v>
      </c>
      <c r="BM13" s="25">
        <f>IFERROR(VLOOKUP($K13&amp;$J13,'appendix 3 - IO_mult_ETS'!$A$1:$AQ$156,'appendix 1 - Calculation'!BM$3-2007,FALSE),0)</f>
        <v>0</v>
      </c>
      <c r="BN13" s="25">
        <f>IFERROR(VLOOKUP($K13&amp;$J13,'appendix 3 - IO_mult_ETS'!$A$1:$AQ$156,'appendix 1 - Calculation'!BN$3-2007,FALSE),0)</f>
        <v>0</v>
      </c>
      <c r="BO13" s="25">
        <f>IFERROR(VLOOKUP($K13&amp;$J13,'appendix 3 - IO_mult_ETS'!$A$1:$AQ$156,'appendix 1 - Calculation'!BO$3-2007,FALSE),0)</f>
        <v>0</v>
      </c>
      <c r="BP13" s="25">
        <f>IFERROR(VLOOKUP($K13&amp;$J13,'appendix 3 - IO_mult_ETS'!$A$1:$AQ$156,'appendix 1 - Calculation'!BP$3-2007,FALSE),0)</f>
        <v>0</v>
      </c>
      <c r="BQ13" s="25">
        <f>IFERROR(VLOOKUP($K13&amp;$J13,'appendix 3 - IO_mult_ETS'!$A$1:$AQ$156,'appendix 1 - Calculation'!BQ$3-2007,FALSE),0)</f>
        <v>0</v>
      </c>
      <c r="BR13" s="25">
        <f>IFERROR(VLOOKUP($K13&amp;$J13,'appendix 3 - IO_mult_ETS'!$A$1:$AQ$156,'appendix 1 - Calculation'!BR$3-2007,FALSE),0)</f>
        <v>0</v>
      </c>
      <c r="BS13" s="25">
        <f>IFERROR(VLOOKUP($K13&amp;$J13,'appendix 3 - IO_mult_ETS'!$A$1:$AQ$156,'appendix 1 - Calculation'!BS$3-2007,FALSE),0)</f>
        <v>0</v>
      </c>
      <c r="BT13" s="25">
        <f>IFERROR(VLOOKUP($K13&amp;$J13,'appendix 3 - IO_mult_ETS'!$A$1:$AQ$156,'appendix 1 - Calculation'!BT$3-2007,FALSE),0)</f>
        <v>0</v>
      </c>
      <c r="BU13" s="25">
        <f>IFERROR(VLOOKUP($K13&amp;$J13,'appendix 3 - IO_mult_ETS'!$A$1:$AQ$156,'appendix 1 - Calculation'!BU$3-2007,FALSE),0)</f>
        <v>0</v>
      </c>
      <c r="BV13" s="25">
        <f>IFERROR(VLOOKUP($K13&amp;$J13,'appendix 3 - IO_mult_ETS'!$A$1:$AQ$156,'appendix 1 - Calculation'!BV$3-2007,FALSE),0)</f>
        <v>0</v>
      </c>
      <c r="BW13" s="25">
        <f>IFERROR(VLOOKUP($K13&amp;$J13,'appendix 3 - IO_mult_ETS'!$A$1:$AQ$156,'appendix 1 - Calculation'!BW$3-2007,FALSE),0)</f>
        <v>0</v>
      </c>
      <c r="BX13" s="25">
        <f>IFERROR(VLOOKUP($K13&amp;$J13,'appendix 3 - IO_mult_ETS'!$A$1:$AQ$156,'appendix 1 - Calculation'!BX$3-2007,FALSE),0)</f>
        <v>0</v>
      </c>
      <c r="BY13" s="25">
        <f>IFERROR(VLOOKUP($K13&amp;$J13,'appendix 3 - IO_mult_ETS'!$A$1:$AQ$156,'appendix 1 - Calculation'!BY$3-2007,FALSE),0)</f>
        <v>0</v>
      </c>
      <c r="BZ13" s="25">
        <f>IFERROR(VLOOKUP($K13&amp;$J13,'appendix 3 - IO_mult_ETS'!$A$1:$AQ$156,'appendix 1 - Calculation'!BZ$3-2007,FALSE),0)</f>
        <v>0</v>
      </c>
      <c r="CA13" s="25">
        <f>IFERROR(VLOOKUP($K13&amp;$J13,'appendix 3 - IO_mult_ETS'!$A$1:$AQ$156,'appendix 1 - Calculation'!CA$3-2007,FALSE),0)</f>
        <v>0</v>
      </c>
      <c r="CB13" s="25">
        <f>IFERROR(VLOOKUP($K13&amp;$J13,'appendix 3 - IO_mult_ETS'!$A$1:$AQ$156,'appendix 1 - Calculation'!CB$3-2007,FALSE),0)</f>
        <v>0</v>
      </c>
      <c r="CC13" s="25">
        <f>IFERROR(VLOOKUP($K13&amp;$J13,'appendix 3 - IO_mult_ETS'!$A$1:$AQ$156,'appendix 1 - Calculation'!CC$3-2007,FALSE),0)</f>
        <v>0</v>
      </c>
      <c r="CD13" s="25">
        <f>IFERROR(VLOOKUP($K13&amp;$J13,'appendix 3 - IO_mult_ETS'!$A$1:$AQ$156,'appendix 1 - Calculation'!CD$3-2007,FALSE),0)</f>
        <v>0</v>
      </c>
      <c r="CE13" s="25">
        <f>IFERROR(VLOOKUP($K13&amp;$J13,'appendix 3 - IO_mult_ETS'!$A$1:$AQ$156,'appendix 1 - Calculation'!CE$3-2007,FALSE),0)</f>
        <v>0</v>
      </c>
      <c r="CF13" s="25">
        <f>IFERROR(VLOOKUP($K13&amp;$J13,'appendix 3 - IO_mult_ETS'!$A$1:$AQ$156,'appendix 1 - Calculation'!CF$3-2007,FALSE),0)</f>
        <v>0</v>
      </c>
      <c r="CG13" s="25">
        <f>IFERROR(VLOOKUP($K13&amp;$J13,'appendix 3 - IO_mult_ETS'!$A$1:$AQ$156,'appendix 1 - Calculation'!CG$3-2007,FALSE),0)</f>
        <v>0</v>
      </c>
      <c r="CH13" s="25">
        <f>IFERROR(VLOOKUP($K13&amp;$J13,'appendix 3 - IO_mult_ETS'!$A$1:$AQ$156,'appendix 1 - Calculation'!CH$3-2007,FALSE),0)</f>
        <v>0</v>
      </c>
      <c r="CI13" s="25">
        <f>IFERROR(VLOOKUP($K13&amp;$J13,'appendix 3 - IO_mult_ETS'!$A$1:$AQ$156,'appendix 1 - Calculation'!CI$3-2007,FALSE),0)</f>
        <v>0</v>
      </c>
      <c r="CJ13" s="25">
        <f>IFERROR(VLOOKUP($K13&amp;$J13,'appendix 3 - IO_mult_ETS'!$A$1:$AQ$156,'appendix 1 - Calculation'!CJ$3-2007,FALSE),0)</f>
        <v>0</v>
      </c>
      <c r="CK13" s="25">
        <f>IFERROR(VLOOKUP($K13&amp;$J13,'appendix 3 - IO_mult_ETS'!$A$1:$AQ$156,'appendix 1 - Calculation'!CK$3-2007,FALSE),0)</f>
        <v>0</v>
      </c>
      <c r="CL13" s="25">
        <f>IFERROR(VLOOKUP($K13&amp;$J13,'appendix 3 - IO_mult_ETS'!$A$1:$AQ$156,'appendix 1 - Calculation'!CL$3-2007,FALSE),0)</f>
        <v>0</v>
      </c>
      <c r="CM13" s="26">
        <f>IFERROR(VLOOKUP($K13&amp;$J13,'appendix 3 - IO_mult_ETS'!$A$1:$AQ$156,'appendix 1 - Calculation'!CM$3-2007,FALSE),0)</f>
        <v>0</v>
      </c>
      <c r="CN13" s="25">
        <f t="shared" si="0"/>
        <v>0</v>
      </c>
      <c r="CO13" s="25">
        <f t="shared" si="1"/>
        <v>0</v>
      </c>
      <c r="CP13" s="25">
        <f t="shared" si="2"/>
        <v>0</v>
      </c>
      <c r="CQ13" s="25">
        <f t="shared" si="3"/>
        <v>0</v>
      </c>
      <c r="CR13" s="25">
        <f t="shared" si="4"/>
        <v>0</v>
      </c>
      <c r="CS13" s="25">
        <f t="shared" si="5"/>
        <v>0</v>
      </c>
      <c r="CT13" s="25">
        <f t="shared" si="6"/>
        <v>0</v>
      </c>
      <c r="CU13" s="25">
        <f t="shared" si="7"/>
        <v>0</v>
      </c>
      <c r="CV13" s="25">
        <f t="shared" si="8"/>
        <v>0</v>
      </c>
      <c r="CW13" s="25">
        <f t="shared" si="9"/>
        <v>0</v>
      </c>
      <c r="CX13" s="25">
        <f t="shared" si="10"/>
        <v>0</v>
      </c>
      <c r="CY13" s="25">
        <f t="shared" si="11"/>
        <v>0</v>
      </c>
      <c r="CZ13" s="25">
        <f t="shared" si="12"/>
        <v>0</v>
      </c>
      <c r="DA13" s="25">
        <f t="shared" si="13"/>
        <v>0</v>
      </c>
      <c r="DB13" s="25">
        <f t="shared" si="14"/>
        <v>0</v>
      </c>
      <c r="DC13" s="25">
        <f t="shared" si="15"/>
        <v>0</v>
      </c>
      <c r="DD13" s="25">
        <f t="shared" si="16"/>
        <v>0</v>
      </c>
      <c r="DE13" s="25">
        <f t="shared" si="17"/>
        <v>0</v>
      </c>
      <c r="DF13" s="25">
        <f t="shared" si="18"/>
        <v>0</v>
      </c>
      <c r="DG13" s="25">
        <f t="shared" si="19"/>
        <v>0</v>
      </c>
      <c r="DH13" s="25">
        <f t="shared" si="20"/>
        <v>0</v>
      </c>
      <c r="DI13" s="25">
        <f t="shared" si="21"/>
        <v>0</v>
      </c>
      <c r="DJ13" s="25">
        <f t="shared" si="22"/>
        <v>0</v>
      </c>
      <c r="DK13" s="25">
        <f t="shared" si="23"/>
        <v>0</v>
      </c>
      <c r="DL13" s="25">
        <f t="shared" si="24"/>
        <v>0</v>
      </c>
      <c r="DM13" s="25">
        <f t="shared" si="25"/>
        <v>0</v>
      </c>
      <c r="DN13" s="25">
        <f t="shared" si="26"/>
        <v>0</v>
      </c>
      <c r="DO13" s="25">
        <f t="shared" si="27"/>
        <v>0</v>
      </c>
      <c r="DP13" s="25">
        <f t="shared" si="28"/>
        <v>0</v>
      </c>
      <c r="DQ13" s="25">
        <f t="shared" si="29"/>
        <v>0</v>
      </c>
      <c r="DR13" s="25">
        <f t="shared" si="30"/>
        <v>0</v>
      </c>
      <c r="DS13" s="25">
        <f t="shared" si="31"/>
        <v>0</v>
      </c>
      <c r="DT13" s="25">
        <f t="shared" si="32"/>
        <v>0</v>
      </c>
      <c r="DU13" s="25">
        <f t="shared" si="33"/>
        <v>0</v>
      </c>
      <c r="DV13" s="25">
        <f t="shared" si="34"/>
        <v>0</v>
      </c>
      <c r="DW13" s="25">
        <f t="shared" si="35"/>
        <v>0</v>
      </c>
      <c r="DX13" s="25">
        <f t="shared" si="36"/>
        <v>0</v>
      </c>
      <c r="DY13" s="25">
        <f t="shared" si="37"/>
        <v>0</v>
      </c>
      <c r="DZ13" s="25">
        <f t="shared" si="38"/>
        <v>0</v>
      </c>
      <c r="EA13" s="25">
        <f t="shared" si="39"/>
        <v>0</v>
      </c>
      <c r="EB13" s="25">
        <f t="shared" si="40"/>
        <v>0</v>
      </c>
      <c r="EC13" s="25">
        <f t="shared" si="41"/>
        <v>0</v>
      </c>
      <c r="ED13" s="25">
        <f t="shared" si="42"/>
        <v>0</v>
      </c>
      <c r="EE13" s="25">
        <f t="shared" si="43"/>
        <v>0</v>
      </c>
      <c r="EF13" s="25">
        <f t="shared" si="44"/>
        <v>0</v>
      </c>
      <c r="EG13" s="25">
        <f t="shared" si="45"/>
        <v>0</v>
      </c>
      <c r="EH13" s="25">
        <f t="shared" si="46"/>
        <v>0</v>
      </c>
      <c r="EI13" s="25">
        <f t="shared" si="47"/>
        <v>0</v>
      </c>
      <c r="EJ13" s="25">
        <f t="shared" si="48"/>
        <v>0</v>
      </c>
      <c r="EK13" s="25">
        <f t="shared" si="49"/>
        <v>0</v>
      </c>
      <c r="EL13" s="25">
        <f t="shared" si="50"/>
        <v>0</v>
      </c>
      <c r="EM13" s="25">
        <f t="shared" si="51"/>
        <v>0</v>
      </c>
      <c r="EN13" s="25">
        <f t="shared" si="52"/>
        <v>0</v>
      </c>
      <c r="EO13" s="25">
        <f t="shared" si="53"/>
        <v>0</v>
      </c>
      <c r="EP13" s="25">
        <f t="shared" si="54"/>
        <v>0</v>
      </c>
      <c r="EQ13" s="25">
        <f t="shared" si="55"/>
        <v>0</v>
      </c>
      <c r="ER13" s="25">
        <f t="shared" si="56"/>
        <v>0</v>
      </c>
      <c r="ES13" s="25">
        <f t="shared" si="57"/>
        <v>0</v>
      </c>
      <c r="ET13" s="25">
        <f t="shared" si="58"/>
        <v>0</v>
      </c>
      <c r="EU13" s="25">
        <f t="shared" si="59"/>
        <v>0</v>
      </c>
      <c r="EV13" s="25">
        <f t="shared" si="60"/>
        <v>0</v>
      </c>
      <c r="EW13" s="25">
        <f t="shared" si="61"/>
        <v>0</v>
      </c>
      <c r="EX13" s="25">
        <f t="shared" si="62"/>
        <v>0</v>
      </c>
      <c r="EY13" s="25">
        <f t="shared" si="63"/>
        <v>0</v>
      </c>
      <c r="EZ13" s="25">
        <f t="shared" si="64"/>
        <v>0</v>
      </c>
      <c r="FA13" s="25">
        <f t="shared" si="65"/>
        <v>0</v>
      </c>
      <c r="FB13" s="25">
        <f t="shared" si="66"/>
        <v>0</v>
      </c>
      <c r="FC13" s="25">
        <f t="shared" si="67"/>
        <v>0</v>
      </c>
      <c r="FD13" s="25">
        <f t="shared" si="68"/>
        <v>0</v>
      </c>
      <c r="FE13" s="25">
        <f t="shared" si="69"/>
        <v>0</v>
      </c>
      <c r="FF13" s="25">
        <f t="shared" si="70"/>
        <v>0</v>
      </c>
      <c r="FG13" s="25">
        <f t="shared" si="71"/>
        <v>0</v>
      </c>
      <c r="FH13" s="25">
        <f t="shared" si="72"/>
        <v>0</v>
      </c>
      <c r="FI13" s="25">
        <f t="shared" si="73"/>
        <v>0</v>
      </c>
      <c r="FJ13" s="25">
        <f t="shared" si="74"/>
        <v>0</v>
      </c>
      <c r="FK13" s="25">
        <f t="shared" si="75"/>
        <v>0</v>
      </c>
      <c r="FL13" s="25">
        <f t="shared" si="76"/>
        <v>0</v>
      </c>
      <c r="FM13" s="25">
        <f t="shared" si="77"/>
        <v>0</v>
      </c>
      <c r="FN13" s="25">
        <f t="shared" si="78"/>
        <v>0</v>
      </c>
      <c r="FO13" s="25">
        <f t="shared" si="79"/>
        <v>0</v>
      </c>
      <c r="FP13" s="25">
        <f t="shared" si="81"/>
        <v>0</v>
      </c>
      <c r="FQ13" s="25">
        <f t="shared" si="100"/>
        <v>0</v>
      </c>
      <c r="FR13" s="25">
        <f t="shared" si="101"/>
        <v>0</v>
      </c>
      <c r="FS13" s="25">
        <f t="shared" si="102"/>
        <v>0</v>
      </c>
      <c r="FT13" s="25">
        <f t="shared" si="103"/>
        <v>0</v>
      </c>
      <c r="FU13" s="25">
        <f t="shared" si="104"/>
        <v>0</v>
      </c>
      <c r="FV13" s="25">
        <f t="shared" si="105"/>
        <v>0</v>
      </c>
      <c r="FW13" s="25">
        <f t="shared" si="106"/>
        <v>0</v>
      </c>
      <c r="FX13" s="25">
        <f t="shared" si="107"/>
        <v>0</v>
      </c>
      <c r="FY13" s="25">
        <f t="shared" si="108"/>
        <v>0</v>
      </c>
      <c r="FZ13" s="25">
        <f t="shared" si="109"/>
        <v>0</v>
      </c>
      <c r="GA13" s="25">
        <f t="shared" si="110"/>
        <v>0</v>
      </c>
      <c r="GB13" s="25">
        <f t="shared" si="111"/>
        <v>0</v>
      </c>
      <c r="GC13" s="25">
        <f t="shared" si="112"/>
        <v>0</v>
      </c>
      <c r="GD13" s="25">
        <f t="shared" si="113"/>
        <v>0</v>
      </c>
      <c r="GE13" s="25">
        <f t="shared" si="114"/>
        <v>0</v>
      </c>
      <c r="GF13" s="25">
        <f t="shared" si="115"/>
        <v>0</v>
      </c>
      <c r="GG13" s="25">
        <f t="shared" si="116"/>
        <v>0</v>
      </c>
      <c r="GH13" s="25">
        <f t="shared" si="117"/>
        <v>0</v>
      </c>
      <c r="GI13" s="25">
        <f t="shared" si="118"/>
        <v>0</v>
      </c>
      <c r="GJ13" s="25">
        <f t="shared" si="119"/>
        <v>0</v>
      </c>
      <c r="GK13" s="25">
        <f t="shared" si="120"/>
        <v>0</v>
      </c>
      <c r="GL13" s="25">
        <f t="shared" si="82"/>
        <v>0</v>
      </c>
      <c r="GM13" s="25">
        <f t="shared" si="83"/>
        <v>0</v>
      </c>
      <c r="GN13" s="25">
        <f t="shared" si="84"/>
        <v>0</v>
      </c>
      <c r="GO13" s="25">
        <f t="shared" si="85"/>
        <v>0</v>
      </c>
      <c r="GP13" s="25">
        <f t="shared" si="86"/>
        <v>0</v>
      </c>
      <c r="GQ13" s="25">
        <f t="shared" si="87"/>
        <v>0</v>
      </c>
      <c r="GR13" s="25">
        <f t="shared" si="88"/>
        <v>0</v>
      </c>
      <c r="GS13" s="25">
        <f t="shared" si="89"/>
        <v>0</v>
      </c>
      <c r="GT13" s="25">
        <f t="shared" si="90"/>
        <v>0</v>
      </c>
      <c r="GU13" s="25">
        <f t="shared" si="91"/>
        <v>0</v>
      </c>
      <c r="GV13" s="25">
        <f t="shared" si="92"/>
        <v>0</v>
      </c>
      <c r="GW13" s="25">
        <f t="shared" si="93"/>
        <v>0</v>
      </c>
      <c r="GX13" s="25">
        <f t="shared" si="94"/>
        <v>0</v>
      </c>
      <c r="GY13" s="25">
        <f t="shared" si="95"/>
        <v>0</v>
      </c>
      <c r="GZ13" s="25">
        <f t="shared" si="96"/>
        <v>0</v>
      </c>
      <c r="HA13" s="25">
        <f t="shared" si="97"/>
        <v>0</v>
      </c>
      <c r="HB13" s="25">
        <f t="shared" si="98"/>
        <v>0</v>
      </c>
      <c r="HC13" s="25">
        <f t="shared" si="99"/>
        <v>0</v>
      </c>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BGD13" s="21"/>
    </row>
    <row r="14" spans="1:291 1538:1538" x14ac:dyDescent="0.25">
      <c r="A14" s="7">
        <f>'STEP 2 Input sheet'!A101</f>
        <v>0</v>
      </c>
      <c r="B14" s="7">
        <f>'STEP 2 Input sheet'!B101</f>
        <v>0</v>
      </c>
      <c r="C14" s="7">
        <f>'STEP 2 Input sheet'!C101</f>
        <v>0</v>
      </c>
      <c r="D14" s="7">
        <f>'STEP 2 Input sheet'!D101</f>
        <v>0</v>
      </c>
      <c r="E14" s="7">
        <f>'STEP 2 Input sheet'!E101</f>
        <v>0</v>
      </c>
      <c r="F14" s="7" t="str">
        <f>'STEP 2 Input sheet'!F101</f>
        <v>euro/</v>
      </c>
      <c r="G14" s="7">
        <f>'STEP 2 Input sheet'!G101</f>
        <v>0</v>
      </c>
      <c r="H14" s="7">
        <f>'STEP 2 Input sheet'!H101</f>
        <v>0</v>
      </c>
      <c r="I14" s="7">
        <f>'STEP 2 Input sheet'!I101</f>
        <v>0</v>
      </c>
      <c r="J14" s="15" t="e">
        <f>VLOOKUP(C14,'appendix 7 - prd ind and reg'!$A:$B,2,FALSE)</f>
        <v>#N/A</v>
      </c>
      <c r="K14" s="16" t="e">
        <f>VLOOKUP(D14,'appendix 7 - prd ind and reg'!$G$2:$H$6,2,FALSE)</f>
        <v>#N/A</v>
      </c>
      <c r="L14" s="24">
        <f>IFERROR(VLOOKUP($K14&amp;$J14,'appendix 2 - IO_mult_all'!$A$1:$AQ$156,'appendix 1 - Calculation'!L$3-2007,FALSE),0)</f>
        <v>0</v>
      </c>
      <c r="M14" s="25">
        <f>IFERROR(VLOOKUP($K14&amp;$J14,'appendix 2 - IO_mult_all'!$A$1:$AQ$156,'appendix 1 - Calculation'!M$3-2007,FALSE),0)</f>
        <v>0</v>
      </c>
      <c r="N14" s="25">
        <f>IFERROR(VLOOKUP($K14&amp;$J14,'appendix 2 - IO_mult_all'!$A$1:$AQ$156,'appendix 1 - Calculation'!N$3-2007,FALSE),0)</f>
        <v>0</v>
      </c>
      <c r="O14" s="25">
        <f>IFERROR(VLOOKUP($K14&amp;$J14,'appendix 2 - IO_mult_all'!$A$1:$AQ$156,'appendix 1 - Calculation'!O$3-2007,FALSE),0)</f>
        <v>0</v>
      </c>
      <c r="P14" s="25">
        <f>IFERROR(VLOOKUP($K14&amp;$J14,'appendix 2 - IO_mult_all'!$A$1:$AQ$156,'appendix 1 - Calculation'!P$3-2007,FALSE),0)</f>
        <v>0</v>
      </c>
      <c r="Q14" s="25">
        <f>IFERROR(VLOOKUP($K14&amp;$J14,'appendix 2 - IO_mult_all'!$A$1:$AQ$156,'appendix 1 - Calculation'!Q$3-2007,FALSE),0)</f>
        <v>0</v>
      </c>
      <c r="R14" s="25">
        <f>IFERROR(VLOOKUP($K14&amp;$J14,'appendix 2 - IO_mult_all'!$A$1:$AQ$156,'appendix 1 - Calculation'!R$3-2007,FALSE),0)</f>
        <v>0</v>
      </c>
      <c r="S14" s="25">
        <f>IFERROR(VLOOKUP($K14&amp;$J14,'appendix 2 - IO_mult_all'!$A$1:$AQ$156,'appendix 1 - Calculation'!S$3-2007,FALSE),0)</f>
        <v>0</v>
      </c>
      <c r="T14" s="25">
        <f>IFERROR(VLOOKUP($K14&amp;$J14,'appendix 2 - IO_mult_all'!$A$1:$AQ$156,'appendix 1 - Calculation'!T$3-2007,FALSE),0)</f>
        <v>0</v>
      </c>
      <c r="U14" s="25">
        <f>IFERROR(VLOOKUP($K14&amp;$J14,'appendix 2 - IO_mult_all'!$A$1:$AQ$156,'appendix 1 - Calculation'!U$3-2007,FALSE),0)</f>
        <v>0</v>
      </c>
      <c r="V14" s="25">
        <f>IFERROR(VLOOKUP($K14&amp;$J14,'appendix 2 - IO_mult_all'!$A$1:$AQ$156,'appendix 1 - Calculation'!V$3-2007,FALSE),0)</f>
        <v>0</v>
      </c>
      <c r="W14" s="25">
        <f>IFERROR(VLOOKUP($K14&amp;$J14,'appendix 2 - IO_mult_all'!$A$1:$AQ$156,'appendix 1 - Calculation'!W$3-2007,FALSE),0)</f>
        <v>0</v>
      </c>
      <c r="X14" s="25">
        <f>IFERROR(VLOOKUP($K14&amp;$J14,'appendix 2 - IO_mult_all'!$A$1:$AQ$156,'appendix 1 - Calculation'!X$3-2007,FALSE),0)</f>
        <v>0</v>
      </c>
      <c r="Y14" s="25">
        <f>IFERROR(VLOOKUP($K14&amp;$J14,'appendix 2 - IO_mult_all'!$A$1:$AQ$156,'appendix 1 - Calculation'!Y$3-2007,FALSE),0)</f>
        <v>0</v>
      </c>
      <c r="Z14" s="25">
        <f>IFERROR(VLOOKUP($K14&amp;$J14,'appendix 2 - IO_mult_all'!$A$1:$AQ$156,'appendix 1 - Calculation'!Z$3-2007,FALSE),0)</f>
        <v>0</v>
      </c>
      <c r="AA14" s="25">
        <f>IFERROR(VLOOKUP($K14&amp;$J14,'appendix 2 - IO_mult_all'!$A$1:$AQ$156,'appendix 1 - Calculation'!AA$3-2007,FALSE),0)</f>
        <v>0</v>
      </c>
      <c r="AB14" s="25">
        <f>IFERROR(VLOOKUP($K14&amp;$J14,'appendix 2 - IO_mult_all'!$A$1:$AQ$156,'appendix 1 - Calculation'!AB$3-2007,FALSE),0)</f>
        <v>0</v>
      </c>
      <c r="AC14" s="25">
        <f>IFERROR(VLOOKUP($K14&amp;$J14,'appendix 2 - IO_mult_all'!$A$1:$AQ$156,'appendix 1 - Calculation'!AC$3-2007,FALSE),0)</f>
        <v>0</v>
      </c>
      <c r="AD14" s="25">
        <f>IFERROR(VLOOKUP($K14&amp;$J14,'appendix 2 - IO_mult_all'!$A$1:$AQ$156,'appendix 1 - Calculation'!AD$3-2007,FALSE),0)</f>
        <v>0</v>
      </c>
      <c r="AE14" s="25">
        <f>IFERROR(VLOOKUP($K14&amp;$J14,'appendix 2 - IO_mult_all'!$A$1:$AQ$156,'appendix 1 - Calculation'!AE$3-2007,FALSE),0)</f>
        <v>0</v>
      </c>
      <c r="AF14" s="25">
        <f>IFERROR(VLOOKUP($K14&amp;$J14,'appendix 2 - IO_mult_all'!$A$1:$AQ$156,'appendix 1 - Calculation'!AF$3-2007,FALSE),0)</f>
        <v>0</v>
      </c>
      <c r="AG14" s="25">
        <f>IFERROR(VLOOKUP($K14&amp;$J14,'appendix 2 - IO_mult_all'!$A$1:$AQ$156,'appendix 1 - Calculation'!AG$3-2007,FALSE),0)</f>
        <v>0</v>
      </c>
      <c r="AH14" s="25">
        <f>IFERROR(VLOOKUP($K14&amp;$J14,'appendix 2 - IO_mult_all'!$A$1:$AQ$156,'appendix 1 - Calculation'!AH$3-2007,FALSE),0)</f>
        <v>0</v>
      </c>
      <c r="AI14" s="25">
        <f>IFERROR(VLOOKUP($K14&amp;$J14,'appendix 2 - IO_mult_all'!$A$1:$AQ$156,'appendix 1 - Calculation'!AI$3-2007,FALSE),0)</f>
        <v>0</v>
      </c>
      <c r="AJ14" s="25">
        <f>IFERROR(VLOOKUP($K14&amp;$J14,'appendix 2 - IO_mult_all'!$A$1:$AQ$156,'appendix 1 - Calculation'!AJ$3-2007,FALSE),0)</f>
        <v>0</v>
      </c>
      <c r="AK14" s="25">
        <f>IFERROR(VLOOKUP($K14&amp;$J14,'appendix 2 - IO_mult_all'!$A$1:$AQ$156,'appendix 1 - Calculation'!AK$3-2007,FALSE),0)</f>
        <v>0</v>
      </c>
      <c r="AL14" s="25">
        <f>IFERROR(VLOOKUP($K14&amp;$J14,'appendix 2 - IO_mult_all'!$A$1:$AQ$156,'appendix 1 - Calculation'!AL$3-2007,FALSE),0)</f>
        <v>0</v>
      </c>
      <c r="AM14" s="25">
        <f>IFERROR(VLOOKUP($K14&amp;$J14,'appendix 2 - IO_mult_all'!$A$1:$AQ$156,'appendix 1 - Calculation'!AM$3-2007,FALSE),0)</f>
        <v>0</v>
      </c>
      <c r="AN14" s="25">
        <f>IFERROR(VLOOKUP($K14&amp;$J14,'appendix 2 - IO_mult_all'!$A$1:$AQ$156,'appendix 1 - Calculation'!AN$3-2007,FALSE),0)</f>
        <v>0</v>
      </c>
      <c r="AO14" s="25">
        <f>IFERROR(VLOOKUP($K14&amp;$J14,'appendix 2 - IO_mult_all'!$A$1:$AQ$156,'appendix 1 - Calculation'!AO$3-2007,FALSE),0)</f>
        <v>0</v>
      </c>
      <c r="AP14" s="25">
        <f>IFERROR(VLOOKUP($K14&amp;$J14,'appendix 2 - IO_mult_all'!$A$1:$AQ$156,'appendix 1 - Calculation'!AP$3-2007,FALSE),0)</f>
        <v>0</v>
      </c>
      <c r="AQ14" s="25">
        <f>IFERROR(VLOOKUP($K14&amp;$J14,'appendix 2 - IO_mult_all'!$A$1:$AQ$156,'appendix 1 - Calculation'!AQ$3-2007,FALSE),0)</f>
        <v>0</v>
      </c>
      <c r="AR14" s="25">
        <f>IFERROR(VLOOKUP($K14&amp;$J14,'appendix 2 - IO_mult_all'!$A$1:$AQ$156,'appendix 1 - Calculation'!AR$3-2007,FALSE),0)</f>
        <v>0</v>
      </c>
      <c r="AS14" s="25">
        <f>IFERROR(VLOOKUP($K14&amp;$J14,'appendix 2 - IO_mult_all'!$A$1:$AQ$156,'appendix 1 - Calculation'!AS$3-2007,FALSE),0)</f>
        <v>0</v>
      </c>
      <c r="AT14" s="25">
        <f>IFERROR(VLOOKUP($K14&amp;$J14,'appendix 2 - IO_mult_all'!$A$1:$AQ$156,'appendix 1 - Calculation'!AT$3-2007,FALSE),0)</f>
        <v>0</v>
      </c>
      <c r="AU14" s="25">
        <f>IFERROR(VLOOKUP($K14&amp;$J14,'appendix 2 - IO_mult_all'!$A$1:$AQ$156,'appendix 1 - Calculation'!AU$3-2007,FALSE),0)</f>
        <v>0</v>
      </c>
      <c r="AV14" s="25">
        <f>IFERROR(VLOOKUP($K14&amp;$J14,'appendix 2 - IO_mult_all'!$A$1:$AQ$156,'appendix 1 - Calculation'!AV$3-2007,FALSE),0)</f>
        <v>0</v>
      </c>
      <c r="AW14" s="25">
        <f>IFERROR(VLOOKUP($K14&amp;$J14,'appendix 2 - IO_mult_all'!$A$1:$AQ$156,'appendix 1 - Calculation'!AW$3-2007,FALSE),0)</f>
        <v>0</v>
      </c>
      <c r="AX14" s="25">
        <f>IFERROR(VLOOKUP($K14&amp;$J14,'appendix 2 - IO_mult_all'!$A$1:$AQ$156,'appendix 1 - Calculation'!AX$3-2007,FALSE),0)</f>
        <v>0</v>
      </c>
      <c r="AY14" s="27">
        <f>IFERROR(VLOOKUP($K14&amp;$J14,'appendix 2 - IO_mult_all'!$A$1:$AQ$156,'appendix 1 - Calculation'!AY$3-2007,FALSE),0)</f>
        <v>0</v>
      </c>
      <c r="AZ14" s="24">
        <f>IFERROR(VLOOKUP($K14&amp;$J14,'appendix 3 - IO_mult_ETS'!$A$1:$AQ$156,'appendix 1 - Calculation'!AZ$3-2007,FALSE),0)</f>
        <v>0</v>
      </c>
      <c r="BA14" s="25">
        <f>IFERROR(VLOOKUP($K14&amp;$J14,'appendix 3 - IO_mult_ETS'!$A$1:$AQ$156,'appendix 1 - Calculation'!BA$3-2007,FALSE),0)</f>
        <v>0</v>
      </c>
      <c r="BB14" s="25">
        <f>IFERROR(VLOOKUP($K14&amp;$J14,'appendix 3 - IO_mult_ETS'!$A$1:$AQ$156,'appendix 1 - Calculation'!BB$3-2007,FALSE),0)</f>
        <v>0</v>
      </c>
      <c r="BC14" s="25">
        <f>IFERROR(VLOOKUP($K14&amp;$J14,'appendix 3 - IO_mult_ETS'!$A$1:$AQ$156,'appendix 1 - Calculation'!BC$3-2007,FALSE),0)</f>
        <v>0</v>
      </c>
      <c r="BD14" s="25">
        <f>IFERROR(VLOOKUP($K14&amp;$J14,'appendix 3 - IO_mult_ETS'!$A$1:$AQ$156,'appendix 1 - Calculation'!BD$3-2007,FALSE),0)</f>
        <v>0</v>
      </c>
      <c r="BE14" s="25">
        <f>IFERROR(VLOOKUP($K14&amp;$J14,'appendix 3 - IO_mult_ETS'!$A$1:$AQ$156,'appendix 1 - Calculation'!BE$3-2007,FALSE),0)</f>
        <v>0</v>
      </c>
      <c r="BF14" s="25">
        <f>IFERROR(VLOOKUP($K14&amp;$J14,'appendix 3 - IO_mult_ETS'!$A$1:$AQ$156,'appendix 1 - Calculation'!BF$3-2007,FALSE),0)</f>
        <v>0</v>
      </c>
      <c r="BG14" s="25">
        <f>IFERROR(VLOOKUP($K14&amp;$J14,'appendix 3 - IO_mult_ETS'!$A$1:$AQ$156,'appendix 1 - Calculation'!BG$3-2007,FALSE),0)</f>
        <v>0</v>
      </c>
      <c r="BH14" s="25">
        <f>IFERROR(VLOOKUP($K14&amp;$J14,'appendix 3 - IO_mult_ETS'!$A$1:$AQ$156,'appendix 1 - Calculation'!BH$3-2007,FALSE),0)</f>
        <v>0</v>
      </c>
      <c r="BI14" s="25">
        <f>IFERROR(VLOOKUP($K14&amp;$J14,'appendix 3 - IO_mult_ETS'!$A$1:$AQ$156,'appendix 1 - Calculation'!BI$3-2007,FALSE),0)</f>
        <v>0</v>
      </c>
      <c r="BJ14" s="25">
        <f>IFERROR(VLOOKUP($K14&amp;$J14,'appendix 3 - IO_mult_ETS'!$A$1:$AQ$156,'appendix 1 - Calculation'!BJ$3-2007,FALSE),0)</f>
        <v>0</v>
      </c>
      <c r="BK14" s="25">
        <f>IFERROR(VLOOKUP($K14&amp;$J14,'appendix 3 - IO_mult_ETS'!$A$1:$AQ$156,'appendix 1 - Calculation'!BK$3-2007,FALSE),0)</f>
        <v>0</v>
      </c>
      <c r="BL14" s="25">
        <f>IFERROR(VLOOKUP($K14&amp;$J14,'appendix 3 - IO_mult_ETS'!$A$1:$AQ$156,'appendix 1 - Calculation'!BL$3-2007,FALSE),0)</f>
        <v>0</v>
      </c>
      <c r="BM14" s="25">
        <f>IFERROR(VLOOKUP($K14&amp;$J14,'appendix 3 - IO_mult_ETS'!$A$1:$AQ$156,'appendix 1 - Calculation'!BM$3-2007,FALSE),0)</f>
        <v>0</v>
      </c>
      <c r="BN14" s="25">
        <f>IFERROR(VLOOKUP($K14&amp;$J14,'appendix 3 - IO_mult_ETS'!$A$1:$AQ$156,'appendix 1 - Calculation'!BN$3-2007,FALSE),0)</f>
        <v>0</v>
      </c>
      <c r="BO14" s="25">
        <f>IFERROR(VLOOKUP($K14&amp;$J14,'appendix 3 - IO_mult_ETS'!$A$1:$AQ$156,'appendix 1 - Calculation'!BO$3-2007,FALSE),0)</f>
        <v>0</v>
      </c>
      <c r="BP14" s="25">
        <f>IFERROR(VLOOKUP($K14&amp;$J14,'appendix 3 - IO_mult_ETS'!$A$1:$AQ$156,'appendix 1 - Calculation'!BP$3-2007,FALSE),0)</f>
        <v>0</v>
      </c>
      <c r="BQ14" s="25">
        <f>IFERROR(VLOOKUP($K14&amp;$J14,'appendix 3 - IO_mult_ETS'!$A$1:$AQ$156,'appendix 1 - Calculation'!BQ$3-2007,FALSE),0)</f>
        <v>0</v>
      </c>
      <c r="BR14" s="25">
        <f>IFERROR(VLOOKUP($K14&amp;$J14,'appendix 3 - IO_mult_ETS'!$A$1:$AQ$156,'appendix 1 - Calculation'!BR$3-2007,FALSE),0)</f>
        <v>0</v>
      </c>
      <c r="BS14" s="25">
        <f>IFERROR(VLOOKUP($K14&amp;$J14,'appendix 3 - IO_mult_ETS'!$A$1:$AQ$156,'appendix 1 - Calculation'!BS$3-2007,FALSE),0)</f>
        <v>0</v>
      </c>
      <c r="BT14" s="25">
        <f>IFERROR(VLOOKUP($K14&amp;$J14,'appendix 3 - IO_mult_ETS'!$A$1:$AQ$156,'appendix 1 - Calculation'!BT$3-2007,FALSE),0)</f>
        <v>0</v>
      </c>
      <c r="BU14" s="25">
        <f>IFERROR(VLOOKUP($K14&amp;$J14,'appendix 3 - IO_mult_ETS'!$A$1:$AQ$156,'appendix 1 - Calculation'!BU$3-2007,FALSE),0)</f>
        <v>0</v>
      </c>
      <c r="BV14" s="25">
        <f>IFERROR(VLOOKUP($K14&amp;$J14,'appendix 3 - IO_mult_ETS'!$A$1:$AQ$156,'appendix 1 - Calculation'!BV$3-2007,FALSE),0)</f>
        <v>0</v>
      </c>
      <c r="BW14" s="25">
        <f>IFERROR(VLOOKUP($K14&amp;$J14,'appendix 3 - IO_mult_ETS'!$A$1:$AQ$156,'appendix 1 - Calculation'!BW$3-2007,FALSE),0)</f>
        <v>0</v>
      </c>
      <c r="BX14" s="25">
        <f>IFERROR(VLOOKUP($K14&amp;$J14,'appendix 3 - IO_mult_ETS'!$A$1:$AQ$156,'appendix 1 - Calculation'!BX$3-2007,FALSE),0)</f>
        <v>0</v>
      </c>
      <c r="BY14" s="25">
        <f>IFERROR(VLOOKUP($K14&amp;$J14,'appendix 3 - IO_mult_ETS'!$A$1:$AQ$156,'appendix 1 - Calculation'!BY$3-2007,FALSE),0)</f>
        <v>0</v>
      </c>
      <c r="BZ14" s="25">
        <f>IFERROR(VLOOKUP($K14&amp;$J14,'appendix 3 - IO_mult_ETS'!$A$1:$AQ$156,'appendix 1 - Calculation'!BZ$3-2007,FALSE),0)</f>
        <v>0</v>
      </c>
      <c r="CA14" s="25">
        <f>IFERROR(VLOOKUP($K14&amp;$J14,'appendix 3 - IO_mult_ETS'!$A$1:$AQ$156,'appendix 1 - Calculation'!CA$3-2007,FALSE),0)</f>
        <v>0</v>
      </c>
      <c r="CB14" s="25">
        <f>IFERROR(VLOOKUP($K14&amp;$J14,'appendix 3 - IO_mult_ETS'!$A$1:$AQ$156,'appendix 1 - Calculation'!CB$3-2007,FALSE),0)</f>
        <v>0</v>
      </c>
      <c r="CC14" s="25">
        <f>IFERROR(VLOOKUP($K14&amp;$J14,'appendix 3 - IO_mult_ETS'!$A$1:$AQ$156,'appendix 1 - Calculation'!CC$3-2007,FALSE),0)</f>
        <v>0</v>
      </c>
      <c r="CD14" s="25">
        <f>IFERROR(VLOOKUP($K14&amp;$J14,'appendix 3 - IO_mult_ETS'!$A$1:$AQ$156,'appendix 1 - Calculation'!CD$3-2007,FALSE),0)</f>
        <v>0</v>
      </c>
      <c r="CE14" s="25">
        <f>IFERROR(VLOOKUP($K14&amp;$J14,'appendix 3 - IO_mult_ETS'!$A$1:$AQ$156,'appendix 1 - Calculation'!CE$3-2007,FALSE),0)</f>
        <v>0</v>
      </c>
      <c r="CF14" s="25">
        <f>IFERROR(VLOOKUP($K14&amp;$J14,'appendix 3 - IO_mult_ETS'!$A$1:$AQ$156,'appendix 1 - Calculation'!CF$3-2007,FALSE),0)</f>
        <v>0</v>
      </c>
      <c r="CG14" s="25">
        <f>IFERROR(VLOOKUP($K14&amp;$J14,'appendix 3 - IO_mult_ETS'!$A$1:$AQ$156,'appendix 1 - Calculation'!CG$3-2007,FALSE),0)</f>
        <v>0</v>
      </c>
      <c r="CH14" s="25">
        <f>IFERROR(VLOOKUP($K14&amp;$J14,'appendix 3 - IO_mult_ETS'!$A$1:$AQ$156,'appendix 1 - Calculation'!CH$3-2007,FALSE),0)</f>
        <v>0</v>
      </c>
      <c r="CI14" s="25">
        <f>IFERROR(VLOOKUP($K14&amp;$J14,'appendix 3 - IO_mult_ETS'!$A$1:$AQ$156,'appendix 1 - Calculation'!CI$3-2007,FALSE),0)</f>
        <v>0</v>
      </c>
      <c r="CJ14" s="25">
        <f>IFERROR(VLOOKUP($K14&amp;$J14,'appendix 3 - IO_mult_ETS'!$A$1:$AQ$156,'appendix 1 - Calculation'!CJ$3-2007,FALSE),0)</f>
        <v>0</v>
      </c>
      <c r="CK14" s="25">
        <f>IFERROR(VLOOKUP($K14&amp;$J14,'appendix 3 - IO_mult_ETS'!$A$1:$AQ$156,'appendix 1 - Calculation'!CK$3-2007,FALSE),0)</f>
        <v>0</v>
      </c>
      <c r="CL14" s="25">
        <f>IFERROR(VLOOKUP($K14&amp;$J14,'appendix 3 - IO_mult_ETS'!$A$1:$AQ$156,'appendix 1 - Calculation'!CL$3-2007,FALSE),0)</f>
        <v>0</v>
      </c>
      <c r="CM14" s="26">
        <f>IFERROR(VLOOKUP($K14&amp;$J14,'appendix 3 - IO_mult_ETS'!$A$1:$AQ$156,'appendix 1 - Calculation'!CM$3-2007,FALSE),0)</f>
        <v>0</v>
      </c>
      <c r="CN14" s="25">
        <f t="shared" si="0"/>
        <v>0</v>
      </c>
      <c r="CO14" s="25">
        <f t="shared" si="1"/>
        <v>0</v>
      </c>
      <c r="CP14" s="25">
        <f t="shared" si="2"/>
        <v>0</v>
      </c>
      <c r="CQ14" s="25">
        <f t="shared" si="3"/>
        <v>0</v>
      </c>
      <c r="CR14" s="25">
        <f t="shared" si="4"/>
        <v>0</v>
      </c>
      <c r="CS14" s="25">
        <f t="shared" si="5"/>
        <v>0</v>
      </c>
      <c r="CT14" s="25">
        <f t="shared" si="6"/>
        <v>0</v>
      </c>
      <c r="CU14" s="25">
        <f t="shared" si="7"/>
        <v>0</v>
      </c>
      <c r="CV14" s="25">
        <f t="shared" si="8"/>
        <v>0</v>
      </c>
      <c r="CW14" s="25">
        <f t="shared" si="9"/>
        <v>0</v>
      </c>
      <c r="CX14" s="25">
        <f t="shared" si="10"/>
        <v>0</v>
      </c>
      <c r="CY14" s="25">
        <f t="shared" si="11"/>
        <v>0</v>
      </c>
      <c r="CZ14" s="25">
        <f t="shared" si="12"/>
        <v>0</v>
      </c>
      <c r="DA14" s="25">
        <f t="shared" si="13"/>
        <v>0</v>
      </c>
      <c r="DB14" s="25">
        <f t="shared" si="14"/>
        <v>0</v>
      </c>
      <c r="DC14" s="25">
        <f t="shared" si="15"/>
        <v>0</v>
      </c>
      <c r="DD14" s="25">
        <f t="shared" si="16"/>
        <v>0</v>
      </c>
      <c r="DE14" s="25">
        <f t="shared" si="17"/>
        <v>0</v>
      </c>
      <c r="DF14" s="25">
        <f t="shared" si="18"/>
        <v>0</v>
      </c>
      <c r="DG14" s="25">
        <f t="shared" si="19"/>
        <v>0</v>
      </c>
      <c r="DH14" s="25">
        <f t="shared" si="20"/>
        <v>0</v>
      </c>
      <c r="DI14" s="25">
        <f t="shared" si="21"/>
        <v>0</v>
      </c>
      <c r="DJ14" s="25">
        <f t="shared" si="22"/>
        <v>0</v>
      </c>
      <c r="DK14" s="25">
        <f t="shared" si="23"/>
        <v>0</v>
      </c>
      <c r="DL14" s="25">
        <f t="shared" si="24"/>
        <v>0</v>
      </c>
      <c r="DM14" s="25">
        <f t="shared" si="25"/>
        <v>0</v>
      </c>
      <c r="DN14" s="25">
        <f t="shared" si="26"/>
        <v>0</v>
      </c>
      <c r="DO14" s="25">
        <f t="shared" si="27"/>
        <v>0</v>
      </c>
      <c r="DP14" s="25">
        <f t="shared" si="28"/>
        <v>0</v>
      </c>
      <c r="DQ14" s="25">
        <f t="shared" si="29"/>
        <v>0</v>
      </c>
      <c r="DR14" s="25">
        <f t="shared" si="30"/>
        <v>0</v>
      </c>
      <c r="DS14" s="25">
        <f t="shared" si="31"/>
        <v>0</v>
      </c>
      <c r="DT14" s="25">
        <f t="shared" si="32"/>
        <v>0</v>
      </c>
      <c r="DU14" s="25">
        <f t="shared" si="33"/>
        <v>0</v>
      </c>
      <c r="DV14" s="25">
        <f t="shared" si="34"/>
        <v>0</v>
      </c>
      <c r="DW14" s="25">
        <f t="shared" si="35"/>
        <v>0</v>
      </c>
      <c r="DX14" s="25">
        <f t="shared" si="36"/>
        <v>0</v>
      </c>
      <c r="DY14" s="25">
        <f t="shared" si="37"/>
        <v>0</v>
      </c>
      <c r="DZ14" s="25">
        <f t="shared" si="38"/>
        <v>0</v>
      </c>
      <c r="EA14" s="25">
        <f t="shared" si="39"/>
        <v>0</v>
      </c>
      <c r="EB14" s="25">
        <f t="shared" si="40"/>
        <v>0</v>
      </c>
      <c r="EC14" s="25">
        <f t="shared" si="41"/>
        <v>0</v>
      </c>
      <c r="ED14" s="25">
        <f t="shared" si="42"/>
        <v>0</v>
      </c>
      <c r="EE14" s="25">
        <f t="shared" si="43"/>
        <v>0</v>
      </c>
      <c r="EF14" s="25">
        <f t="shared" si="44"/>
        <v>0</v>
      </c>
      <c r="EG14" s="25">
        <f t="shared" si="45"/>
        <v>0</v>
      </c>
      <c r="EH14" s="25">
        <f t="shared" si="46"/>
        <v>0</v>
      </c>
      <c r="EI14" s="25">
        <f t="shared" si="47"/>
        <v>0</v>
      </c>
      <c r="EJ14" s="25">
        <f t="shared" si="48"/>
        <v>0</v>
      </c>
      <c r="EK14" s="25">
        <f t="shared" si="49"/>
        <v>0</v>
      </c>
      <c r="EL14" s="25">
        <f t="shared" si="50"/>
        <v>0</v>
      </c>
      <c r="EM14" s="25">
        <f t="shared" si="51"/>
        <v>0</v>
      </c>
      <c r="EN14" s="25">
        <f t="shared" si="52"/>
        <v>0</v>
      </c>
      <c r="EO14" s="25">
        <f t="shared" si="53"/>
        <v>0</v>
      </c>
      <c r="EP14" s="25">
        <f t="shared" si="54"/>
        <v>0</v>
      </c>
      <c r="EQ14" s="25">
        <f t="shared" si="55"/>
        <v>0</v>
      </c>
      <c r="ER14" s="25">
        <f t="shared" si="56"/>
        <v>0</v>
      </c>
      <c r="ES14" s="25">
        <f t="shared" si="57"/>
        <v>0</v>
      </c>
      <c r="ET14" s="25">
        <f t="shared" si="58"/>
        <v>0</v>
      </c>
      <c r="EU14" s="25">
        <f t="shared" si="59"/>
        <v>0</v>
      </c>
      <c r="EV14" s="25">
        <f t="shared" si="60"/>
        <v>0</v>
      </c>
      <c r="EW14" s="25">
        <f t="shared" si="61"/>
        <v>0</v>
      </c>
      <c r="EX14" s="25">
        <f t="shared" si="62"/>
        <v>0</v>
      </c>
      <c r="EY14" s="25">
        <f t="shared" si="63"/>
        <v>0</v>
      </c>
      <c r="EZ14" s="25">
        <f t="shared" si="64"/>
        <v>0</v>
      </c>
      <c r="FA14" s="25">
        <f t="shared" si="65"/>
        <v>0</v>
      </c>
      <c r="FB14" s="25">
        <f t="shared" si="66"/>
        <v>0</v>
      </c>
      <c r="FC14" s="25">
        <f t="shared" si="67"/>
        <v>0</v>
      </c>
      <c r="FD14" s="25">
        <f t="shared" si="68"/>
        <v>0</v>
      </c>
      <c r="FE14" s="25">
        <f t="shared" si="69"/>
        <v>0</v>
      </c>
      <c r="FF14" s="25">
        <f t="shared" si="70"/>
        <v>0</v>
      </c>
      <c r="FG14" s="25">
        <f t="shared" si="71"/>
        <v>0</v>
      </c>
      <c r="FH14" s="25">
        <f t="shared" si="72"/>
        <v>0</v>
      </c>
      <c r="FI14" s="25">
        <f t="shared" si="73"/>
        <v>0</v>
      </c>
      <c r="FJ14" s="25">
        <f t="shared" si="74"/>
        <v>0</v>
      </c>
      <c r="FK14" s="25">
        <f t="shared" si="75"/>
        <v>0</v>
      </c>
      <c r="FL14" s="25">
        <f t="shared" si="76"/>
        <v>0</v>
      </c>
      <c r="FM14" s="25">
        <f t="shared" si="77"/>
        <v>0</v>
      </c>
      <c r="FN14" s="25">
        <f t="shared" si="78"/>
        <v>0</v>
      </c>
      <c r="FO14" s="25">
        <f t="shared" si="79"/>
        <v>0</v>
      </c>
      <c r="FP14" s="25">
        <f t="shared" si="81"/>
        <v>0</v>
      </c>
      <c r="FQ14" s="25">
        <f t="shared" si="100"/>
        <v>0</v>
      </c>
      <c r="FR14" s="25">
        <f t="shared" si="101"/>
        <v>0</v>
      </c>
      <c r="FS14" s="25">
        <f t="shared" si="102"/>
        <v>0</v>
      </c>
      <c r="FT14" s="25">
        <f t="shared" si="103"/>
        <v>0</v>
      </c>
      <c r="FU14" s="25">
        <f t="shared" si="104"/>
        <v>0</v>
      </c>
      <c r="FV14" s="25">
        <f t="shared" si="105"/>
        <v>0</v>
      </c>
      <c r="FW14" s="25">
        <f t="shared" si="106"/>
        <v>0</v>
      </c>
      <c r="FX14" s="25">
        <f t="shared" si="107"/>
        <v>0</v>
      </c>
      <c r="FY14" s="25">
        <f t="shared" si="108"/>
        <v>0</v>
      </c>
      <c r="FZ14" s="25">
        <f t="shared" si="109"/>
        <v>0</v>
      </c>
      <c r="GA14" s="25">
        <f t="shared" si="110"/>
        <v>0</v>
      </c>
      <c r="GB14" s="25">
        <f t="shared" si="111"/>
        <v>0</v>
      </c>
      <c r="GC14" s="25">
        <f t="shared" si="112"/>
        <v>0</v>
      </c>
      <c r="GD14" s="25">
        <f t="shared" si="113"/>
        <v>0</v>
      </c>
      <c r="GE14" s="25">
        <f t="shared" si="114"/>
        <v>0</v>
      </c>
      <c r="GF14" s="25">
        <f t="shared" si="115"/>
        <v>0</v>
      </c>
      <c r="GG14" s="25">
        <f t="shared" si="116"/>
        <v>0</v>
      </c>
      <c r="GH14" s="25">
        <f t="shared" si="117"/>
        <v>0</v>
      </c>
      <c r="GI14" s="25">
        <f t="shared" si="118"/>
        <v>0</v>
      </c>
      <c r="GJ14" s="25">
        <f t="shared" si="119"/>
        <v>0</v>
      </c>
      <c r="GK14" s="25">
        <f t="shared" si="120"/>
        <v>0</v>
      </c>
      <c r="GL14" s="25">
        <f t="shared" si="82"/>
        <v>0</v>
      </c>
      <c r="GM14" s="25">
        <f t="shared" si="83"/>
        <v>0</v>
      </c>
      <c r="GN14" s="25">
        <f t="shared" si="84"/>
        <v>0</v>
      </c>
      <c r="GO14" s="25">
        <f t="shared" si="85"/>
        <v>0</v>
      </c>
      <c r="GP14" s="25">
        <f t="shared" si="86"/>
        <v>0</v>
      </c>
      <c r="GQ14" s="25">
        <f t="shared" si="87"/>
        <v>0</v>
      </c>
      <c r="GR14" s="25">
        <f t="shared" si="88"/>
        <v>0</v>
      </c>
      <c r="GS14" s="25">
        <f t="shared" si="89"/>
        <v>0</v>
      </c>
      <c r="GT14" s="25">
        <f t="shared" si="90"/>
        <v>0</v>
      </c>
      <c r="GU14" s="25">
        <f t="shared" si="91"/>
        <v>0</v>
      </c>
      <c r="GV14" s="25">
        <f t="shared" si="92"/>
        <v>0</v>
      </c>
      <c r="GW14" s="25">
        <f t="shared" si="93"/>
        <v>0</v>
      </c>
      <c r="GX14" s="25">
        <f t="shared" si="94"/>
        <v>0</v>
      </c>
      <c r="GY14" s="25">
        <f t="shared" si="95"/>
        <v>0</v>
      </c>
      <c r="GZ14" s="25">
        <f t="shared" si="96"/>
        <v>0</v>
      </c>
      <c r="HA14" s="25">
        <f t="shared" si="97"/>
        <v>0</v>
      </c>
      <c r="HB14" s="25">
        <f t="shared" si="98"/>
        <v>0</v>
      </c>
      <c r="HC14" s="25">
        <f t="shared" si="99"/>
        <v>0</v>
      </c>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BGD14" s="21"/>
    </row>
    <row r="15" spans="1:291 1538:1538" x14ac:dyDescent="0.25">
      <c r="A15" s="7">
        <f>'STEP 2 Input sheet'!A102</f>
        <v>0</v>
      </c>
      <c r="B15" s="7">
        <f>'STEP 2 Input sheet'!B102</f>
        <v>0</v>
      </c>
      <c r="C15" s="7">
        <f>'STEP 2 Input sheet'!C102</f>
        <v>0</v>
      </c>
      <c r="D15" s="7">
        <f>'STEP 2 Input sheet'!D102</f>
        <v>0</v>
      </c>
      <c r="E15" s="7">
        <f>'STEP 2 Input sheet'!E102</f>
        <v>0</v>
      </c>
      <c r="F15" s="7" t="str">
        <f>'STEP 2 Input sheet'!F102</f>
        <v>euro/</v>
      </c>
      <c r="G15" s="7">
        <f>'STEP 2 Input sheet'!G102</f>
        <v>0</v>
      </c>
      <c r="H15" s="7">
        <f>'STEP 2 Input sheet'!H102</f>
        <v>0</v>
      </c>
      <c r="I15" s="7">
        <f>'STEP 2 Input sheet'!I102</f>
        <v>0</v>
      </c>
      <c r="J15" s="15" t="e">
        <f>VLOOKUP(C15,'appendix 7 - prd ind and reg'!$A:$B,2,FALSE)</f>
        <v>#N/A</v>
      </c>
      <c r="K15" s="16" t="e">
        <f>VLOOKUP(D15,'appendix 7 - prd ind and reg'!$G$2:$H$6,2,FALSE)</f>
        <v>#N/A</v>
      </c>
      <c r="L15" s="24">
        <f>IFERROR(VLOOKUP($K15&amp;$J15,'appendix 2 - IO_mult_all'!$A$1:$AQ$156,'appendix 1 - Calculation'!L$3-2007,FALSE),0)</f>
        <v>0</v>
      </c>
      <c r="M15" s="25">
        <f>IFERROR(VLOOKUP($K15&amp;$J15,'appendix 2 - IO_mult_all'!$A$1:$AQ$156,'appendix 1 - Calculation'!M$3-2007,FALSE),0)</f>
        <v>0</v>
      </c>
      <c r="N15" s="25">
        <f>IFERROR(VLOOKUP($K15&amp;$J15,'appendix 2 - IO_mult_all'!$A$1:$AQ$156,'appendix 1 - Calculation'!N$3-2007,FALSE),0)</f>
        <v>0</v>
      </c>
      <c r="O15" s="25">
        <f>IFERROR(VLOOKUP($K15&amp;$J15,'appendix 2 - IO_mult_all'!$A$1:$AQ$156,'appendix 1 - Calculation'!O$3-2007,FALSE),0)</f>
        <v>0</v>
      </c>
      <c r="P15" s="25">
        <f>IFERROR(VLOOKUP($K15&amp;$J15,'appendix 2 - IO_mult_all'!$A$1:$AQ$156,'appendix 1 - Calculation'!P$3-2007,FALSE),0)</f>
        <v>0</v>
      </c>
      <c r="Q15" s="25">
        <f>IFERROR(VLOOKUP($K15&amp;$J15,'appendix 2 - IO_mult_all'!$A$1:$AQ$156,'appendix 1 - Calculation'!Q$3-2007,FALSE),0)</f>
        <v>0</v>
      </c>
      <c r="R15" s="25">
        <f>IFERROR(VLOOKUP($K15&amp;$J15,'appendix 2 - IO_mult_all'!$A$1:$AQ$156,'appendix 1 - Calculation'!R$3-2007,FALSE),0)</f>
        <v>0</v>
      </c>
      <c r="S15" s="25">
        <f>IFERROR(VLOOKUP($K15&amp;$J15,'appendix 2 - IO_mult_all'!$A$1:$AQ$156,'appendix 1 - Calculation'!S$3-2007,FALSE),0)</f>
        <v>0</v>
      </c>
      <c r="T15" s="25">
        <f>IFERROR(VLOOKUP($K15&amp;$J15,'appendix 2 - IO_mult_all'!$A$1:$AQ$156,'appendix 1 - Calculation'!T$3-2007,FALSE),0)</f>
        <v>0</v>
      </c>
      <c r="U15" s="25">
        <f>IFERROR(VLOOKUP($K15&amp;$J15,'appendix 2 - IO_mult_all'!$A$1:$AQ$156,'appendix 1 - Calculation'!U$3-2007,FALSE),0)</f>
        <v>0</v>
      </c>
      <c r="V15" s="25">
        <f>IFERROR(VLOOKUP($K15&amp;$J15,'appendix 2 - IO_mult_all'!$A$1:$AQ$156,'appendix 1 - Calculation'!V$3-2007,FALSE),0)</f>
        <v>0</v>
      </c>
      <c r="W15" s="25">
        <f>IFERROR(VLOOKUP($K15&amp;$J15,'appendix 2 - IO_mult_all'!$A$1:$AQ$156,'appendix 1 - Calculation'!W$3-2007,FALSE),0)</f>
        <v>0</v>
      </c>
      <c r="X15" s="25">
        <f>IFERROR(VLOOKUP($K15&amp;$J15,'appendix 2 - IO_mult_all'!$A$1:$AQ$156,'appendix 1 - Calculation'!X$3-2007,FALSE),0)</f>
        <v>0</v>
      </c>
      <c r="Y15" s="25">
        <f>IFERROR(VLOOKUP($K15&amp;$J15,'appendix 2 - IO_mult_all'!$A$1:$AQ$156,'appendix 1 - Calculation'!Y$3-2007,FALSE),0)</f>
        <v>0</v>
      </c>
      <c r="Z15" s="25">
        <f>IFERROR(VLOOKUP($K15&amp;$J15,'appendix 2 - IO_mult_all'!$A$1:$AQ$156,'appendix 1 - Calculation'!Z$3-2007,FALSE),0)</f>
        <v>0</v>
      </c>
      <c r="AA15" s="25">
        <f>IFERROR(VLOOKUP($K15&amp;$J15,'appendix 2 - IO_mult_all'!$A$1:$AQ$156,'appendix 1 - Calculation'!AA$3-2007,FALSE),0)</f>
        <v>0</v>
      </c>
      <c r="AB15" s="25">
        <f>IFERROR(VLOOKUP($K15&amp;$J15,'appendix 2 - IO_mult_all'!$A$1:$AQ$156,'appendix 1 - Calculation'!AB$3-2007,FALSE),0)</f>
        <v>0</v>
      </c>
      <c r="AC15" s="25">
        <f>IFERROR(VLOOKUP($K15&amp;$J15,'appendix 2 - IO_mult_all'!$A$1:$AQ$156,'appendix 1 - Calculation'!AC$3-2007,FALSE),0)</f>
        <v>0</v>
      </c>
      <c r="AD15" s="25">
        <f>IFERROR(VLOOKUP($K15&amp;$J15,'appendix 2 - IO_mult_all'!$A$1:$AQ$156,'appendix 1 - Calculation'!AD$3-2007,FALSE),0)</f>
        <v>0</v>
      </c>
      <c r="AE15" s="25">
        <f>IFERROR(VLOOKUP($K15&amp;$J15,'appendix 2 - IO_mult_all'!$A$1:$AQ$156,'appendix 1 - Calculation'!AE$3-2007,FALSE),0)</f>
        <v>0</v>
      </c>
      <c r="AF15" s="25">
        <f>IFERROR(VLOOKUP($K15&amp;$J15,'appendix 2 - IO_mult_all'!$A$1:$AQ$156,'appendix 1 - Calculation'!AF$3-2007,FALSE),0)</f>
        <v>0</v>
      </c>
      <c r="AG15" s="25">
        <f>IFERROR(VLOOKUP($K15&amp;$J15,'appendix 2 - IO_mult_all'!$A$1:$AQ$156,'appendix 1 - Calculation'!AG$3-2007,FALSE),0)</f>
        <v>0</v>
      </c>
      <c r="AH15" s="25">
        <f>IFERROR(VLOOKUP($K15&amp;$J15,'appendix 2 - IO_mult_all'!$A$1:$AQ$156,'appendix 1 - Calculation'!AH$3-2007,FALSE),0)</f>
        <v>0</v>
      </c>
      <c r="AI15" s="25">
        <f>IFERROR(VLOOKUP($K15&amp;$J15,'appendix 2 - IO_mult_all'!$A$1:$AQ$156,'appendix 1 - Calculation'!AI$3-2007,FALSE),0)</f>
        <v>0</v>
      </c>
      <c r="AJ15" s="25">
        <f>IFERROR(VLOOKUP($K15&amp;$J15,'appendix 2 - IO_mult_all'!$A$1:$AQ$156,'appendix 1 - Calculation'!AJ$3-2007,FALSE),0)</f>
        <v>0</v>
      </c>
      <c r="AK15" s="25">
        <f>IFERROR(VLOOKUP($K15&amp;$J15,'appendix 2 - IO_mult_all'!$A$1:$AQ$156,'appendix 1 - Calculation'!AK$3-2007,FALSE),0)</f>
        <v>0</v>
      </c>
      <c r="AL15" s="25">
        <f>IFERROR(VLOOKUP($K15&amp;$J15,'appendix 2 - IO_mult_all'!$A$1:$AQ$156,'appendix 1 - Calculation'!AL$3-2007,FALSE),0)</f>
        <v>0</v>
      </c>
      <c r="AM15" s="25">
        <f>IFERROR(VLOOKUP($K15&amp;$J15,'appendix 2 - IO_mult_all'!$A$1:$AQ$156,'appendix 1 - Calculation'!AM$3-2007,FALSE),0)</f>
        <v>0</v>
      </c>
      <c r="AN15" s="25">
        <f>IFERROR(VLOOKUP($K15&amp;$J15,'appendix 2 - IO_mult_all'!$A$1:$AQ$156,'appendix 1 - Calculation'!AN$3-2007,FALSE),0)</f>
        <v>0</v>
      </c>
      <c r="AO15" s="25">
        <f>IFERROR(VLOOKUP($K15&amp;$J15,'appendix 2 - IO_mult_all'!$A$1:$AQ$156,'appendix 1 - Calculation'!AO$3-2007,FALSE),0)</f>
        <v>0</v>
      </c>
      <c r="AP15" s="25">
        <f>IFERROR(VLOOKUP($K15&amp;$J15,'appendix 2 - IO_mult_all'!$A$1:$AQ$156,'appendix 1 - Calculation'!AP$3-2007,FALSE),0)</f>
        <v>0</v>
      </c>
      <c r="AQ15" s="25">
        <f>IFERROR(VLOOKUP($K15&amp;$J15,'appendix 2 - IO_mult_all'!$A$1:$AQ$156,'appendix 1 - Calculation'!AQ$3-2007,FALSE),0)</f>
        <v>0</v>
      </c>
      <c r="AR15" s="25">
        <f>IFERROR(VLOOKUP($K15&amp;$J15,'appendix 2 - IO_mult_all'!$A$1:$AQ$156,'appendix 1 - Calculation'!AR$3-2007,FALSE),0)</f>
        <v>0</v>
      </c>
      <c r="AS15" s="25">
        <f>IFERROR(VLOOKUP($K15&amp;$J15,'appendix 2 - IO_mult_all'!$A$1:$AQ$156,'appendix 1 - Calculation'!AS$3-2007,FALSE),0)</f>
        <v>0</v>
      </c>
      <c r="AT15" s="25">
        <f>IFERROR(VLOOKUP($K15&amp;$J15,'appendix 2 - IO_mult_all'!$A$1:$AQ$156,'appendix 1 - Calculation'!AT$3-2007,FALSE),0)</f>
        <v>0</v>
      </c>
      <c r="AU15" s="25">
        <f>IFERROR(VLOOKUP($K15&amp;$J15,'appendix 2 - IO_mult_all'!$A$1:$AQ$156,'appendix 1 - Calculation'!AU$3-2007,FALSE),0)</f>
        <v>0</v>
      </c>
      <c r="AV15" s="25">
        <f>IFERROR(VLOOKUP($K15&amp;$J15,'appendix 2 - IO_mult_all'!$A$1:$AQ$156,'appendix 1 - Calculation'!AV$3-2007,FALSE),0)</f>
        <v>0</v>
      </c>
      <c r="AW15" s="25">
        <f>IFERROR(VLOOKUP($K15&amp;$J15,'appendix 2 - IO_mult_all'!$A$1:$AQ$156,'appendix 1 - Calculation'!AW$3-2007,FALSE),0)</f>
        <v>0</v>
      </c>
      <c r="AX15" s="25">
        <f>IFERROR(VLOOKUP($K15&amp;$J15,'appendix 2 - IO_mult_all'!$A$1:$AQ$156,'appendix 1 - Calculation'!AX$3-2007,FALSE),0)</f>
        <v>0</v>
      </c>
      <c r="AY15" s="27">
        <f>IFERROR(VLOOKUP($K15&amp;$J15,'appendix 2 - IO_mult_all'!$A$1:$AQ$156,'appendix 1 - Calculation'!AY$3-2007,FALSE),0)</f>
        <v>0</v>
      </c>
      <c r="AZ15" s="24">
        <f>IFERROR(VLOOKUP($K15&amp;$J15,'appendix 3 - IO_mult_ETS'!$A$1:$AQ$156,'appendix 1 - Calculation'!AZ$3-2007,FALSE),0)</f>
        <v>0</v>
      </c>
      <c r="BA15" s="25">
        <f>IFERROR(VLOOKUP($K15&amp;$J15,'appendix 3 - IO_mult_ETS'!$A$1:$AQ$156,'appendix 1 - Calculation'!BA$3-2007,FALSE),0)</f>
        <v>0</v>
      </c>
      <c r="BB15" s="25">
        <f>IFERROR(VLOOKUP($K15&amp;$J15,'appendix 3 - IO_mult_ETS'!$A$1:$AQ$156,'appendix 1 - Calculation'!BB$3-2007,FALSE),0)</f>
        <v>0</v>
      </c>
      <c r="BC15" s="25">
        <f>IFERROR(VLOOKUP($K15&amp;$J15,'appendix 3 - IO_mult_ETS'!$A$1:$AQ$156,'appendix 1 - Calculation'!BC$3-2007,FALSE),0)</f>
        <v>0</v>
      </c>
      <c r="BD15" s="25">
        <f>IFERROR(VLOOKUP($K15&amp;$J15,'appendix 3 - IO_mult_ETS'!$A$1:$AQ$156,'appendix 1 - Calculation'!BD$3-2007,FALSE),0)</f>
        <v>0</v>
      </c>
      <c r="BE15" s="25">
        <f>IFERROR(VLOOKUP($K15&amp;$J15,'appendix 3 - IO_mult_ETS'!$A$1:$AQ$156,'appendix 1 - Calculation'!BE$3-2007,FALSE),0)</f>
        <v>0</v>
      </c>
      <c r="BF15" s="25">
        <f>IFERROR(VLOOKUP($K15&amp;$J15,'appendix 3 - IO_mult_ETS'!$A$1:$AQ$156,'appendix 1 - Calculation'!BF$3-2007,FALSE),0)</f>
        <v>0</v>
      </c>
      <c r="BG15" s="25">
        <f>IFERROR(VLOOKUP($K15&amp;$J15,'appendix 3 - IO_mult_ETS'!$A$1:$AQ$156,'appendix 1 - Calculation'!BG$3-2007,FALSE),0)</f>
        <v>0</v>
      </c>
      <c r="BH15" s="25">
        <f>IFERROR(VLOOKUP($K15&amp;$J15,'appendix 3 - IO_mult_ETS'!$A$1:$AQ$156,'appendix 1 - Calculation'!BH$3-2007,FALSE),0)</f>
        <v>0</v>
      </c>
      <c r="BI15" s="25">
        <f>IFERROR(VLOOKUP($K15&amp;$J15,'appendix 3 - IO_mult_ETS'!$A$1:$AQ$156,'appendix 1 - Calculation'!BI$3-2007,FALSE),0)</f>
        <v>0</v>
      </c>
      <c r="BJ15" s="25">
        <f>IFERROR(VLOOKUP($K15&amp;$J15,'appendix 3 - IO_mult_ETS'!$A$1:$AQ$156,'appendix 1 - Calculation'!BJ$3-2007,FALSE),0)</f>
        <v>0</v>
      </c>
      <c r="BK15" s="25">
        <f>IFERROR(VLOOKUP($K15&amp;$J15,'appendix 3 - IO_mult_ETS'!$A$1:$AQ$156,'appendix 1 - Calculation'!BK$3-2007,FALSE),0)</f>
        <v>0</v>
      </c>
      <c r="BL15" s="25">
        <f>IFERROR(VLOOKUP($K15&amp;$J15,'appendix 3 - IO_mult_ETS'!$A$1:$AQ$156,'appendix 1 - Calculation'!BL$3-2007,FALSE),0)</f>
        <v>0</v>
      </c>
      <c r="BM15" s="25">
        <f>IFERROR(VLOOKUP($K15&amp;$J15,'appendix 3 - IO_mult_ETS'!$A$1:$AQ$156,'appendix 1 - Calculation'!BM$3-2007,FALSE),0)</f>
        <v>0</v>
      </c>
      <c r="BN15" s="25">
        <f>IFERROR(VLOOKUP($K15&amp;$J15,'appendix 3 - IO_mult_ETS'!$A$1:$AQ$156,'appendix 1 - Calculation'!BN$3-2007,FALSE),0)</f>
        <v>0</v>
      </c>
      <c r="BO15" s="25">
        <f>IFERROR(VLOOKUP($K15&amp;$J15,'appendix 3 - IO_mult_ETS'!$A$1:$AQ$156,'appendix 1 - Calculation'!BO$3-2007,FALSE),0)</f>
        <v>0</v>
      </c>
      <c r="BP15" s="25">
        <f>IFERROR(VLOOKUP($K15&amp;$J15,'appendix 3 - IO_mult_ETS'!$A$1:$AQ$156,'appendix 1 - Calculation'!BP$3-2007,FALSE),0)</f>
        <v>0</v>
      </c>
      <c r="BQ15" s="25">
        <f>IFERROR(VLOOKUP($K15&amp;$J15,'appendix 3 - IO_mult_ETS'!$A$1:$AQ$156,'appendix 1 - Calculation'!BQ$3-2007,FALSE),0)</f>
        <v>0</v>
      </c>
      <c r="BR15" s="25">
        <f>IFERROR(VLOOKUP($K15&amp;$J15,'appendix 3 - IO_mult_ETS'!$A$1:$AQ$156,'appendix 1 - Calculation'!BR$3-2007,FALSE),0)</f>
        <v>0</v>
      </c>
      <c r="BS15" s="25">
        <f>IFERROR(VLOOKUP($K15&amp;$J15,'appendix 3 - IO_mult_ETS'!$A$1:$AQ$156,'appendix 1 - Calculation'!BS$3-2007,FALSE),0)</f>
        <v>0</v>
      </c>
      <c r="BT15" s="25">
        <f>IFERROR(VLOOKUP($K15&amp;$J15,'appendix 3 - IO_mult_ETS'!$A$1:$AQ$156,'appendix 1 - Calculation'!BT$3-2007,FALSE),0)</f>
        <v>0</v>
      </c>
      <c r="BU15" s="25">
        <f>IFERROR(VLOOKUP($K15&amp;$J15,'appendix 3 - IO_mult_ETS'!$A$1:$AQ$156,'appendix 1 - Calculation'!BU$3-2007,FALSE),0)</f>
        <v>0</v>
      </c>
      <c r="BV15" s="25">
        <f>IFERROR(VLOOKUP($K15&amp;$J15,'appendix 3 - IO_mult_ETS'!$A$1:$AQ$156,'appendix 1 - Calculation'!BV$3-2007,FALSE),0)</f>
        <v>0</v>
      </c>
      <c r="BW15" s="25">
        <f>IFERROR(VLOOKUP($K15&amp;$J15,'appendix 3 - IO_mult_ETS'!$A$1:$AQ$156,'appendix 1 - Calculation'!BW$3-2007,FALSE),0)</f>
        <v>0</v>
      </c>
      <c r="BX15" s="25">
        <f>IFERROR(VLOOKUP($K15&amp;$J15,'appendix 3 - IO_mult_ETS'!$A$1:$AQ$156,'appendix 1 - Calculation'!BX$3-2007,FALSE),0)</f>
        <v>0</v>
      </c>
      <c r="BY15" s="25">
        <f>IFERROR(VLOOKUP($K15&amp;$J15,'appendix 3 - IO_mult_ETS'!$A$1:$AQ$156,'appendix 1 - Calculation'!BY$3-2007,FALSE),0)</f>
        <v>0</v>
      </c>
      <c r="BZ15" s="25">
        <f>IFERROR(VLOOKUP($K15&amp;$J15,'appendix 3 - IO_mult_ETS'!$A$1:$AQ$156,'appendix 1 - Calculation'!BZ$3-2007,FALSE),0)</f>
        <v>0</v>
      </c>
      <c r="CA15" s="25">
        <f>IFERROR(VLOOKUP($K15&amp;$J15,'appendix 3 - IO_mult_ETS'!$A$1:$AQ$156,'appendix 1 - Calculation'!CA$3-2007,FALSE),0)</f>
        <v>0</v>
      </c>
      <c r="CB15" s="25">
        <f>IFERROR(VLOOKUP($K15&amp;$J15,'appendix 3 - IO_mult_ETS'!$A$1:$AQ$156,'appendix 1 - Calculation'!CB$3-2007,FALSE),0)</f>
        <v>0</v>
      </c>
      <c r="CC15" s="25">
        <f>IFERROR(VLOOKUP($K15&amp;$J15,'appendix 3 - IO_mult_ETS'!$A$1:$AQ$156,'appendix 1 - Calculation'!CC$3-2007,FALSE),0)</f>
        <v>0</v>
      </c>
      <c r="CD15" s="25">
        <f>IFERROR(VLOOKUP($K15&amp;$J15,'appendix 3 - IO_mult_ETS'!$A$1:$AQ$156,'appendix 1 - Calculation'!CD$3-2007,FALSE),0)</f>
        <v>0</v>
      </c>
      <c r="CE15" s="25">
        <f>IFERROR(VLOOKUP($K15&amp;$J15,'appendix 3 - IO_mult_ETS'!$A$1:$AQ$156,'appendix 1 - Calculation'!CE$3-2007,FALSE),0)</f>
        <v>0</v>
      </c>
      <c r="CF15" s="25">
        <f>IFERROR(VLOOKUP($K15&amp;$J15,'appendix 3 - IO_mult_ETS'!$A$1:$AQ$156,'appendix 1 - Calculation'!CF$3-2007,FALSE),0)</f>
        <v>0</v>
      </c>
      <c r="CG15" s="25">
        <f>IFERROR(VLOOKUP($K15&amp;$J15,'appendix 3 - IO_mult_ETS'!$A$1:$AQ$156,'appendix 1 - Calculation'!CG$3-2007,FALSE),0)</f>
        <v>0</v>
      </c>
      <c r="CH15" s="25">
        <f>IFERROR(VLOOKUP($K15&amp;$J15,'appendix 3 - IO_mult_ETS'!$A$1:$AQ$156,'appendix 1 - Calculation'!CH$3-2007,FALSE),0)</f>
        <v>0</v>
      </c>
      <c r="CI15" s="25">
        <f>IFERROR(VLOOKUP($K15&amp;$J15,'appendix 3 - IO_mult_ETS'!$A$1:$AQ$156,'appendix 1 - Calculation'!CI$3-2007,FALSE),0)</f>
        <v>0</v>
      </c>
      <c r="CJ15" s="25">
        <f>IFERROR(VLOOKUP($K15&amp;$J15,'appendix 3 - IO_mult_ETS'!$A$1:$AQ$156,'appendix 1 - Calculation'!CJ$3-2007,FALSE),0)</f>
        <v>0</v>
      </c>
      <c r="CK15" s="25">
        <f>IFERROR(VLOOKUP($K15&amp;$J15,'appendix 3 - IO_mult_ETS'!$A$1:$AQ$156,'appendix 1 - Calculation'!CK$3-2007,FALSE),0)</f>
        <v>0</v>
      </c>
      <c r="CL15" s="25">
        <f>IFERROR(VLOOKUP($K15&amp;$J15,'appendix 3 - IO_mult_ETS'!$A$1:$AQ$156,'appendix 1 - Calculation'!CL$3-2007,FALSE),0)</f>
        <v>0</v>
      </c>
      <c r="CM15" s="26">
        <f>IFERROR(VLOOKUP($K15&amp;$J15,'appendix 3 - IO_mult_ETS'!$A$1:$AQ$156,'appendix 1 - Calculation'!CM$3-2007,FALSE),0)</f>
        <v>0</v>
      </c>
      <c r="CN15" s="25">
        <f t="shared" ref="CN15:CN17" si="121">$I15*L15</f>
        <v>0</v>
      </c>
      <c r="CO15" s="25">
        <f t="shared" ref="CO15:CO17" si="122">$I15*M15</f>
        <v>0</v>
      </c>
      <c r="CP15" s="25">
        <f t="shared" ref="CP15:CP17" si="123">$I15*N15</f>
        <v>0</v>
      </c>
      <c r="CQ15" s="25">
        <f t="shared" ref="CQ15:CQ17" si="124">$I15*O15</f>
        <v>0</v>
      </c>
      <c r="CR15" s="25">
        <f t="shared" ref="CR15:CR17" si="125">$I15*P15</f>
        <v>0</v>
      </c>
      <c r="CS15" s="25">
        <f t="shared" ref="CS15:CS17" si="126">$I15*Q15</f>
        <v>0</v>
      </c>
      <c r="CT15" s="25">
        <f t="shared" ref="CT15:CT17" si="127">$I15*R15</f>
        <v>0</v>
      </c>
      <c r="CU15" s="25">
        <f t="shared" ref="CU15:CU17" si="128">$I15*S15</f>
        <v>0</v>
      </c>
      <c r="CV15" s="25">
        <f t="shared" ref="CV15:CV17" si="129">$I15*T15</f>
        <v>0</v>
      </c>
      <c r="CW15" s="25">
        <f t="shared" ref="CW15:CW17" si="130">$I15*U15</f>
        <v>0</v>
      </c>
      <c r="CX15" s="25">
        <f t="shared" ref="CX15:CX17" si="131">$I15*V15</f>
        <v>0</v>
      </c>
      <c r="CY15" s="25">
        <f t="shared" ref="CY15:CY17" si="132">$I15*W15</f>
        <v>0</v>
      </c>
      <c r="CZ15" s="25">
        <f t="shared" ref="CZ15:CZ17" si="133">$I15*X15</f>
        <v>0</v>
      </c>
      <c r="DA15" s="25">
        <f t="shared" ref="DA15:DA17" si="134">$I15*Y15</f>
        <v>0</v>
      </c>
      <c r="DB15" s="25">
        <f t="shared" ref="DB15:DB17" si="135">$I15*Z15</f>
        <v>0</v>
      </c>
      <c r="DC15" s="25">
        <f t="shared" ref="DC15:DC17" si="136">$I15*AA15</f>
        <v>0</v>
      </c>
      <c r="DD15" s="25">
        <f t="shared" ref="DD15:DD17" si="137">$I15*AB15</f>
        <v>0</v>
      </c>
      <c r="DE15" s="25">
        <f t="shared" ref="DE15:DE17" si="138">$I15*AC15</f>
        <v>0</v>
      </c>
      <c r="DF15" s="25">
        <f t="shared" ref="DF15:DF17" si="139">$I15*AD15</f>
        <v>0</v>
      </c>
      <c r="DG15" s="25">
        <f t="shared" ref="DG15:DG17" si="140">$I15*AE15</f>
        <v>0</v>
      </c>
      <c r="DH15" s="25">
        <f t="shared" ref="DH15:DH17" si="141">$I15*AF15</f>
        <v>0</v>
      </c>
      <c r="DI15" s="25">
        <f t="shared" ref="DI15:DI17" si="142">$I15*AG15</f>
        <v>0</v>
      </c>
      <c r="DJ15" s="25">
        <f t="shared" ref="DJ15:DJ17" si="143">$I15*AH15</f>
        <v>0</v>
      </c>
      <c r="DK15" s="25">
        <f t="shared" ref="DK15:DK17" si="144">$I15*AI15</f>
        <v>0</v>
      </c>
      <c r="DL15" s="25">
        <f t="shared" ref="DL15:DL17" si="145">$I15*AJ15</f>
        <v>0</v>
      </c>
      <c r="DM15" s="25">
        <f t="shared" ref="DM15:DM17" si="146">$I15*AK15</f>
        <v>0</v>
      </c>
      <c r="DN15" s="25">
        <f t="shared" ref="DN15:DN17" si="147">$I15*AL15</f>
        <v>0</v>
      </c>
      <c r="DO15" s="25">
        <f t="shared" ref="DO15:DO17" si="148">$I15*AM15</f>
        <v>0</v>
      </c>
      <c r="DP15" s="25">
        <f t="shared" ref="DP15:DP17" si="149">$I15*AN15</f>
        <v>0</v>
      </c>
      <c r="DQ15" s="25">
        <f t="shared" ref="DQ15:DQ17" si="150">$I15*AO15</f>
        <v>0</v>
      </c>
      <c r="DR15" s="25">
        <f t="shared" ref="DR15:DR17" si="151">$I15*AP15</f>
        <v>0</v>
      </c>
      <c r="DS15" s="25">
        <f t="shared" ref="DS15:DS17" si="152">$I15*AQ15</f>
        <v>0</v>
      </c>
      <c r="DT15" s="25">
        <f t="shared" ref="DT15:DT17" si="153">$I15*AR15</f>
        <v>0</v>
      </c>
      <c r="DU15" s="25">
        <f t="shared" ref="DU15:DU17" si="154">$I15*AS15</f>
        <v>0</v>
      </c>
      <c r="DV15" s="25">
        <f t="shared" ref="DV15:DV17" si="155">$I15*AT15</f>
        <v>0</v>
      </c>
      <c r="DW15" s="25">
        <f t="shared" ref="DW15:DW17" si="156">$I15*AU15</f>
        <v>0</v>
      </c>
      <c r="DX15" s="25">
        <f t="shared" ref="DX15:DX17" si="157">$I15*AV15</f>
        <v>0</v>
      </c>
      <c r="DY15" s="25">
        <f t="shared" ref="DY15:DY17" si="158">$I15*AW15</f>
        <v>0</v>
      </c>
      <c r="DZ15" s="25">
        <f t="shared" ref="DZ15:DZ17" si="159">$I15*AX15</f>
        <v>0</v>
      </c>
      <c r="EA15" s="25">
        <f t="shared" ref="EA15:EA17" si="160">$I15*AY15</f>
        <v>0</v>
      </c>
      <c r="EB15" s="25">
        <f t="shared" ref="EB15:EB17" si="161">$I15*AZ15</f>
        <v>0</v>
      </c>
      <c r="EC15" s="25">
        <f t="shared" ref="EC15:EC17" si="162">$I15*BA15</f>
        <v>0</v>
      </c>
      <c r="ED15" s="25">
        <f t="shared" ref="ED15:ED17" si="163">$I15*BB15</f>
        <v>0</v>
      </c>
      <c r="EE15" s="25">
        <f t="shared" ref="EE15:EE17" si="164">$I15*BC15</f>
        <v>0</v>
      </c>
      <c r="EF15" s="25">
        <f t="shared" ref="EF15:EF17" si="165">$I15*BD15</f>
        <v>0</v>
      </c>
      <c r="EG15" s="25">
        <f t="shared" ref="EG15:EG17" si="166">$I15*BE15</f>
        <v>0</v>
      </c>
      <c r="EH15" s="25">
        <f t="shared" ref="EH15:EH17" si="167">$I15*BF15</f>
        <v>0</v>
      </c>
      <c r="EI15" s="25">
        <f t="shared" ref="EI15:EI17" si="168">$I15*BG15</f>
        <v>0</v>
      </c>
      <c r="EJ15" s="25">
        <f t="shared" ref="EJ15:EJ17" si="169">$I15*BH15</f>
        <v>0</v>
      </c>
      <c r="EK15" s="25">
        <f t="shared" ref="EK15:EK17" si="170">$I15*BI15</f>
        <v>0</v>
      </c>
      <c r="EL15" s="25">
        <f t="shared" ref="EL15:EL17" si="171">$I15*BJ15</f>
        <v>0</v>
      </c>
      <c r="EM15" s="25">
        <f t="shared" ref="EM15:EM17" si="172">$I15*BK15</f>
        <v>0</v>
      </c>
      <c r="EN15" s="25">
        <f t="shared" ref="EN15:EN17" si="173">$I15*BL15</f>
        <v>0</v>
      </c>
      <c r="EO15" s="25">
        <f t="shared" ref="EO15:EO17" si="174">$I15*BM15</f>
        <v>0</v>
      </c>
      <c r="EP15" s="25">
        <f t="shared" ref="EP15:EP17" si="175">$I15*BN15</f>
        <v>0</v>
      </c>
      <c r="EQ15" s="25">
        <f t="shared" ref="EQ15:EQ17" si="176">$I15*BO15</f>
        <v>0</v>
      </c>
      <c r="ER15" s="25">
        <f t="shared" ref="ER15:ER17" si="177">$I15*BP15</f>
        <v>0</v>
      </c>
      <c r="ES15" s="25">
        <f t="shared" ref="ES15:ES17" si="178">$I15*BQ15</f>
        <v>0</v>
      </c>
      <c r="ET15" s="25">
        <f t="shared" ref="ET15:ET17" si="179">$I15*BR15</f>
        <v>0</v>
      </c>
      <c r="EU15" s="25">
        <f t="shared" ref="EU15:EU17" si="180">$I15*BS15</f>
        <v>0</v>
      </c>
      <c r="EV15" s="25">
        <f t="shared" ref="EV15:EV17" si="181">$I15*BT15</f>
        <v>0</v>
      </c>
      <c r="EW15" s="25">
        <f t="shared" ref="EW15:EW17" si="182">$I15*BU15</f>
        <v>0</v>
      </c>
      <c r="EX15" s="25">
        <f t="shared" ref="EX15:EX17" si="183">$I15*BV15</f>
        <v>0</v>
      </c>
      <c r="EY15" s="25">
        <f t="shared" ref="EY15:EY17" si="184">$I15*BW15</f>
        <v>0</v>
      </c>
      <c r="EZ15" s="25">
        <f t="shared" ref="EZ15:EZ17" si="185">$I15*BX15</f>
        <v>0</v>
      </c>
      <c r="FA15" s="25">
        <f t="shared" ref="FA15:FA17" si="186">$I15*BY15</f>
        <v>0</v>
      </c>
      <c r="FB15" s="25">
        <f t="shared" ref="FB15:FB17" si="187">$I15*BZ15</f>
        <v>0</v>
      </c>
      <c r="FC15" s="25">
        <f t="shared" ref="FC15:FC17" si="188">$I15*CA15</f>
        <v>0</v>
      </c>
      <c r="FD15" s="25">
        <f t="shared" ref="FD15:FD17" si="189">$I15*CB15</f>
        <v>0</v>
      </c>
      <c r="FE15" s="25">
        <f t="shared" ref="FE15:FE17" si="190">$I15*CC15</f>
        <v>0</v>
      </c>
      <c r="FF15" s="25">
        <f t="shared" ref="FF15:FF17" si="191">$I15*CD15</f>
        <v>0</v>
      </c>
      <c r="FG15" s="25">
        <f t="shared" ref="FG15:FG17" si="192">$I15*CE15</f>
        <v>0</v>
      </c>
      <c r="FH15" s="25">
        <f t="shared" ref="FH15:FH17" si="193">$I15*CF15</f>
        <v>0</v>
      </c>
      <c r="FI15" s="25">
        <f t="shared" ref="FI15:FI17" si="194">$I15*CG15</f>
        <v>0</v>
      </c>
      <c r="FJ15" s="25">
        <f t="shared" ref="FJ15:FJ17" si="195">$I15*CH15</f>
        <v>0</v>
      </c>
      <c r="FK15" s="25">
        <f t="shared" ref="FK15:FK17" si="196">$I15*CI15</f>
        <v>0</v>
      </c>
      <c r="FL15" s="25">
        <f t="shared" ref="FL15:FL17" si="197">$I15*CJ15</f>
        <v>0</v>
      </c>
      <c r="FM15" s="25">
        <f t="shared" ref="FM15:FM17" si="198">$I15*CK15</f>
        <v>0</v>
      </c>
      <c r="FN15" s="25">
        <f t="shared" ref="FN15:FN17" si="199">$I15*CL15</f>
        <v>0</v>
      </c>
      <c r="FO15" s="25">
        <f t="shared" ref="FO15:FO17" si="200">$I15*CM15</f>
        <v>0</v>
      </c>
      <c r="FP15" s="25">
        <f t="shared" ref="FP15:FP17" si="201">CN15-EB15</f>
        <v>0</v>
      </c>
      <c r="FQ15" s="25">
        <f t="shared" ref="FQ15:FQ17" si="202">CO15-EC15</f>
        <v>0</v>
      </c>
      <c r="FR15" s="25">
        <f t="shared" ref="FR15:FR17" si="203">CP15-ED15</f>
        <v>0</v>
      </c>
      <c r="FS15" s="25">
        <f t="shared" ref="FS15:FS17" si="204">CQ15-EE15</f>
        <v>0</v>
      </c>
      <c r="FT15" s="25">
        <f t="shared" ref="FT15:FT17" si="205">CR15-EF15</f>
        <v>0</v>
      </c>
      <c r="FU15" s="25">
        <f t="shared" ref="FU15:FU17" si="206">CS15-EG15</f>
        <v>0</v>
      </c>
      <c r="FV15" s="25">
        <f t="shared" ref="FV15:FV17" si="207">CT15-EH15</f>
        <v>0</v>
      </c>
      <c r="FW15" s="25">
        <f t="shared" ref="FW15:FW17" si="208">CU15-EI15</f>
        <v>0</v>
      </c>
      <c r="FX15" s="25">
        <f t="shared" ref="FX15:FX17" si="209">CV15-EJ15</f>
        <v>0</v>
      </c>
      <c r="FY15" s="25">
        <f t="shared" ref="FY15:FY17" si="210">CW15-EK15</f>
        <v>0</v>
      </c>
      <c r="FZ15" s="25">
        <f t="shared" ref="FZ15:FZ17" si="211">CX15-EL15</f>
        <v>0</v>
      </c>
      <c r="GA15" s="25">
        <f t="shared" ref="GA15:GA17" si="212">CY15-EM15</f>
        <v>0</v>
      </c>
      <c r="GB15" s="25">
        <f t="shared" ref="GB15:GB17" si="213">CZ15-EN15</f>
        <v>0</v>
      </c>
      <c r="GC15" s="25">
        <f t="shared" ref="GC15:GC17" si="214">DA15-EO15</f>
        <v>0</v>
      </c>
      <c r="GD15" s="25">
        <f t="shared" ref="GD15:GD17" si="215">DB15-EP15</f>
        <v>0</v>
      </c>
      <c r="GE15" s="25">
        <f t="shared" ref="GE15:GE17" si="216">DC15-EQ15</f>
        <v>0</v>
      </c>
      <c r="GF15" s="25">
        <f t="shared" ref="GF15:GF17" si="217">DD15-ER15</f>
        <v>0</v>
      </c>
      <c r="GG15" s="25">
        <f t="shared" ref="GG15:GG17" si="218">DE15-ES15</f>
        <v>0</v>
      </c>
      <c r="GH15" s="25">
        <f t="shared" ref="GH15:GH17" si="219">DF15-ET15</f>
        <v>0</v>
      </c>
      <c r="GI15" s="25">
        <f t="shared" ref="GI15:GI17" si="220">DG15-EU15</f>
        <v>0</v>
      </c>
      <c r="GJ15" s="25">
        <f t="shared" ref="GJ15:GJ17" si="221">DH15-EV15</f>
        <v>0</v>
      </c>
      <c r="GK15" s="25">
        <f t="shared" ref="GK15:GK17" si="222">DI15-EW15</f>
        <v>0</v>
      </c>
      <c r="GL15" s="25">
        <f t="shared" ref="GL15:GL17" si="223">DJ15-EX15</f>
        <v>0</v>
      </c>
      <c r="GM15" s="25">
        <f t="shared" ref="GM15:GM17" si="224">DK15-EY15</f>
        <v>0</v>
      </c>
      <c r="GN15" s="25">
        <f t="shared" ref="GN15:GN17" si="225">DL15-EZ15</f>
        <v>0</v>
      </c>
      <c r="GO15" s="25">
        <f t="shared" ref="GO15:GO17" si="226">DM15-FA15</f>
        <v>0</v>
      </c>
      <c r="GP15" s="25">
        <f t="shared" ref="GP15:GP17" si="227">DN15-FB15</f>
        <v>0</v>
      </c>
      <c r="GQ15" s="25">
        <f t="shared" ref="GQ15:GQ17" si="228">DO15-FC15</f>
        <v>0</v>
      </c>
      <c r="GR15" s="25">
        <f t="shared" ref="GR15:GR17" si="229">DP15-FD15</f>
        <v>0</v>
      </c>
      <c r="GS15" s="25">
        <f t="shared" ref="GS15:GS17" si="230">DQ15-FE15</f>
        <v>0</v>
      </c>
      <c r="GT15" s="25">
        <f t="shared" ref="GT15:GT17" si="231">DR15-FF15</f>
        <v>0</v>
      </c>
      <c r="GU15" s="25">
        <f t="shared" ref="GU15:GU17" si="232">DS15-FG15</f>
        <v>0</v>
      </c>
      <c r="GV15" s="25">
        <f t="shared" ref="GV15:GV17" si="233">DT15-FH15</f>
        <v>0</v>
      </c>
      <c r="GW15" s="25">
        <f t="shared" ref="GW15:GW17" si="234">DU15-FI15</f>
        <v>0</v>
      </c>
      <c r="GX15" s="25">
        <f t="shared" ref="GX15:GX17" si="235">DV15-FJ15</f>
        <v>0</v>
      </c>
      <c r="GY15" s="25">
        <f t="shared" ref="GY15:GY17" si="236">DW15-FK15</f>
        <v>0</v>
      </c>
      <c r="GZ15" s="25">
        <f t="shared" ref="GZ15:GZ17" si="237">DX15-FL15</f>
        <v>0</v>
      </c>
      <c r="HA15" s="25">
        <f t="shared" ref="HA15:HA17" si="238">DY15-FM15</f>
        <v>0</v>
      </c>
      <c r="HB15" s="25">
        <f t="shared" ref="HB15:HB17" si="239">DZ15-FN15</f>
        <v>0</v>
      </c>
      <c r="HC15" s="25">
        <f t="shared" ref="HC15:HC17" si="240">EA15-FO15</f>
        <v>0</v>
      </c>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BGD15" s="21"/>
    </row>
    <row r="16" spans="1:291 1538:1538" x14ac:dyDescent="0.25">
      <c r="A16" s="7">
        <f>'STEP 2 Input sheet'!A103</f>
        <v>0</v>
      </c>
      <c r="B16" s="7">
        <f>'STEP 2 Input sheet'!B103</f>
        <v>0</v>
      </c>
      <c r="C16" s="7">
        <f>'STEP 2 Input sheet'!C103</f>
        <v>0</v>
      </c>
      <c r="D16" s="7">
        <f>'STEP 2 Input sheet'!D103</f>
        <v>0</v>
      </c>
      <c r="E16" s="7">
        <f>'STEP 2 Input sheet'!E103</f>
        <v>0</v>
      </c>
      <c r="F16" s="7" t="str">
        <f>'STEP 2 Input sheet'!F103</f>
        <v>euro/</v>
      </c>
      <c r="G16" s="7">
        <f>'STEP 2 Input sheet'!G103</f>
        <v>0</v>
      </c>
      <c r="H16" s="7">
        <f>'STEP 2 Input sheet'!H103</f>
        <v>0</v>
      </c>
      <c r="I16" s="7">
        <f>'STEP 2 Input sheet'!I103</f>
        <v>0</v>
      </c>
      <c r="J16" s="15" t="e">
        <f>VLOOKUP(C16,'appendix 7 - prd ind and reg'!$A:$B,2,FALSE)</f>
        <v>#N/A</v>
      </c>
      <c r="K16" s="16" t="e">
        <f>VLOOKUP(D16,'appendix 7 - prd ind and reg'!$G$2:$H$6,2,FALSE)</f>
        <v>#N/A</v>
      </c>
      <c r="L16" s="24">
        <f>IFERROR(VLOOKUP($K16&amp;$J16,'appendix 2 - IO_mult_all'!$A$1:$AQ$156,'appendix 1 - Calculation'!L$3-2007,FALSE),0)</f>
        <v>0</v>
      </c>
      <c r="M16" s="25">
        <f>IFERROR(VLOOKUP($K16&amp;$J16,'appendix 2 - IO_mult_all'!$A$1:$AQ$156,'appendix 1 - Calculation'!M$3-2007,FALSE),0)</f>
        <v>0</v>
      </c>
      <c r="N16" s="25">
        <f>IFERROR(VLOOKUP($K16&amp;$J16,'appendix 2 - IO_mult_all'!$A$1:$AQ$156,'appendix 1 - Calculation'!N$3-2007,FALSE),0)</f>
        <v>0</v>
      </c>
      <c r="O16" s="25">
        <f>IFERROR(VLOOKUP($K16&amp;$J16,'appendix 2 - IO_mult_all'!$A$1:$AQ$156,'appendix 1 - Calculation'!O$3-2007,FALSE),0)</f>
        <v>0</v>
      </c>
      <c r="P16" s="25">
        <f>IFERROR(VLOOKUP($K16&amp;$J16,'appendix 2 - IO_mult_all'!$A$1:$AQ$156,'appendix 1 - Calculation'!P$3-2007,FALSE),0)</f>
        <v>0</v>
      </c>
      <c r="Q16" s="25">
        <f>IFERROR(VLOOKUP($K16&amp;$J16,'appendix 2 - IO_mult_all'!$A$1:$AQ$156,'appendix 1 - Calculation'!Q$3-2007,FALSE),0)</f>
        <v>0</v>
      </c>
      <c r="R16" s="25">
        <f>IFERROR(VLOOKUP($K16&amp;$J16,'appendix 2 - IO_mult_all'!$A$1:$AQ$156,'appendix 1 - Calculation'!R$3-2007,FALSE),0)</f>
        <v>0</v>
      </c>
      <c r="S16" s="25">
        <f>IFERROR(VLOOKUP($K16&amp;$J16,'appendix 2 - IO_mult_all'!$A$1:$AQ$156,'appendix 1 - Calculation'!S$3-2007,FALSE),0)</f>
        <v>0</v>
      </c>
      <c r="T16" s="25">
        <f>IFERROR(VLOOKUP($K16&amp;$J16,'appendix 2 - IO_mult_all'!$A$1:$AQ$156,'appendix 1 - Calculation'!T$3-2007,FALSE),0)</f>
        <v>0</v>
      </c>
      <c r="U16" s="25">
        <f>IFERROR(VLOOKUP($K16&amp;$J16,'appendix 2 - IO_mult_all'!$A$1:$AQ$156,'appendix 1 - Calculation'!U$3-2007,FALSE),0)</f>
        <v>0</v>
      </c>
      <c r="V16" s="25">
        <f>IFERROR(VLOOKUP($K16&amp;$J16,'appendix 2 - IO_mult_all'!$A$1:$AQ$156,'appendix 1 - Calculation'!V$3-2007,FALSE),0)</f>
        <v>0</v>
      </c>
      <c r="W16" s="25">
        <f>IFERROR(VLOOKUP($K16&amp;$J16,'appendix 2 - IO_mult_all'!$A$1:$AQ$156,'appendix 1 - Calculation'!W$3-2007,FALSE),0)</f>
        <v>0</v>
      </c>
      <c r="X16" s="25">
        <f>IFERROR(VLOOKUP($K16&amp;$J16,'appendix 2 - IO_mult_all'!$A$1:$AQ$156,'appendix 1 - Calculation'!X$3-2007,FALSE),0)</f>
        <v>0</v>
      </c>
      <c r="Y16" s="25">
        <f>IFERROR(VLOOKUP($K16&amp;$J16,'appendix 2 - IO_mult_all'!$A$1:$AQ$156,'appendix 1 - Calculation'!Y$3-2007,FALSE),0)</f>
        <v>0</v>
      </c>
      <c r="Z16" s="25">
        <f>IFERROR(VLOOKUP($K16&amp;$J16,'appendix 2 - IO_mult_all'!$A$1:$AQ$156,'appendix 1 - Calculation'!Z$3-2007,FALSE),0)</f>
        <v>0</v>
      </c>
      <c r="AA16" s="25">
        <f>IFERROR(VLOOKUP($K16&amp;$J16,'appendix 2 - IO_mult_all'!$A$1:$AQ$156,'appendix 1 - Calculation'!AA$3-2007,FALSE),0)</f>
        <v>0</v>
      </c>
      <c r="AB16" s="25">
        <f>IFERROR(VLOOKUP($K16&amp;$J16,'appendix 2 - IO_mult_all'!$A$1:$AQ$156,'appendix 1 - Calculation'!AB$3-2007,FALSE),0)</f>
        <v>0</v>
      </c>
      <c r="AC16" s="25">
        <f>IFERROR(VLOOKUP($K16&amp;$J16,'appendix 2 - IO_mult_all'!$A$1:$AQ$156,'appendix 1 - Calculation'!AC$3-2007,FALSE),0)</f>
        <v>0</v>
      </c>
      <c r="AD16" s="25">
        <f>IFERROR(VLOOKUP($K16&amp;$J16,'appendix 2 - IO_mult_all'!$A$1:$AQ$156,'appendix 1 - Calculation'!AD$3-2007,FALSE),0)</f>
        <v>0</v>
      </c>
      <c r="AE16" s="25">
        <f>IFERROR(VLOOKUP($K16&amp;$J16,'appendix 2 - IO_mult_all'!$A$1:$AQ$156,'appendix 1 - Calculation'!AE$3-2007,FALSE),0)</f>
        <v>0</v>
      </c>
      <c r="AF16" s="25">
        <f>IFERROR(VLOOKUP($K16&amp;$J16,'appendix 2 - IO_mult_all'!$A$1:$AQ$156,'appendix 1 - Calculation'!AF$3-2007,FALSE),0)</f>
        <v>0</v>
      </c>
      <c r="AG16" s="25">
        <f>IFERROR(VLOOKUP($K16&amp;$J16,'appendix 2 - IO_mult_all'!$A$1:$AQ$156,'appendix 1 - Calculation'!AG$3-2007,FALSE),0)</f>
        <v>0</v>
      </c>
      <c r="AH16" s="25">
        <f>IFERROR(VLOOKUP($K16&amp;$J16,'appendix 2 - IO_mult_all'!$A$1:$AQ$156,'appendix 1 - Calculation'!AH$3-2007,FALSE),0)</f>
        <v>0</v>
      </c>
      <c r="AI16" s="25">
        <f>IFERROR(VLOOKUP($K16&amp;$J16,'appendix 2 - IO_mult_all'!$A$1:$AQ$156,'appendix 1 - Calculation'!AI$3-2007,FALSE),0)</f>
        <v>0</v>
      </c>
      <c r="AJ16" s="25">
        <f>IFERROR(VLOOKUP($K16&amp;$J16,'appendix 2 - IO_mult_all'!$A$1:$AQ$156,'appendix 1 - Calculation'!AJ$3-2007,FALSE),0)</f>
        <v>0</v>
      </c>
      <c r="AK16" s="25">
        <f>IFERROR(VLOOKUP($K16&amp;$J16,'appendix 2 - IO_mult_all'!$A$1:$AQ$156,'appendix 1 - Calculation'!AK$3-2007,FALSE),0)</f>
        <v>0</v>
      </c>
      <c r="AL16" s="25">
        <f>IFERROR(VLOOKUP($K16&amp;$J16,'appendix 2 - IO_mult_all'!$A$1:$AQ$156,'appendix 1 - Calculation'!AL$3-2007,FALSE),0)</f>
        <v>0</v>
      </c>
      <c r="AM16" s="25">
        <f>IFERROR(VLOOKUP($K16&amp;$J16,'appendix 2 - IO_mult_all'!$A$1:$AQ$156,'appendix 1 - Calculation'!AM$3-2007,FALSE),0)</f>
        <v>0</v>
      </c>
      <c r="AN16" s="25">
        <f>IFERROR(VLOOKUP($K16&amp;$J16,'appendix 2 - IO_mult_all'!$A$1:$AQ$156,'appendix 1 - Calculation'!AN$3-2007,FALSE),0)</f>
        <v>0</v>
      </c>
      <c r="AO16" s="25">
        <f>IFERROR(VLOOKUP($K16&amp;$J16,'appendix 2 - IO_mult_all'!$A$1:$AQ$156,'appendix 1 - Calculation'!AO$3-2007,FALSE),0)</f>
        <v>0</v>
      </c>
      <c r="AP16" s="25">
        <f>IFERROR(VLOOKUP($K16&amp;$J16,'appendix 2 - IO_mult_all'!$A$1:$AQ$156,'appendix 1 - Calculation'!AP$3-2007,FALSE),0)</f>
        <v>0</v>
      </c>
      <c r="AQ16" s="25">
        <f>IFERROR(VLOOKUP($K16&amp;$J16,'appendix 2 - IO_mult_all'!$A$1:$AQ$156,'appendix 1 - Calculation'!AQ$3-2007,FALSE),0)</f>
        <v>0</v>
      </c>
      <c r="AR16" s="25">
        <f>IFERROR(VLOOKUP($K16&amp;$J16,'appendix 2 - IO_mult_all'!$A$1:$AQ$156,'appendix 1 - Calculation'!AR$3-2007,FALSE),0)</f>
        <v>0</v>
      </c>
      <c r="AS16" s="25">
        <f>IFERROR(VLOOKUP($K16&amp;$J16,'appendix 2 - IO_mult_all'!$A$1:$AQ$156,'appendix 1 - Calculation'!AS$3-2007,FALSE),0)</f>
        <v>0</v>
      </c>
      <c r="AT16" s="25">
        <f>IFERROR(VLOOKUP($K16&amp;$J16,'appendix 2 - IO_mult_all'!$A$1:$AQ$156,'appendix 1 - Calculation'!AT$3-2007,FALSE),0)</f>
        <v>0</v>
      </c>
      <c r="AU16" s="25">
        <f>IFERROR(VLOOKUP($K16&amp;$J16,'appendix 2 - IO_mult_all'!$A$1:$AQ$156,'appendix 1 - Calculation'!AU$3-2007,FALSE),0)</f>
        <v>0</v>
      </c>
      <c r="AV16" s="25">
        <f>IFERROR(VLOOKUP($K16&amp;$J16,'appendix 2 - IO_mult_all'!$A$1:$AQ$156,'appendix 1 - Calculation'!AV$3-2007,FALSE),0)</f>
        <v>0</v>
      </c>
      <c r="AW16" s="25">
        <f>IFERROR(VLOOKUP($K16&amp;$J16,'appendix 2 - IO_mult_all'!$A$1:$AQ$156,'appendix 1 - Calculation'!AW$3-2007,FALSE),0)</f>
        <v>0</v>
      </c>
      <c r="AX16" s="25">
        <f>IFERROR(VLOOKUP($K16&amp;$J16,'appendix 2 - IO_mult_all'!$A$1:$AQ$156,'appendix 1 - Calculation'!AX$3-2007,FALSE),0)</f>
        <v>0</v>
      </c>
      <c r="AY16" s="27">
        <f>IFERROR(VLOOKUP($K16&amp;$J16,'appendix 2 - IO_mult_all'!$A$1:$AQ$156,'appendix 1 - Calculation'!AY$3-2007,FALSE),0)</f>
        <v>0</v>
      </c>
      <c r="AZ16" s="24">
        <f>IFERROR(VLOOKUP($K16&amp;$J16,'appendix 3 - IO_mult_ETS'!$A$1:$AQ$156,'appendix 1 - Calculation'!AZ$3-2007,FALSE),0)</f>
        <v>0</v>
      </c>
      <c r="BA16" s="25">
        <f>IFERROR(VLOOKUP($K16&amp;$J16,'appendix 3 - IO_mult_ETS'!$A$1:$AQ$156,'appendix 1 - Calculation'!BA$3-2007,FALSE),0)</f>
        <v>0</v>
      </c>
      <c r="BB16" s="25">
        <f>IFERROR(VLOOKUP($K16&amp;$J16,'appendix 3 - IO_mult_ETS'!$A$1:$AQ$156,'appendix 1 - Calculation'!BB$3-2007,FALSE),0)</f>
        <v>0</v>
      </c>
      <c r="BC16" s="25">
        <f>IFERROR(VLOOKUP($K16&amp;$J16,'appendix 3 - IO_mult_ETS'!$A$1:$AQ$156,'appendix 1 - Calculation'!BC$3-2007,FALSE),0)</f>
        <v>0</v>
      </c>
      <c r="BD16" s="25">
        <f>IFERROR(VLOOKUP($K16&amp;$J16,'appendix 3 - IO_mult_ETS'!$A$1:$AQ$156,'appendix 1 - Calculation'!BD$3-2007,FALSE),0)</f>
        <v>0</v>
      </c>
      <c r="BE16" s="25">
        <f>IFERROR(VLOOKUP($K16&amp;$J16,'appendix 3 - IO_mult_ETS'!$A$1:$AQ$156,'appendix 1 - Calculation'!BE$3-2007,FALSE),0)</f>
        <v>0</v>
      </c>
      <c r="BF16" s="25">
        <f>IFERROR(VLOOKUP($K16&amp;$J16,'appendix 3 - IO_mult_ETS'!$A$1:$AQ$156,'appendix 1 - Calculation'!BF$3-2007,FALSE),0)</f>
        <v>0</v>
      </c>
      <c r="BG16" s="25">
        <f>IFERROR(VLOOKUP($K16&amp;$J16,'appendix 3 - IO_mult_ETS'!$A$1:$AQ$156,'appendix 1 - Calculation'!BG$3-2007,FALSE),0)</f>
        <v>0</v>
      </c>
      <c r="BH16" s="25">
        <f>IFERROR(VLOOKUP($K16&amp;$J16,'appendix 3 - IO_mult_ETS'!$A$1:$AQ$156,'appendix 1 - Calculation'!BH$3-2007,FALSE),0)</f>
        <v>0</v>
      </c>
      <c r="BI16" s="25">
        <f>IFERROR(VLOOKUP($K16&amp;$J16,'appendix 3 - IO_mult_ETS'!$A$1:$AQ$156,'appendix 1 - Calculation'!BI$3-2007,FALSE),0)</f>
        <v>0</v>
      </c>
      <c r="BJ16" s="25">
        <f>IFERROR(VLOOKUP($K16&amp;$J16,'appendix 3 - IO_mult_ETS'!$A$1:$AQ$156,'appendix 1 - Calculation'!BJ$3-2007,FALSE),0)</f>
        <v>0</v>
      </c>
      <c r="BK16" s="25">
        <f>IFERROR(VLOOKUP($K16&amp;$J16,'appendix 3 - IO_mult_ETS'!$A$1:$AQ$156,'appendix 1 - Calculation'!BK$3-2007,FALSE),0)</f>
        <v>0</v>
      </c>
      <c r="BL16" s="25">
        <f>IFERROR(VLOOKUP($K16&amp;$J16,'appendix 3 - IO_mult_ETS'!$A$1:$AQ$156,'appendix 1 - Calculation'!BL$3-2007,FALSE),0)</f>
        <v>0</v>
      </c>
      <c r="BM16" s="25">
        <f>IFERROR(VLOOKUP($K16&amp;$J16,'appendix 3 - IO_mult_ETS'!$A$1:$AQ$156,'appendix 1 - Calculation'!BM$3-2007,FALSE),0)</f>
        <v>0</v>
      </c>
      <c r="BN16" s="25">
        <f>IFERROR(VLOOKUP($K16&amp;$J16,'appendix 3 - IO_mult_ETS'!$A$1:$AQ$156,'appendix 1 - Calculation'!BN$3-2007,FALSE),0)</f>
        <v>0</v>
      </c>
      <c r="BO16" s="25">
        <f>IFERROR(VLOOKUP($K16&amp;$J16,'appendix 3 - IO_mult_ETS'!$A$1:$AQ$156,'appendix 1 - Calculation'!BO$3-2007,FALSE),0)</f>
        <v>0</v>
      </c>
      <c r="BP16" s="25">
        <f>IFERROR(VLOOKUP($K16&amp;$J16,'appendix 3 - IO_mult_ETS'!$A$1:$AQ$156,'appendix 1 - Calculation'!BP$3-2007,FALSE),0)</f>
        <v>0</v>
      </c>
      <c r="BQ16" s="25">
        <f>IFERROR(VLOOKUP($K16&amp;$J16,'appendix 3 - IO_mult_ETS'!$A$1:$AQ$156,'appendix 1 - Calculation'!BQ$3-2007,FALSE),0)</f>
        <v>0</v>
      </c>
      <c r="BR16" s="25">
        <f>IFERROR(VLOOKUP($K16&amp;$J16,'appendix 3 - IO_mult_ETS'!$A$1:$AQ$156,'appendix 1 - Calculation'!BR$3-2007,FALSE),0)</f>
        <v>0</v>
      </c>
      <c r="BS16" s="25">
        <f>IFERROR(VLOOKUP($K16&amp;$J16,'appendix 3 - IO_mult_ETS'!$A$1:$AQ$156,'appendix 1 - Calculation'!BS$3-2007,FALSE),0)</f>
        <v>0</v>
      </c>
      <c r="BT16" s="25">
        <f>IFERROR(VLOOKUP($K16&amp;$J16,'appendix 3 - IO_mult_ETS'!$A$1:$AQ$156,'appendix 1 - Calculation'!BT$3-2007,FALSE),0)</f>
        <v>0</v>
      </c>
      <c r="BU16" s="25">
        <f>IFERROR(VLOOKUP($K16&amp;$J16,'appendix 3 - IO_mult_ETS'!$A$1:$AQ$156,'appendix 1 - Calculation'!BU$3-2007,FALSE),0)</f>
        <v>0</v>
      </c>
      <c r="BV16" s="25">
        <f>IFERROR(VLOOKUP($K16&amp;$J16,'appendix 3 - IO_mult_ETS'!$A$1:$AQ$156,'appendix 1 - Calculation'!BV$3-2007,FALSE),0)</f>
        <v>0</v>
      </c>
      <c r="BW16" s="25">
        <f>IFERROR(VLOOKUP($K16&amp;$J16,'appendix 3 - IO_mult_ETS'!$A$1:$AQ$156,'appendix 1 - Calculation'!BW$3-2007,FALSE),0)</f>
        <v>0</v>
      </c>
      <c r="BX16" s="25">
        <f>IFERROR(VLOOKUP($K16&amp;$J16,'appendix 3 - IO_mult_ETS'!$A$1:$AQ$156,'appendix 1 - Calculation'!BX$3-2007,FALSE),0)</f>
        <v>0</v>
      </c>
      <c r="BY16" s="25">
        <f>IFERROR(VLOOKUP($K16&amp;$J16,'appendix 3 - IO_mult_ETS'!$A$1:$AQ$156,'appendix 1 - Calculation'!BY$3-2007,FALSE),0)</f>
        <v>0</v>
      </c>
      <c r="BZ16" s="25">
        <f>IFERROR(VLOOKUP($K16&amp;$J16,'appendix 3 - IO_mult_ETS'!$A$1:$AQ$156,'appendix 1 - Calculation'!BZ$3-2007,FALSE),0)</f>
        <v>0</v>
      </c>
      <c r="CA16" s="25">
        <f>IFERROR(VLOOKUP($K16&amp;$J16,'appendix 3 - IO_mult_ETS'!$A$1:$AQ$156,'appendix 1 - Calculation'!CA$3-2007,FALSE),0)</f>
        <v>0</v>
      </c>
      <c r="CB16" s="25">
        <f>IFERROR(VLOOKUP($K16&amp;$J16,'appendix 3 - IO_mult_ETS'!$A$1:$AQ$156,'appendix 1 - Calculation'!CB$3-2007,FALSE),0)</f>
        <v>0</v>
      </c>
      <c r="CC16" s="25">
        <f>IFERROR(VLOOKUP($K16&amp;$J16,'appendix 3 - IO_mult_ETS'!$A$1:$AQ$156,'appendix 1 - Calculation'!CC$3-2007,FALSE),0)</f>
        <v>0</v>
      </c>
      <c r="CD16" s="25">
        <f>IFERROR(VLOOKUP($K16&amp;$J16,'appendix 3 - IO_mult_ETS'!$A$1:$AQ$156,'appendix 1 - Calculation'!CD$3-2007,FALSE),0)</f>
        <v>0</v>
      </c>
      <c r="CE16" s="25">
        <f>IFERROR(VLOOKUP($K16&amp;$J16,'appendix 3 - IO_mult_ETS'!$A$1:$AQ$156,'appendix 1 - Calculation'!CE$3-2007,FALSE),0)</f>
        <v>0</v>
      </c>
      <c r="CF16" s="25">
        <f>IFERROR(VLOOKUP($K16&amp;$J16,'appendix 3 - IO_mult_ETS'!$A$1:$AQ$156,'appendix 1 - Calculation'!CF$3-2007,FALSE),0)</f>
        <v>0</v>
      </c>
      <c r="CG16" s="25">
        <f>IFERROR(VLOOKUP($K16&amp;$J16,'appendix 3 - IO_mult_ETS'!$A$1:$AQ$156,'appendix 1 - Calculation'!CG$3-2007,FALSE),0)</f>
        <v>0</v>
      </c>
      <c r="CH16" s="25">
        <f>IFERROR(VLOOKUP($K16&amp;$J16,'appendix 3 - IO_mult_ETS'!$A$1:$AQ$156,'appendix 1 - Calculation'!CH$3-2007,FALSE),0)</f>
        <v>0</v>
      </c>
      <c r="CI16" s="25">
        <f>IFERROR(VLOOKUP($K16&amp;$J16,'appendix 3 - IO_mult_ETS'!$A$1:$AQ$156,'appendix 1 - Calculation'!CI$3-2007,FALSE),0)</f>
        <v>0</v>
      </c>
      <c r="CJ16" s="25">
        <f>IFERROR(VLOOKUP($K16&amp;$J16,'appendix 3 - IO_mult_ETS'!$A$1:$AQ$156,'appendix 1 - Calculation'!CJ$3-2007,FALSE),0)</f>
        <v>0</v>
      </c>
      <c r="CK16" s="25">
        <f>IFERROR(VLOOKUP($K16&amp;$J16,'appendix 3 - IO_mult_ETS'!$A$1:$AQ$156,'appendix 1 - Calculation'!CK$3-2007,FALSE),0)</f>
        <v>0</v>
      </c>
      <c r="CL16" s="25">
        <f>IFERROR(VLOOKUP($K16&amp;$J16,'appendix 3 - IO_mult_ETS'!$A$1:$AQ$156,'appendix 1 - Calculation'!CL$3-2007,FALSE),0)</f>
        <v>0</v>
      </c>
      <c r="CM16" s="26">
        <f>IFERROR(VLOOKUP($K16&amp;$J16,'appendix 3 - IO_mult_ETS'!$A$1:$AQ$156,'appendix 1 - Calculation'!CM$3-2007,FALSE),0)</f>
        <v>0</v>
      </c>
      <c r="CN16" s="25">
        <f t="shared" si="121"/>
        <v>0</v>
      </c>
      <c r="CO16" s="25">
        <f t="shared" si="122"/>
        <v>0</v>
      </c>
      <c r="CP16" s="25">
        <f t="shared" si="123"/>
        <v>0</v>
      </c>
      <c r="CQ16" s="25">
        <f t="shared" si="124"/>
        <v>0</v>
      </c>
      <c r="CR16" s="25">
        <f t="shared" si="125"/>
        <v>0</v>
      </c>
      <c r="CS16" s="25">
        <f t="shared" si="126"/>
        <v>0</v>
      </c>
      <c r="CT16" s="25">
        <f t="shared" si="127"/>
        <v>0</v>
      </c>
      <c r="CU16" s="25">
        <f t="shared" si="128"/>
        <v>0</v>
      </c>
      <c r="CV16" s="25">
        <f t="shared" si="129"/>
        <v>0</v>
      </c>
      <c r="CW16" s="25">
        <f t="shared" si="130"/>
        <v>0</v>
      </c>
      <c r="CX16" s="25">
        <f t="shared" si="131"/>
        <v>0</v>
      </c>
      <c r="CY16" s="25">
        <f t="shared" si="132"/>
        <v>0</v>
      </c>
      <c r="CZ16" s="25">
        <f t="shared" si="133"/>
        <v>0</v>
      </c>
      <c r="DA16" s="25">
        <f t="shared" si="134"/>
        <v>0</v>
      </c>
      <c r="DB16" s="25">
        <f t="shared" si="135"/>
        <v>0</v>
      </c>
      <c r="DC16" s="25">
        <f t="shared" si="136"/>
        <v>0</v>
      </c>
      <c r="DD16" s="25">
        <f t="shared" si="137"/>
        <v>0</v>
      </c>
      <c r="DE16" s="25">
        <f t="shared" si="138"/>
        <v>0</v>
      </c>
      <c r="DF16" s="25">
        <f t="shared" si="139"/>
        <v>0</v>
      </c>
      <c r="DG16" s="25">
        <f t="shared" si="140"/>
        <v>0</v>
      </c>
      <c r="DH16" s="25">
        <f t="shared" si="141"/>
        <v>0</v>
      </c>
      <c r="DI16" s="25">
        <f t="shared" si="142"/>
        <v>0</v>
      </c>
      <c r="DJ16" s="25">
        <f t="shared" si="143"/>
        <v>0</v>
      </c>
      <c r="DK16" s="25">
        <f t="shared" si="144"/>
        <v>0</v>
      </c>
      <c r="DL16" s="25">
        <f t="shared" si="145"/>
        <v>0</v>
      </c>
      <c r="DM16" s="25">
        <f t="shared" si="146"/>
        <v>0</v>
      </c>
      <c r="DN16" s="25">
        <f t="shared" si="147"/>
        <v>0</v>
      </c>
      <c r="DO16" s="25">
        <f t="shared" si="148"/>
        <v>0</v>
      </c>
      <c r="DP16" s="25">
        <f t="shared" si="149"/>
        <v>0</v>
      </c>
      <c r="DQ16" s="25">
        <f t="shared" si="150"/>
        <v>0</v>
      </c>
      <c r="DR16" s="25">
        <f t="shared" si="151"/>
        <v>0</v>
      </c>
      <c r="DS16" s="25">
        <f t="shared" si="152"/>
        <v>0</v>
      </c>
      <c r="DT16" s="25">
        <f t="shared" si="153"/>
        <v>0</v>
      </c>
      <c r="DU16" s="25">
        <f t="shared" si="154"/>
        <v>0</v>
      </c>
      <c r="DV16" s="25">
        <f t="shared" si="155"/>
        <v>0</v>
      </c>
      <c r="DW16" s="25">
        <f t="shared" si="156"/>
        <v>0</v>
      </c>
      <c r="DX16" s="25">
        <f t="shared" si="157"/>
        <v>0</v>
      </c>
      <c r="DY16" s="25">
        <f t="shared" si="158"/>
        <v>0</v>
      </c>
      <c r="DZ16" s="25">
        <f t="shared" si="159"/>
        <v>0</v>
      </c>
      <c r="EA16" s="25">
        <f t="shared" si="160"/>
        <v>0</v>
      </c>
      <c r="EB16" s="25">
        <f t="shared" si="161"/>
        <v>0</v>
      </c>
      <c r="EC16" s="25">
        <f t="shared" si="162"/>
        <v>0</v>
      </c>
      <c r="ED16" s="25">
        <f t="shared" si="163"/>
        <v>0</v>
      </c>
      <c r="EE16" s="25">
        <f t="shared" si="164"/>
        <v>0</v>
      </c>
      <c r="EF16" s="25">
        <f t="shared" si="165"/>
        <v>0</v>
      </c>
      <c r="EG16" s="25">
        <f t="shared" si="166"/>
        <v>0</v>
      </c>
      <c r="EH16" s="25">
        <f t="shared" si="167"/>
        <v>0</v>
      </c>
      <c r="EI16" s="25">
        <f t="shared" si="168"/>
        <v>0</v>
      </c>
      <c r="EJ16" s="25">
        <f t="shared" si="169"/>
        <v>0</v>
      </c>
      <c r="EK16" s="25">
        <f t="shared" si="170"/>
        <v>0</v>
      </c>
      <c r="EL16" s="25">
        <f t="shared" si="171"/>
        <v>0</v>
      </c>
      <c r="EM16" s="25">
        <f t="shared" si="172"/>
        <v>0</v>
      </c>
      <c r="EN16" s="25">
        <f t="shared" si="173"/>
        <v>0</v>
      </c>
      <c r="EO16" s="25">
        <f t="shared" si="174"/>
        <v>0</v>
      </c>
      <c r="EP16" s="25">
        <f t="shared" si="175"/>
        <v>0</v>
      </c>
      <c r="EQ16" s="25">
        <f t="shared" si="176"/>
        <v>0</v>
      </c>
      <c r="ER16" s="25">
        <f t="shared" si="177"/>
        <v>0</v>
      </c>
      <c r="ES16" s="25">
        <f t="shared" si="178"/>
        <v>0</v>
      </c>
      <c r="ET16" s="25">
        <f t="shared" si="179"/>
        <v>0</v>
      </c>
      <c r="EU16" s="25">
        <f t="shared" si="180"/>
        <v>0</v>
      </c>
      <c r="EV16" s="25">
        <f t="shared" si="181"/>
        <v>0</v>
      </c>
      <c r="EW16" s="25">
        <f t="shared" si="182"/>
        <v>0</v>
      </c>
      <c r="EX16" s="25">
        <f t="shared" si="183"/>
        <v>0</v>
      </c>
      <c r="EY16" s="25">
        <f t="shared" si="184"/>
        <v>0</v>
      </c>
      <c r="EZ16" s="25">
        <f t="shared" si="185"/>
        <v>0</v>
      </c>
      <c r="FA16" s="25">
        <f t="shared" si="186"/>
        <v>0</v>
      </c>
      <c r="FB16" s="25">
        <f t="shared" si="187"/>
        <v>0</v>
      </c>
      <c r="FC16" s="25">
        <f t="shared" si="188"/>
        <v>0</v>
      </c>
      <c r="FD16" s="25">
        <f t="shared" si="189"/>
        <v>0</v>
      </c>
      <c r="FE16" s="25">
        <f t="shared" si="190"/>
        <v>0</v>
      </c>
      <c r="FF16" s="25">
        <f t="shared" si="191"/>
        <v>0</v>
      </c>
      <c r="FG16" s="25">
        <f t="shared" si="192"/>
        <v>0</v>
      </c>
      <c r="FH16" s="25">
        <f t="shared" si="193"/>
        <v>0</v>
      </c>
      <c r="FI16" s="25">
        <f t="shared" si="194"/>
        <v>0</v>
      </c>
      <c r="FJ16" s="25">
        <f t="shared" si="195"/>
        <v>0</v>
      </c>
      <c r="FK16" s="25">
        <f t="shared" si="196"/>
        <v>0</v>
      </c>
      <c r="FL16" s="25">
        <f t="shared" si="197"/>
        <v>0</v>
      </c>
      <c r="FM16" s="25">
        <f t="shared" si="198"/>
        <v>0</v>
      </c>
      <c r="FN16" s="25">
        <f t="shared" si="199"/>
        <v>0</v>
      </c>
      <c r="FO16" s="25">
        <f t="shared" si="200"/>
        <v>0</v>
      </c>
      <c r="FP16" s="25">
        <f t="shared" si="201"/>
        <v>0</v>
      </c>
      <c r="FQ16" s="25">
        <f t="shared" si="202"/>
        <v>0</v>
      </c>
      <c r="FR16" s="25">
        <f t="shared" si="203"/>
        <v>0</v>
      </c>
      <c r="FS16" s="25">
        <f t="shared" si="204"/>
        <v>0</v>
      </c>
      <c r="FT16" s="25">
        <f t="shared" si="205"/>
        <v>0</v>
      </c>
      <c r="FU16" s="25">
        <f t="shared" si="206"/>
        <v>0</v>
      </c>
      <c r="FV16" s="25">
        <f t="shared" si="207"/>
        <v>0</v>
      </c>
      <c r="FW16" s="25">
        <f t="shared" si="208"/>
        <v>0</v>
      </c>
      <c r="FX16" s="25">
        <f t="shared" si="209"/>
        <v>0</v>
      </c>
      <c r="FY16" s="25">
        <f t="shared" si="210"/>
        <v>0</v>
      </c>
      <c r="FZ16" s="25">
        <f t="shared" si="211"/>
        <v>0</v>
      </c>
      <c r="GA16" s="25">
        <f t="shared" si="212"/>
        <v>0</v>
      </c>
      <c r="GB16" s="25">
        <f t="shared" si="213"/>
        <v>0</v>
      </c>
      <c r="GC16" s="25">
        <f t="shared" si="214"/>
        <v>0</v>
      </c>
      <c r="GD16" s="25">
        <f t="shared" si="215"/>
        <v>0</v>
      </c>
      <c r="GE16" s="25">
        <f t="shared" si="216"/>
        <v>0</v>
      </c>
      <c r="GF16" s="25">
        <f t="shared" si="217"/>
        <v>0</v>
      </c>
      <c r="GG16" s="25">
        <f t="shared" si="218"/>
        <v>0</v>
      </c>
      <c r="GH16" s="25">
        <f t="shared" si="219"/>
        <v>0</v>
      </c>
      <c r="GI16" s="25">
        <f t="shared" si="220"/>
        <v>0</v>
      </c>
      <c r="GJ16" s="25">
        <f t="shared" si="221"/>
        <v>0</v>
      </c>
      <c r="GK16" s="25">
        <f t="shared" si="222"/>
        <v>0</v>
      </c>
      <c r="GL16" s="25">
        <f t="shared" si="223"/>
        <v>0</v>
      </c>
      <c r="GM16" s="25">
        <f t="shared" si="224"/>
        <v>0</v>
      </c>
      <c r="GN16" s="25">
        <f t="shared" si="225"/>
        <v>0</v>
      </c>
      <c r="GO16" s="25">
        <f t="shared" si="226"/>
        <v>0</v>
      </c>
      <c r="GP16" s="25">
        <f t="shared" si="227"/>
        <v>0</v>
      </c>
      <c r="GQ16" s="25">
        <f t="shared" si="228"/>
        <v>0</v>
      </c>
      <c r="GR16" s="25">
        <f t="shared" si="229"/>
        <v>0</v>
      </c>
      <c r="GS16" s="25">
        <f t="shared" si="230"/>
        <v>0</v>
      </c>
      <c r="GT16" s="25">
        <f t="shared" si="231"/>
        <v>0</v>
      </c>
      <c r="GU16" s="25">
        <f t="shared" si="232"/>
        <v>0</v>
      </c>
      <c r="GV16" s="25">
        <f t="shared" si="233"/>
        <v>0</v>
      </c>
      <c r="GW16" s="25">
        <f t="shared" si="234"/>
        <v>0</v>
      </c>
      <c r="GX16" s="25">
        <f t="shared" si="235"/>
        <v>0</v>
      </c>
      <c r="GY16" s="25">
        <f t="shared" si="236"/>
        <v>0</v>
      </c>
      <c r="GZ16" s="25">
        <f t="shared" si="237"/>
        <v>0</v>
      </c>
      <c r="HA16" s="25">
        <f t="shared" si="238"/>
        <v>0</v>
      </c>
      <c r="HB16" s="25">
        <f t="shared" si="239"/>
        <v>0</v>
      </c>
      <c r="HC16" s="25">
        <f t="shared" si="240"/>
        <v>0</v>
      </c>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BGD16" s="21"/>
    </row>
    <row r="17" spans="1:291 1538:1538" x14ac:dyDescent="0.25">
      <c r="A17" s="7">
        <f>'STEP 2 Input sheet'!A104</f>
        <v>0</v>
      </c>
      <c r="B17" s="7">
        <f>'STEP 2 Input sheet'!B104</f>
        <v>0</v>
      </c>
      <c r="C17" s="7">
        <f>'STEP 2 Input sheet'!C104</f>
        <v>0</v>
      </c>
      <c r="D17" s="7">
        <f>'STEP 2 Input sheet'!D104</f>
        <v>0</v>
      </c>
      <c r="E17" s="7">
        <f>'STEP 2 Input sheet'!E104</f>
        <v>0</v>
      </c>
      <c r="F17" s="7" t="str">
        <f>'STEP 2 Input sheet'!F104</f>
        <v>euro/</v>
      </c>
      <c r="G17" s="7">
        <f>'STEP 2 Input sheet'!G104</f>
        <v>0</v>
      </c>
      <c r="H17" s="7">
        <f>'STEP 2 Input sheet'!H104</f>
        <v>0</v>
      </c>
      <c r="I17" s="7">
        <f>'STEP 2 Input sheet'!I104</f>
        <v>0</v>
      </c>
      <c r="J17" s="15" t="e">
        <f>VLOOKUP(C17,'appendix 7 - prd ind and reg'!$A:$B,2,FALSE)</f>
        <v>#N/A</v>
      </c>
      <c r="K17" s="16" t="e">
        <f>VLOOKUP(D17,'appendix 7 - prd ind and reg'!$G$2:$H$6,2,FALSE)</f>
        <v>#N/A</v>
      </c>
      <c r="L17" s="24">
        <f>IFERROR(VLOOKUP($K17&amp;$J17,'appendix 2 - IO_mult_all'!$A$1:$AQ$156,'appendix 1 - Calculation'!L$3-2007,FALSE),0)</f>
        <v>0</v>
      </c>
      <c r="M17" s="25">
        <f>IFERROR(VLOOKUP($K17&amp;$J17,'appendix 2 - IO_mult_all'!$A$1:$AQ$156,'appendix 1 - Calculation'!M$3-2007,FALSE),0)</f>
        <v>0</v>
      </c>
      <c r="N17" s="25">
        <f>IFERROR(VLOOKUP($K17&amp;$J17,'appendix 2 - IO_mult_all'!$A$1:$AQ$156,'appendix 1 - Calculation'!N$3-2007,FALSE),0)</f>
        <v>0</v>
      </c>
      <c r="O17" s="25">
        <f>IFERROR(VLOOKUP($K17&amp;$J17,'appendix 2 - IO_mult_all'!$A$1:$AQ$156,'appendix 1 - Calculation'!O$3-2007,FALSE),0)</f>
        <v>0</v>
      </c>
      <c r="P17" s="25">
        <f>IFERROR(VLOOKUP($K17&amp;$J17,'appendix 2 - IO_mult_all'!$A$1:$AQ$156,'appendix 1 - Calculation'!P$3-2007,FALSE),0)</f>
        <v>0</v>
      </c>
      <c r="Q17" s="25">
        <f>IFERROR(VLOOKUP($K17&amp;$J17,'appendix 2 - IO_mult_all'!$A$1:$AQ$156,'appendix 1 - Calculation'!Q$3-2007,FALSE),0)</f>
        <v>0</v>
      </c>
      <c r="R17" s="25">
        <f>IFERROR(VLOOKUP($K17&amp;$J17,'appendix 2 - IO_mult_all'!$A$1:$AQ$156,'appendix 1 - Calculation'!R$3-2007,FALSE),0)</f>
        <v>0</v>
      </c>
      <c r="S17" s="25">
        <f>IFERROR(VLOOKUP($K17&amp;$J17,'appendix 2 - IO_mult_all'!$A$1:$AQ$156,'appendix 1 - Calculation'!S$3-2007,FALSE),0)</f>
        <v>0</v>
      </c>
      <c r="T17" s="25">
        <f>IFERROR(VLOOKUP($K17&amp;$J17,'appendix 2 - IO_mult_all'!$A$1:$AQ$156,'appendix 1 - Calculation'!T$3-2007,FALSE),0)</f>
        <v>0</v>
      </c>
      <c r="U17" s="25">
        <f>IFERROR(VLOOKUP($K17&amp;$J17,'appendix 2 - IO_mult_all'!$A$1:$AQ$156,'appendix 1 - Calculation'!U$3-2007,FALSE),0)</f>
        <v>0</v>
      </c>
      <c r="V17" s="25">
        <f>IFERROR(VLOOKUP($K17&amp;$J17,'appendix 2 - IO_mult_all'!$A$1:$AQ$156,'appendix 1 - Calculation'!V$3-2007,FALSE),0)</f>
        <v>0</v>
      </c>
      <c r="W17" s="25">
        <f>IFERROR(VLOOKUP($K17&amp;$J17,'appendix 2 - IO_mult_all'!$A$1:$AQ$156,'appendix 1 - Calculation'!W$3-2007,FALSE),0)</f>
        <v>0</v>
      </c>
      <c r="X17" s="25">
        <f>IFERROR(VLOOKUP($K17&amp;$J17,'appendix 2 - IO_mult_all'!$A$1:$AQ$156,'appendix 1 - Calculation'!X$3-2007,FALSE),0)</f>
        <v>0</v>
      </c>
      <c r="Y17" s="25">
        <f>IFERROR(VLOOKUP($K17&amp;$J17,'appendix 2 - IO_mult_all'!$A$1:$AQ$156,'appendix 1 - Calculation'!Y$3-2007,FALSE),0)</f>
        <v>0</v>
      </c>
      <c r="Z17" s="25">
        <f>IFERROR(VLOOKUP($K17&amp;$J17,'appendix 2 - IO_mult_all'!$A$1:$AQ$156,'appendix 1 - Calculation'!Z$3-2007,FALSE),0)</f>
        <v>0</v>
      </c>
      <c r="AA17" s="25">
        <f>IFERROR(VLOOKUP($K17&amp;$J17,'appendix 2 - IO_mult_all'!$A$1:$AQ$156,'appendix 1 - Calculation'!AA$3-2007,FALSE),0)</f>
        <v>0</v>
      </c>
      <c r="AB17" s="25">
        <f>IFERROR(VLOOKUP($K17&amp;$J17,'appendix 2 - IO_mult_all'!$A$1:$AQ$156,'appendix 1 - Calculation'!AB$3-2007,FALSE),0)</f>
        <v>0</v>
      </c>
      <c r="AC17" s="25">
        <f>IFERROR(VLOOKUP($K17&amp;$J17,'appendix 2 - IO_mult_all'!$A$1:$AQ$156,'appendix 1 - Calculation'!AC$3-2007,FALSE),0)</f>
        <v>0</v>
      </c>
      <c r="AD17" s="25">
        <f>IFERROR(VLOOKUP($K17&amp;$J17,'appendix 2 - IO_mult_all'!$A$1:$AQ$156,'appendix 1 - Calculation'!AD$3-2007,FALSE),0)</f>
        <v>0</v>
      </c>
      <c r="AE17" s="25">
        <f>IFERROR(VLOOKUP($K17&amp;$J17,'appendix 2 - IO_mult_all'!$A$1:$AQ$156,'appendix 1 - Calculation'!AE$3-2007,FALSE),0)</f>
        <v>0</v>
      </c>
      <c r="AF17" s="25">
        <f>IFERROR(VLOOKUP($K17&amp;$J17,'appendix 2 - IO_mult_all'!$A$1:$AQ$156,'appendix 1 - Calculation'!AF$3-2007,FALSE),0)</f>
        <v>0</v>
      </c>
      <c r="AG17" s="25">
        <f>IFERROR(VLOOKUP($K17&amp;$J17,'appendix 2 - IO_mult_all'!$A$1:$AQ$156,'appendix 1 - Calculation'!AG$3-2007,FALSE),0)</f>
        <v>0</v>
      </c>
      <c r="AH17" s="25">
        <f>IFERROR(VLOOKUP($K17&amp;$J17,'appendix 2 - IO_mult_all'!$A$1:$AQ$156,'appendix 1 - Calculation'!AH$3-2007,FALSE),0)</f>
        <v>0</v>
      </c>
      <c r="AI17" s="25">
        <f>IFERROR(VLOOKUP($K17&amp;$J17,'appendix 2 - IO_mult_all'!$A$1:$AQ$156,'appendix 1 - Calculation'!AI$3-2007,FALSE),0)</f>
        <v>0</v>
      </c>
      <c r="AJ17" s="25">
        <f>IFERROR(VLOOKUP($K17&amp;$J17,'appendix 2 - IO_mult_all'!$A$1:$AQ$156,'appendix 1 - Calculation'!AJ$3-2007,FALSE),0)</f>
        <v>0</v>
      </c>
      <c r="AK17" s="25">
        <f>IFERROR(VLOOKUP($K17&amp;$J17,'appendix 2 - IO_mult_all'!$A$1:$AQ$156,'appendix 1 - Calculation'!AK$3-2007,FALSE),0)</f>
        <v>0</v>
      </c>
      <c r="AL17" s="25">
        <f>IFERROR(VLOOKUP($K17&amp;$J17,'appendix 2 - IO_mult_all'!$A$1:$AQ$156,'appendix 1 - Calculation'!AL$3-2007,FALSE),0)</f>
        <v>0</v>
      </c>
      <c r="AM17" s="25">
        <f>IFERROR(VLOOKUP($K17&amp;$J17,'appendix 2 - IO_mult_all'!$A$1:$AQ$156,'appendix 1 - Calculation'!AM$3-2007,FALSE),0)</f>
        <v>0</v>
      </c>
      <c r="AN17" s="25">
        <f>IFERROR(VLOOKUP($K17&amp;$J17,'appendix 2 - IO_mult_all'!$A$1:$AQ$156,'appendix 1 - Calculation'!AN$3-2007,FALSE),0)</f>
        <v>0</v>
      </c>
      <c r="AO17" s="25">
        <f>IFERROR(VLOOKUP($K17&amp;$J17,'appendix 2 - IO_mult_all'!$A$1:$AQ$156,'appendix 1 - Calculation'!AO$3-2007,FALSE),0)</f>
        <v>0</v>
      </c>
      <c r="AP17" s="25">
        <f>IFERROR(VLOOKUP($K17&amp;$J17,'appendix 2 - IO_mult_all'!$A$1:$AQ$156,'appendix 1 - Calculation'!AP$3-2007,FALSE),0)</f>
        <v>0</v>
      </c>
      <c r="AQ17" s="25">
        <f>IFERROR(VLOOKUP($K17&amp;$J17,'appendix 2 - IO_mult_all'!$A$1:$AQ$156,'appendix 1 - Calculation'!AQ$3-2007,FALSE),0)</f>
        <v>0</v>
      </c>
      <c r="AR17" s="25">
        <f>IFERROR(VLOOKUP($K17&amp;$J17,'appendix 2 - IO_mult_all'!$A$1:$AQ$156,'appendix 1 - Calculation'!AR$3-2007,FALSE),0)</f>
        <v>0</v>
      </c>
      <c r="AS17" s="25">
        <f>IFERROR(VLOOKUP($K17&amp;$J17,'appendix 2 - IO_mult_all'!$A$1:$AQ$156,'appendix 1 - Calculation'!AS$3-2007,FALSE),0)</f>
        <v>0</v>
      </c>
      <c r="AT17" s="25">
        <f>IFERROR(VLOOKUP($K17&amp;$J17,'appendix 2 - IO_mult_all'!$A$1:$AQ$156,'appendix 1 - Calculation'!AT$3-2007,FALSE),0)</f>
        <v>0</v>
      </c>
      <c r="AU17" s="25">
        <f>IFERROR(VLOOKUP($K17&amp;$J17,'appendix 2 - IO_mult_all'!$A$1:$AQ$156,'appendix 1 - Calculation'!AU$3-2007,FALSE),0)</f>
        <v>0</v>
      </c>
      <c r="AV17" s="25">
        <f>IFERROR(VLOOKUP($K17&amp;$J17,'appendix 2 - IO_mult_all'!$A$1:$AQ$156,'appendix 1 - Calculation'!AV$3-2007,FALSE),0)</f>
        <v>0</v>
      </c>
      <c r="AW17" s="25">
        <f>IFERROR(VLOOKUP($K17&amp;$J17,'appendix 2 - IO_mult_all'!$A$1:$AQ$156,'appendix 1 - Calculation'!AW$3-2007,FALSE),0)</f>
        <v>0</v>
      </c>
      <c r="AX17" s="25">
        <f>IFERROR(VLOOKUP($K17&amp;$J17,'appendix 2 - IO_mult_all'!$A$1:$AQ$156,'appendix 1 - Calculation'!AX$3-2007,FALSE),0)</f>
        <v>0</v>
      </c>
      <c r="AY17" s="27">
        <f>IFERROR(VLOOKUP($K17&amp;$J17,'appendix 2 - IO_mult_all'!$A$1:$AQ$156,'appendix 1 - Calculation'!AY$3-2007,FALSE),0)</f>
        <v>0</v>
      </c>
      <c r="AZ17" s="24">
        <f>IFERROR(VLOOKUP($K17&amp;$J17,'appendix 3 - IO_mult_ETS'!$A$1:$AQ$156,'appendix 1 - Calculation'!AZ$3-2007,FALSE),0)</f>
        <v>0</v>
      </c>
      <c r="BA17" s="25">
        <f>IFERROR(VLOOKUP($K17&amp;$J17,'appendix 3 - IO_mult_ETS'!$A$1:$AQ$156,'appendix 1 - Calculation'!BA$3-2007,FALSE),0)</f>
        <v>0</v>
      </c>
      <c r="BB17" s="25">
        <f>IFERROR(VLOOKUP($K17&amp;$J17,'appendix 3 - IO_mult_ETS'!$A$1:$AQ$156,'appendix 1 - Calculation'!BB$3-2007,FALSE),0)</f>
        <v>0</v>
      </c>
      <c r="BC17" s="25">
        <f>IFERROR(VLOOKUP($K17&amp;$J17,'appendix 3 - IO_mult_ETS'!$A$1:$AQ$156,'appendix 1 - Calculation'!BC$3-2007,FALSE),0)</f>
        <v>0</v>
      </c>
      <c r="BD17" s="25">
        <f>IFERROR(VLOOKUP($K17&amp;$J17,'appendix 3 - IO_mult_ETS'!$A$1:$AQ$156,'appendix 1 - Calculation'!BD$3-2007,FALSE),0)</f>
        <v>0</v>
      </c>
      <c r="BE17" s="25">
        <f>IFERROR(VLOOKUP($K17&amp;$J17,'appendix 3 - IO_mult_ETS'!$A$1:$AQ$156,'appendix 1 - Calculation'!BE$3-2007,FALSE),0)</f>
        <v>0</v>
      </c>
      <c r="BF17" s="25">
        <f>IFERROR(VLOOKUP($K17&amp;$J17,'appendix 3 - IO_mult_ETS'!$A$1:$AQ$156,'appendix 1 - Calculation'!BF$3-2007,FALSE),0)</f>
        <v>0</v>
      </c>
      <c r="BG17" s="25">
        <f>IFERROR(VLOOKUP($K17&amp;$J17,'appendix 3 - IO_mult_ETS'!$A$1:$AQ$156,'appendix 1 - Calculation'!BG$3-2007,FALSE),0)</f>
        <v>0</v>
      </c>
      <c r="BH17" s="25">
        <f>IFERROR(VLOOKUP($K17&amp;$J17,'appendix 3 - IO_mult_ETS'!$A$1:$AQ$156,'appendix 1 - Calculation'!BH$3-2007,FALSE),0)</f>
        <v>0</v>
      </c>
      <c r="BI17" s="25">
        <f>IFERROR(VLOOKUP($K17&amp;$J17,'appendix 3 - IO_mult_ETS'!$A$1:$AQ$156,'appendix 1 - Calculation'!BI$3-2007,FALSE),0)</f>
        <v>0</v>
      </c>
      <c r="BJ17" s="25">
        <f>IFERROR(VLOOKUP($K17&amp;$J17,'appendix 3 - IO_mult_ETS'!$A$1:$AQ$156,'appendix 1 - Calculation'!BJ$3-2007,FALSE),0)</f>
        <v>0</v>
      </c>
      <c r="BK17" s="25">
        <f>IFERROR(VLOOKUP($K17&amp;$J17,'appendix 3 - IO_mult_ETS'!$A$1:$AQ$156,'appendix 1 - Calculation'!BK$3-2007,FALSE),0)</f>
        <v>0</v>
      </c>
      <c r="BL17" s="25">
        <f>IFERROR(VLOOKUP($K17&amp;$J17,'appendix 3 - IO_mult_ETS'!$A$1:$AQ$156,'appendix 1 - Calculation'!BL$3-2007,FALSE),0)</f>
        <v>0</v>
      </c>
      <c r="BM17" s="25">
        <f>IFERROR(VLOOKUP($K17&amp;$J17,'appendix 3 - IO_mult_ETS'!$A$1:$AQ$156,'appendix 1 - Calculation'!BM$3-2007,FALSE),0)</f>
        <v>0</v>
      </c>
      <c r="BN17" s="25">
        <f>IFERROR(VLOOKUP($K17&amp;$J17,'appendix 3 - IO_mult_ETS'!$A$1:$AQ$156,'appendix 1 - Calculation'!BN$3-2007,FALSE),0)</f>
        <v>0</v>
      </c>
      <c r="BO17" s="25">
        <f>IFERROR(VLOOKUP($K17&amp;$J17,'appendix 3 - IO_mult_ETS'!$A$1:$AQ$156,'appendix 1 - Calculation'!BO$3-2007,FALSE),0)</f>
        <v>0</v>
      </c>
      <c r="BP17" s="25">
        <f>IFERROR(VLOOKUP($K17&amp;$J17,'appendix 3 - IO_mult_ETS'!$A$1:$AQ$156,'appendix 1 - Calculation'!BP$3-2007,FALSE),0)</f>
        <v>0</v>
      </c>
      <c r="BQ17" s="25">
        <f>IFERROR(VLOOKUP($K17&amp;$J17,'appendix 3 - IO_mult_ETS'!$A$1:$AQ$156,'appendix 1 - Calculation'!BQ$3-2007,FALSE),0)</f>
        <v>0</v>
      </c>
      <c r="BR17" s="25">
        <f>IFERROR(VLOOKUP($K17&amp;$J17,'appendix 3 - IO_mult_ETS'!$A$1:$AQ$156,'appendix 1 - Calculation'!BR$3-2007,FALSE),0)</f>
        <v>0</v>
      </c>
      <c r="BS17" s="25">
        <f>IFERROR(VLOOKUP($K17&amp;$J17,'appendix 3 - IO_mult_ETS'!$A$1:$AQ$156,'appendix 1 - Calculation'!BS$3-2007,FALSE),0)</f>
        <v>0</v>
      </c>
      <c r="BT17" s="25">
        <f>IFERROR(VLOOKUP($K17&amp;$J17,'appendix 3 - IO_mult_ETS'!$A$1:$AQ$156,'appendix 1 - Calculation'!BT$3-2007,FALSE),0)</f>
        <v>0</v>
      </c>
      <c r="BU17" s="25">
        <f>IFERROR(VLOOKUP($K17&amp;$J17,'appendix 3 - IO_mult_ETS'!$A$1:$AQ$156,'appendix 1 - Calculation'!BU$3-2007,FALSE),0)</f>
        <v>0</v>
      </c>
      <c r="BV17" s="25">
        <f>IFERROR(VLOOKUP($K17&amp;$J17,'appendix 3 - IO_mult_ETS'!$A$1:$AQ$156,'appendix 1 - Calculation'!BV$3-2007,FALSE),0)</f>
        <v>0</v>
      </c>
      <c r="BW17" s="25">
        <f>IFERROR(VLOOKUP($K17&amp;$J17,'appendix 3 - IO_mult_ETS'!$A$1:$AQ$156,'appendix 1 - Calculation'!BW$3-2007,FALSE),0)</f>
        <v>0</v>
      </c>
      <c r="BX17" s="25">
        <f>IFERROR(VLOOKUP($K17&amp;$J17,'appendix 3 - IO_mult_ETS'!$A$1:$AQ$156,'appendix 1 - Calculation'!BX$3-2007,FALSE),0)</f>
        <v>0</v>
      </c>
      <c r="BY17" s="25">
        <f>IFERROR(VLOOKUP($K17&amp;$J17,'appendix 3 - IO_mult_ETS'!$A$1:$AQ$156,'appendix 1 - Calculation'!BY$3-2007,FALSE),0)</f>
        <v>0</v>
      </c>
      <c r="BZ17" s="25">
        <f>IFERROR(VLOOKUP($K17&amp;$J17,'appendix 3 - IO_mult_ETS'!$A$1:$AQ$156,'appendix 1 - Calculation'!BZ$3-2007,FALSE),0)</f>
        <v>0</v>
      </c>
      <c r="CA17" s="25">
        <f>IFERROR(VLOOKUP($K17&amp;$J17,'appendix 3 - IO_mult_ETS'!$A$1:$AQ$156,'appendix 1 - Calculation'!CA$3-2007,FALSE),0)</f>
        <v>0</v>
      </c>
      <c r="CB17" s="25">
        <f>IFERROR(VLOOKUP($K17&amp;$J17,'appendix 3 - IO_mult_ETS'!$A$1:$AQ$156,'appendix 1 - Calculation'!CB$3-2007,FALSE),0)</f>
        <v>0</v>
      </c>
      <c r="CC17" s="25">
        <f>IFERROR(VLOOKUP($K17&amp;$J17,'appendix 3 - IO_mult_ETS'!$A$1:$AQ$156,'appendix 1 - Calculation'!CC$3-2007,FALSE),0)</f>
        <v>0</v>
      </c>
      <c r="CD17" s="25">
        <f>IFERROR(VLOOKUP($K17&amp;$J17,'appendix 3 - IO_mult_ETS'!$A$1:$AQ$156,'appendix 1 - Calculation'!CD$3-2007,FALSE),0)</f>
        <v>0</v>
      </c>
      <c r="CE17" s="25">
        <f>IFERROR(VLOOKUP($K17&amp;$J17,'appendix 3 - IO_mult_ETS'!$A$1:$AQ$156,'appendix 1 - Calculation'!CE$3-2007,FALSE),0)</f>
        <v>0</v>
      </c>
      <c r="CF17" s="25">
        <f>IFERROR(VLOOKUP($K17&amp;$J17,'appendix 3 - IO_mult_ETS'!$A$1:$AQ$156,'appendix 1 - Calculation'!CF$3-2007,FALSE),0)</f>
        <v>0</v>
      </c>
      <c r="CG17" s="25">
        <f>IFERROR(VLOOKUP($K17&amp;$J17,'appendix 3 - IO_mult_ETS'!$A$1:$AQ$156,'appendix 1 - Calculation'!CG$3-2007,FALSE),0)</f>
        <v>0</v>
      </c>
      <c r="CH17" s="25">
        <f>IFERROR(VLOOKUP($K17&amp;$J17,'appendix 3 - IO_mult_ETS'!$A$1:$AQ$156,'appendix 1 - Calculation'!CH$3-2007,FALSE),0)</f>
        <v>0</v>
      </c>
      <c r="CI17" s="25">
        <f>IFERROR(VLOOKUP($K17&amp;$J17,'appendix 3 - IO_mult_ETS'!$A$1:$AQ$156,'appendix 1 - Calculation'!CI$3-2007,FALSE),0)</f>
        <v>0</v>
      </c>
      <c r="CJ17" s="25">
        <f>IFERROR(VLOOKUP($K17&amp;$J17,'appendix 3 - IO_mult_ETS'!$A$1:$AQ$156,'appendix 1 - Calculation'!CJ$3-2007,FALSE),0)</f>
        <v>0</v>
      </c>
      <c r="CK17" s="25">
        <f>IFERROR(VLOOKUP($K17&amp;$J17,'appendix 3 - IO_mult_ETS'!$A$1:$AQ$156,'appendix 1 - Calculation'!CK$3-2007,FALSE),0)</f>
        <v>0</v>
      </c>
      <c r="CL17" s="25">
        <f>IFERROR(VLOOKUP($K17&amp;$J17,'appendix 3 - IO_mult_ETS'!$A$1:$AQ$156,'appendix 1 - Calculation'!CL$3-2007,FALSE),0)</f>
        <v>0</v>
      </c>
      <c r="CM17" s="26">
        <f>IFERROR(VLOOKUP($K17&amp;$J17,'appendix 3 - IO_mult_ETS'!$A$1:$AQ$156,'appendix 1 - Calculation'!CM$3-2007,FALSE),0)</f>
        <v>0</v>
      </c>
      <c r="CN17" s="25">
        <f t="shared" si="121"/>
        <v>0</v>
      </c>
      <c r="CO17" s="25">
        <f t="shared" si="122"/>
        <v>0</v>
      </c>
      <c r="CP17" s="25">
        <f t="shared" si="123"/>
        <v>0</v>
      </c>
      <c r="CQ17" s="25">
        <f t="shared" si="124"/>
        <v>0</v>
      </c>
      <c r="CR17" s="25">
        <f t="shared" si="125"/>
        <v>0</v>
      </c>
      <c r="CS17" s="25">
        <f t="shared" si="126"/>
        <v>0</v>
      </c>
      <c r="CT17" s="25">
        <f t="shared" si="127"/>
        <v>0</v>
      </c>
      <c r="CU17" s="25">
        <f t="shared" si="128"/>
        <v>0</v>
      </c>
      <c r="CV17" s="25">
        <f t="shared" si="129"/>
        <v>0</v>
      </c>
      <c r="CW17" s="25">
        <f t="shared" si="130"/>
        <v>0</v>
      </c>
      <c r="CX17" s="25">
        <f t="shared" si="131"/>
        <v>0</v>
      </c>
      <c r="CY17" s="25">
        <f t="shared" si="132"/>
        <v>0</v>
      </c>
      <c r="CZ17" s="25">
        <f t="shared" si="133"/>
        <v>0</v>
      </c>
      <c r="DA17" s="25">
        <f t="shared" si="134"/>
        <v>0</v>
      </c>
      <c r="DB17" s="25">
        <f t="shared" si="135"/>
        <v>0</v>
      </c>
      <c r="DC17" s="25">
        <f t="shared" si="136"/>
        <v>0</v>
      </c>
      <c r="DD17" s="25">
        <f t="shared" si="137"/>
        <v>0</v>
      </c>
      <c r="DE17" s="25">
        <f t="shared" si="138"/>
        <v>0</v>
      </c>
      <c r="DF17" s="25">
        <f t="shared" si="139"/>
        <v>0</v>
      </c>
      <c r="DG17" s="25">
        <f t="shared" si="140"/>
        <v>0</v>
      </c>
      <c r="DH17" s="25">
        <f t="shared" si="141"/>
        <v>0</v>
      </c>
      <c r="DI17" s="25">
        <f t="shared" si="142"/>
        <v>0</v>
      </c>
      <c r="DJ17" s="25">
        <f t="shared" si="143"/>
        <v>0</v>
      </c>
      <c r="DK17" s="25">
        <f t="shared" si="144"/>
        <v>0</v>
      </c>
      <c r="DL17" s="25">
        <f t="shared" si="145"/>
        <v>0</v>
      </c>
      <c r="DM17" s="25">
        <f t="shared" si="146"/>
        <v>0</v>
      </c>
      <c r="DN17" s="25">
        <f t="shared" si="147"/>
        <v>0</v>
      </c>
      <c r="DO17" s="25">
        <f t="shared" si="148"/>
        <v>0</v>
      </c>
      <c r="DP17" s="25">
        <f t="shared" si="149"/>
        <v>0</v>
      </c>
      <c r="DQ17" s="25">
        <f t="shared" si="150"/>
        <v>0</v>
      </c>
      <c r="DR17" s="25">
        <f t="shared" si="151"/>
        <v>0</v>
      </c>
      <c r="DS17" s="25">
        <f t="shared" si="152"/>
        <v>0</v>
      </c>
      <c r="DT17" s="25">
        <f t="shared" si="153"/>
        <v>0</v>
      </c>
      <c r="DU17" s="25">
        <f t="shared" si="154"/>
        <v>0</v>
      </c>
      <c r="DV17" s="25">
        <f t="shared" si="155"/>
        <v>0</v>
      </c>
      <c r="DW17" s="25">
        <f t="shared" si="156"/>
        <v>0</v>
      </c>
      <c r="DX17" s="25">
        <f t="shared" si="157"/>
        <v>0</v>
      </c>
      <c r="DY17" s="25">
        <f t="shared" si="158"/>
        <v>0</v>
      </c>
      <c r="DZ17" s="25">
        <f t="shared" si="159"/>
        <v>0</v>
      </c>
      <c r="EA17" s="25">
        <f t="shared" si="160"/>
        <v>0</v>
      </c>
      <c r="EB17" s="25">
        <f t="shared" si="161"/>
        <v>0</v>
      </c>
      <c r="EC17" s="25">
        <f t="shared" si="162"/>
        <v>0</v>
      </c>
      <c r="ED17" s="25">
        <f t="shared" si="163"/>
        <v>0</v>
      </c>
      <c r="EE17" s="25">
        <f t="shared" si="164"/>
        <v>0</v>
      </c>
      <c r="EF17" s="25">
        <f t="shared" si="165"/>
        <v>0</v>
      </c>
      <c r="EG17" s="25">
        <f t="shared" si="166"/>
        <v>0</v>
      </c>
      <c r="EH17" s="25">
        <f t="shared" si="167"/>
        <v>0</v>
      </c>
      <c r="EI17" s="25">
        <f t="shared" si="168"/>
        <v>0</v>
      </c>
      <c r="EJ17" s="25">
        <f t="shared" si="169"/>
        <v>0</v>
      </c>
      <c r="EK17" s="25">
        <f t="shared" si="170"/>
        <v>0</v>
      </c>
      <c r="EL17" s="25">
        <f t="shared" si="171"/>
        <v>0</v>
      </c>
      <c r="EM17" s="25">
        <f t="shared" si="172"/>
        <v>0</v>
      </c>
      <c r="EN17" s="25">
        <f t="shared" si="173"/>
        <v>0</v>
      </c>
      <c r="EO17" s="25">
        <f t="shared" si="174"/>
        <v>0</v>
      </c>
      <c r="EP17" s="25">
        <f t="shared" si="175"/>
        <v>0</v>
      </c>
      <c r="EQ17" s="25">
        <f t="shared" si="176"/>
        <v>0</v>
      </c>
      <c r="ER17" s="25">
        <f t="shared" si="177"/>
        <v>0</v>
      </c>
      <c r="ES17" s="25">
        <f t="shared" si="178"/>
        <v>0</v>
      </c>
      <c r="ET17" s="25">
        <f t="shared" si="179"/>
        <v>0</v>
      </c>
      <c r="EU17" s="25">
        <f t="shared" si="180"/>
        <v>0</v>
      </c>
      <c r="EV17" s="25">
        <f t="shared" si="181"/>
        <v>0</v>
      </c>
      <c r="EW17" s="25">
        <f t="shared" si="182"/>
        <v>0</v>
      </c>
      <c r="EX17" s="25">
        <f t="shared" si="183"/>
        <v>0</v>
      </c>
      <c r="EY17" s="25">
        <f t="shared" si="184"/>
        <v>0</v>
      </c>
      <c r="EZ17" s="25">
        <f t="shared" si="185"/>
        <v>0</v>
      </c>
      <c r="FA17" s="25">
        <f t="shared" si="186"/>
        <v>0</v>
      </c>
      <c r="FB17" s="25">
        <f t="shared" si="187"/>
        <v>0</v>
      </c>
      <c r="FC17" s="25">
        <f t="shared" si="188"/>
        <v>0</v>
      </c>
      <c r="FD17" s="25">
        <f t="shared" si="189"/>
        <v>0</v>
      </c>
      <c r="FE17" s="25">
        <f t="shared" si="190"/>
        <v>0</v>
      </c>
      <c r="FF17" s="25">
        <f t="shared" si="191"/>
        <v>0</v>
      </c>
      <c r="FG17" s="25">
        <f t="shared" si="192"/>
        <v>0</v>
      </c>
      <c r="FH17" s="25">
        <f t="shared" si="193"/>
        <v>0</v>
      </c>
      <c r="FI17" s="25">
        <f t="shared" si="194"/>
        <v>0</v>
      </c>
      <c r="FJ17" s="25">
        <f t="shared" si="195"/>
        <v>0</v>
      </c>
      <c r="FK17" s="25">
        <f t="shared" si="196"/>
        <v>0</v>
      </c>
      <c r="FL17" s="25">
        <f t="shared" si="197"/>
        <v>0</v>
      </c>
      <c r="FM17" s="25">
        <f t="shared" si="198"/>
        <v>0</v>
      </c>
      <c r="FN17" s="25">
        <f t="shared" si="199"/>
        <v>0</v>
      </c>
      <c r="FO17" s="25">
        <f t="shared" si="200"/>
        <v>0</v>
      </c>
      <c r="FP17" s="25">
        <f t="shared" si="201"/>
        <v>0</v>
      </c>
      <c r="FQ17" s="25">
        <f t="shared" si="202"/>
        <v>0</v>
      </c>
      <c r="FR17" s="25">
        <f t="shared" si="203"/>
        <v>0</v>
      </c>
      <c r="FS17" s="25">
        <f t="shared" si="204"/>
        <v>0</v>
      </c>
      <c r="FT17" s="25">
        <f t="shared" si="205"/>
        <v>0</v>
      </c>
      <c r="FU17" s="25">
        <f t="shared" si="206"/>
        <v>0</v>
      </c>
      <c r="FV17" s="25">
        <f t="shared" si="207"/>
        <v>0</v>
      </c>
      <c r="FW17" s="25">
        <f t="shared" si="208"/>
        <v>0</v>
      </c>
      <c r="FX17" s="25">
        <f t="shared" si="209"/>
        <v>0</v>
      </c>
      <c r="FY17" s="25">
        <f t="shared" si="210"/>
        <v>0</v>
      </c>
      <c r="FZ17" s="25">
        <f t="shared" si="211"/>
        <v>0</v>
      </c>
      <c r="GA17" s="25">
        <f t="shared" si="212"/>
        <v>0</v>
      </c>
      <c r="GB17" s="25">
        <f t="shared" si="213"/>
        <v>0</v>
      </c>
      <c r="GC17" s="25">
        <f t="shared" si="214"/>
        <v>0</v>
      </c>
      <c r="GD17" s="25">
        <f t="shared" si="215"/>
        <v>0</v>
      </c>
      <c r="GE17" s="25">
        <f t="shared" si="216"/>
        <v>0</v>
      </c>
      <c r="GF17" s="25">
        <f t="shared" si="217"/>
        <v>0</v>
      </c>
      <c r="GG17" s="25">
        <f t="shared" si="218"/>
        <v>0</v>
      </c>
      <c r="GH17" s="25">
        <f t="shared" si="219"/>
        <v>0</v>
      </c>
      <c r="GI17" s="25">
        <f t="shared" si="220"/>
        <v>0</v>
      </c>
      <c r="GJ17" s="25">
        <f t="shared" si="221"/>
        <v>0</v>
      </c>
      <c r="GK17" s="25">
        <f t="shared" si="222"/>
        <v>0</v>
      </c>
      <c r="GL17" s="25">
        <f t="shared" si="223"/>
        <v>0</v>
      </c>
      <c r="GM17" s="25">
        <f t="shared" si="224"/>
        <v>0</v>
      </c>
      <c r="GN17" s="25">
        <f t="shared" si="225"/>
        <v>0</v>
      </c>
      <c r="GO17" s="25">
        <f t="shared" si="226"/>
        <v>0</v>
      </c>
      <c r="GP17" s="25">
        <f t="shared" si="227"/>
        <v>0</v>
      </c>
      <c r="GQ17" s="25">
        <f t="shared" si="228"/>
        <v>0</v>
      </c>
      <c r="GR17" s="25">
        <f t="shared" si="229"/>
        <v>0</v>
      </c>
      <c r="GS17" s="25">
        <f t="shared" si="230"/>
        <v>0</v>
      </c>
      <c r="GT17" s="25">
        <f t="shared" si="231"/>
        <v>0</v>
      </c>
      <c r="GU17" s="25">
        <f t="shared" si="232"/>
        <v>0</v>
      </c>
      <c r="GV17" s="25">
        <f t="shared" si="233"/>
        <v>0</v>
      </c>
      <c r="GW17" s="25">
        <f t="shared" si="234"/>
        <v>0</v>
      </c>
      <c r="GX17" s="25">
        <f t="shared" si="235"/>
        <v>0</v>
      </c>
      <c r="GY17" s="25">
        <f t="shared" si="236"/>
        <v>0</v>
      </c>
      <c r="GZ17" s="25">
        <f t="shared" si="237"/>
        <v>0</v>
      </c>
      <c r="HA17" s="25">
        <f t="shared" si="238"/>
        <v>0</v>
      </c>
      <c r="HB17" s="25">
        <f t="shared" si="239"/>
        <v>0</v>
      </c>
      <c r="HC17" s="25">
        <f t="shared" si="240"/>
        <v>0</v>
      </c>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BGD17" s="21"/>
    </row>
    <row r="18" spans="1:291 1538:1538" x14ac:dyDescent="0.25">
      <c r="A18" s="7">
        <f>'STEP 2 Input sheet'!A106</f>
        <v>0</v>
      </c>
      <c r="B18" s="7">
        <f>'STEP 2 Input sheet'!B106</f>
        <v>0</v>
      </c>
      <c r="C18" s="7">
        <f>'STEP 2 Input sheet'!C106</f>
        <v>0</v>
      </c>
      <c r="D18" s="7">
        <f>'STEP 2 Input sheet'!D106</f>
        <v>0</v>
      </c>
      <c r="E18" s="7">
        <f>'STEP 2 Input sheet'!E106</f>
        <v>0</v>
      </c>
      <c r="F18" s="7" t="str">
        <f>'STEP 2 Input sheet'!F106</f>
        <v>euro/</v>
      </c>
      <c r="G18" s="7">
        <f>'STEP 2 Input sheet'!G106</f>
        <v>0</v>
      </c>
      <c r="H18" s="7">
        <f>'STEP 2 Input sheet'!H106</f>
        <v>0</v>
      </c>
      <c r="I18" s="7">
        <f>'STEP 2 Input sheet'!I106</f>
        <v>0</v>
      </c>
      <c r="J18" s="15" t="e">
        <f>VLOOKUP(C18,'appendix 7 - prd ind and reg'!$A:$B,2,FALSE)</f>
        <v>#N/A</v>
      </c>
      <c r="K18" s="16" t="e">
        <f>VLOOKUP(D18,'appendix 7 - prd ind and reg'!$G$2:$H$6,2,FALSE)</f>
        <v>#N/A</v>
      </c>
      <c r="L18" s="24">
        <f>IFERROR(VLOOKUP($K18&amp;$J18,'appendix 2 - IO_mult_all'!$A$1:$AQ$156,'appendix 1 - Calculation'!L$3-2007,FALSE),0)</f>
        <v>0</v>
      </c>
      <c r="M18" s="25">
        <f>IFERROR(VLOOKUP($K18&amp;$J18,'appendix 2 - IO_mult_all'!$A$1:$AQ$156,'appendix 1 - Calculation'!M$3-2007,FALSE),0)</f>
        <v>0</v>
      </c>
      <c r="N18" s="25">
        <f>IFERROR(VLOOKUP($K18&amp;$J18,'appendix 2 - IO_mult_all'!$A$1:$AQ$156,'appendix 1 - Calculation'!N$3-2007,FALSE),0)</f>
        <v>0</v>
      </c>
      <c r="O18" s="25">
        <f>IFERROR(VLOOKUP($K18&amp;$J18,'appendix 2 - IO_mult_all'!$A$1:$AQ$156,'appendix 1 - Calculation'!O$3-2007,FALSE),0)</f>
        <v>0</v>
      </c>
      <c r="P18" s="25">
        <f>IFERROR(VLOOKUP($K18&amp;$J18,'appendix 2 - IO_mult_all'!$A$1:$AQ$156,'appendix 1 - Calculation'!P$3-2007,FALSE),0)</f>
        <v>0</v>
      </c>
      <c r="Q18" s="25">
        <f>IFERROR(VLOOKUP($K18&amp;$J18,'appendix 2 - IO_mult_all'!$A$1:$AQ$156,'appendix 1 - Calculation'!Q$3-2007,FALSE),0)</f>
        <v>0</v>
      </c>
      <c r="R18" s="25">
        <f>IFERROR(VLOOKUP($K18&amp;$J18,'appendix 2 - IO_mult_all'!$A$1:$AQ$156,'appendix 1 - Calculation'!R$3-2007,FALSE),0)</f>
        <v>0</v>
      </c>
      <c r="S18" s="25">
        <f>IFERROR(VLOOKUP($K18&amp;$J18,'appendix 2 - IO_mult_all'!$A$1:$AQ$156,'appendix 1 - Calculation'!S$3-2007,FALSE),0)</f>
        <v>0</v>
      </c>
      <c r="T18" s="25">
        <f>IFERROR(VLOOKUP($K18&amp;$J18,'appendix 2 - IO_mult_all'!$A$1:$AQ$156,'appendix 1 - Calculation'!T$3-2007,FALSE),0)</f>
        <v>0</v>
      </c>
      <c r="U18" s="25">
        <f>IFERROR(VLOOKUP($K18&amp;$J18,'appendix 2 - IO_mult_all'!$A$1:$AQ$156,'appendix 1 - Calculation'!U$3-2007,FALSE),0)</f>
        <v>0</v>
      </c>
      <c r="V18" s="25">
        <f>IFERROR(VLOOKUP($K18&amp;$J18,'appendix 2 - IO_mult_all'!$A$1:$AQ$156,'appendix 1 - Calculation'!V$3-2007,FALSE),0)</f>
        <v>0</v>
      </c>
      <c r="W18" s="25">
        <f>IFERROR(VLOOKUP($K18&amp;$J18,'appendix 2 - IO_mult_all'!$A$1:$AQ$156,'appendix 1 - Calculation'!W$3-2007,FALSE),0)</f>
        <v>0</v>
      </c>
      <c r="X18" s="25">
        <f>IFERROR(VLOOKUP($K18&amp;$J18,'appendix 2 - IO_mult_all'!$A$1:$AQ$156,'appendix 1 - Calculation'!X$3-2007,FALSE),0)</f>
        <v>0</v>
      </c>
      <c r="Y18" s="25">
        <f>IFERROR(VLOOKUP($K18&amp;$J18,'appendix 2 - IO_mult_all'!$A$1:$AQ$156,'appendix 1 - Calculation'!Y$3-2007,FALSE),0)</f>
        <v>0</v>
      </c>
      <c r="Z18" s="25">
        <f>IFERROR(VLOOKUP($K18&amp;$J18,'appendix 2 - IO_mult_all'!$A$1:$AQ$156,'appendix 1 - Calculation'!Z$3-2007,FALSE),0)</f>
        <v>0</v>
      </c>
      <c r="AA18" s="25">
        <f>IFERROR(VLOOKUP($K18&amp;$J18,'appendix 2 - IO_mult_all'!$A$1:$AQ$156,'appendix 1 - Calculation'!AA$3-2007,FALSE),0)</f>
        <v>0</v>
      </c>
      <c r="AB18" s="25">
        <f>IFERROR(VLOOKUP($K18&amp;$J18,'appendix 2 - IO_mult_all'!$A$1:$AQ$156,'appendix 1 - Calculation'!AB$3-2007,FALSE),0)</f>
        <v>0</v>
      </c>
      <c r="AC18" s="25">
        <f>IFERROR(VLOOKUP($K18&amp;$J18,'appendix 2 - IO_mult_all'!$A$1:$AQ$156,'appendix 1 - Calculation'!AC$3-2007,FALSE),0)</f>
        <v>0</v>
      </c>
      <c r="AD18" s="25">
        <f>IFERROR(VLOOKUP($K18&amp;$J18,'appendix 2 - IO_mult_all'!$A$1:$AQ$156,'appendix 1 - Calculation'!AD$3-2007,FALSE),0)</f>
        <v>0</v>
      </c>
      <c r="AE18" s="25">
        <f>IFERROR(VLOOKUP($K18&amp;$J18,'appendix 2 - IO_mult_all'!$A$1:$AQ$156,'appendix 1 - Calculation'!AE$3-2007,FALSE),0)</f>
        <v>0</v>
      </c>
      <c r="AF18" s="25">
        <f>IFERROR(VLOOKUP($K18&amp;$J18,'appendix 2 - IO_mult_all'!$A$1:$AQ$156,'appendix 1 - Calculation'!AF$3-2007,FALSE),0)</f>
        <v>0</v>
      </c>
      <c r="AG18" s="25">
        <f>IFERROR(VLOOKUP($K18&amp;$J18,'appendix 2 - IO_mult_all'!$A$1:$AQ$156,'appendix 1 - Calculation'!AG$3-2007,FALSE),0)</f>
        <v>0</v>
      </c>
      <c r="AH18" s="25">
        <f>IFERROR(VLOOKUP($K18&amp;$J18,'appendix 2 - IO_mult_all'!$A$1:$AQ$156,'appendix 1 - Calculation'!AH$3-2007,FALSE),0)</f>
        <v>0</v>
      </c>
      <c r="AI18" s="25">
        <f>IFERROR(VLOOKUP($K18&amp;$J18,'appendix 2 - IO_mult_all'!$A$1:$AQ$156,'appendix 1 - Calculation'!AI$3-2007,FALSE),0)</f>
        <v>0</v>
      </c>
      <c r="AJ18" s="25">
        <f>IFERROR(VLOOKUP($K18&amp;$J18,'appendix 2 - IO_mult_all'!$A$1:$AQ$156,'appendix 1 - Calculation'!AJ$3-2007,FALSE),0)</f>
        <v>0</v>
      </c>
      <c r="AK18" s="25">
        <f>IFERROR(VLOOKUP($K18&amp;$J18,'appendix 2 - IO_mult_all'!$A$1:$AQ$156,'appendix 1 - Calculation'!AK$3-2007,FALSE),0)</f>
        <v>0</v>
      </c>
      <c r="AL18" s="25">
        <f>IFERROR(VLOOKUP($K18&amp;$J18,'appendix 2 - IO_mult_all'!$A$1:$AQ$156,'appendix 1 - Calculation'!AL$3-2007,FALSE),0)</f>
        <v>0</v>
      </c>
      <c r="AM18" s="25">
        <f>IFERROR(VLOOKUP($K18&amp;$J18,'appendix 2 - IO_mult_all'!$A$1:$AQ$156,'appendix 1 - Calculation'!AM$3-2007,FALSE),0)</f>
        <v>0</v>
      </c>
      <c r="AN18" s="25">
        <f>IFERROR(VLOOKUP($K18&amp;$J18,'appendix 2 - IO_mult_all'!$A$1:$AQ$156,'appendix 1 - Calculation'!AN$3-2007,FALSE),0)</f>
        <v>0</v>
      </c>
      <c r="AO18" s="25">
        <f>IFERROR(VLOOKUP($K18&amp;$J18,'appendix 2 - IO_mult_all'!$A$1:$AQ$156,'appendix 1 - Calculation'!AO$3-2007,FALSE),0)</f>
        <v>0</v>
      </c>
      <c r="AP18" s="25">
        <f>IFERROR(VLOOKUP($K18&amp;$J18,'appendix 2 - IO_mult_all'!$A$1:$AQ$156,'appendix 1 - Calculation'!AP$3-2007,FALSE),0)</f>
        <v>0</v>
      </c>
      <c r="AQ18" s="25">
        <f>IFERROR(VLOOKUP($K18&amp;$J18,'appendix 2 - IO_mult_all'!$A$1:$AQ$156,'appendix 1 - Calculation'!AQ$3-2007,FALSE),0)</f>
        <v>0</v>
      </c>
      <c r="AR18" s="25">
        <f>IFERROR(VLOOKUP($K18&amp;$J18,'appendix 2 - IO_mult_all'!$A$1:$AQ$156,'appendix 1 - Calculation'!AR$3-2007,FALSE),0)</f>
        <v>0</v>
      </c>
      <c r="AS18" s="25">
        <f>IFERROR(VLOOKUP($K18&amp;$J18,'appendix 2 - IO_mult_all'!$A$1:$AQ$156,'appendix 1 - Calculation'!AS$3-2007,FALSE),0)</f>
        <v>0</v>
      </c>
      <c r="AT18" s="25">
        <f>IFERROR(VLOOKUP($K18&amp;$J18,'appendix 2 - IO_mult_all'!$A$1:$AQ$156,'appendix 1 - Calculation'!AT$3-2007,FALSE),0)</f>
        <v>0</v>
      </c>
      <c r="AU18" s="25">
        <f>IFERROR(VLOOKUP($K18&amp;$J18,'appendix 2 - IO_mult_all'!$A$1:$AQ$156,'appendix 1 - Calculation'!AU$3-2007,FALSE),0)</f>
        <v>0</v>
      </c>
      <c r="AV18" s="25">
        <f>IFERROR(VLOOKUP($K18&amp;$J18,'appendix 2 - IO_mult_all'!$A$1:$AQ$156,'appendix 1 - Calculation'!AV$3-2007,FALSE),0)</f>
        <v>0</v>
      </c>
      <c r="AW18" s="25">
        <f>IFERROR(VLOOKUP($K18&amp;$J18,'appendix 2 - IO_mult_all'!$A$1:$AQ$156,'appendix 1 - Calculation'!AW$3-2007,FALSE),0)</f>
        <v>0</v>
      </c>
      <c r="AX18" s="25">
        <f>IFERROR(VLOOKUP($K18&amp;$J18,'appendix 2 - IO_mult_all'!$A$1:$AQ$156,'appendix 1 - Calculation'!AX$3-2007,FALSE),0)</f>
        <v>0</v>
      </c>
      <c r="AY18" s="27">
        <f>IFERROR(VLOOKUP($K18&amp;$J18,'appendix 2 - IO_mult_all'!$A$1:$AQ$156,'appendix 1 - Calculation'!AY$3-2007,FALSE),0)</f>
        <v>0</v>
      </c>
      <c r="AZ18" s="24">
        <f>IFERROR(VLOOKUP($K18&amp;$J18,'appendix 3 - IO_mult_ETS'!$A$1:$AQ$156,'appendix 1 - Calculation'!AZ$3-2007,FALSE),0)</f>
        <v>0</v>
      </c>
      <c r="BA18" s="25">
        <f>IFERROR(VLOOKUP($K18&amp;$J18,'appendix 3 - IO_mult_ETS'!$A$1:$AQ$156,'appendix 1 - Calculation'!BA$3-2007,FALSE),0)</f>
        <v>0</v>
      </c>
      <c r="BB18" s="25">
        <f>IFERROR(VLOOKUP($K18&amp;$J18,'appendix 3 - IO_mult_ETS'!$A$1:$AQ$156,'appendix 1 - Calculation'!BB$3-2007,FALSE),0)</f>
        <v>0</v>
      </c>
      <c r="BC18" s="25">
        <f>IFERROR(VLOOKUP($K18&amp;$J18,'appendix 3 - IO_mult_ETS'!$A$1:$AQ$156,'appendix 1 - Calculation'!BC$3-2007,FALSE),0)</f>
        <v>0</v>
      </c>
      <c r="BD18" s="25">
        <f>IFERROR(VLOOKUP($K18&amp;$J18,'appendix 3 - IO_mult_ETS'!$A$1:$AQ$156,'appendix 1 - Calculation'!BD$3-2007,FALSE),0)</f>
        <v>0</v>
      </c>
      <c r="BE18" s="25">
        <f>IFERROR(VLOOKUP($K18&amp;$J18,'appendix 3 - IO_mult_ETS'!$A$1:$AQ$156,'appendix 1 - Calculation'!BE$3-2007,FALSE),0)</f>
        <v>0</v>
      </c>
      <c r="BF18" s="25">
        <f>IFERROR(VLOOKUP($K18&amp;$J18,'appendix 3 - IO_mult_ETS'!$A$1:$AQ$156,'appendix 1 - Calculation'!BF$3-2007,FALSE),0)</f>
        <v>0</v>
      </c>
      <c r="BG18" s="25">
        <f>IFERROR(VLOOKUP($K18&amp;$J18,'appendix 3 - IO_mult_ETS'!$A$1:$AQ$156,'appendix 1 - Calculation'!BG$3-2007,FALSE),0)</f>
        <v>0</v>
      </c>
      <c r="BH18" s="25">
        <f>IFERROR(VLOOKUP($K18&amp;$J18,'appendix 3 - IO_mult_ETS'!$A$1:$AQ$156,'appendix 1 - Calculation'!BH$3-2007,FALSE),0)</f>
        <v>0</v>
      </c>
      <c r="BI18" s="25">
        <f>IFERROR(VLOOKUP($K18&amp;$J18,'appendix 3 - IO_mult_ETS'!$A$1:$AQ$156,'appendix 1 - Calculation'!BI$3-2007,FALSE),0)</f>
        <v>0</v>
      </c>
      <c r="BJ18" s="25">
        <f>IFERROR(VLOOKUP($K18&amp;$J18,'appendix 3 - IO_mult_ETS'!$A$1:$AQ$156,'appendix 1 - Calculation'!BJ$3-2007,FALSE),0)</f>
        <v>0</v>
      </c>
      <c r="BK18" s="25">
        <f>IFERROR(VLOOKUP($K18&amp;$J18,'appendix 3 - IO_mult_ETS'!$A$1:$AQ$156,'appendix 1 - Calculation'!BK$3-2007,FALSE),0)</f>
        <v>0</v>
      </c>
      <c r="BL18" s="25">
        <f>IFERROR(VLOOKUP($K18&amp;$J18,'appendix 3 - IO_mult_ETS'!$A$1:$AQ$156,'appendix 1 - Calculation'!BL$3-2007,FALSE),0)</f>
        <v>0</v>
      </c>
      <c r="BM18" s="25">
        <f>IFERROR(VLOOKUP($K18&amp;$J18,'appendix 3 - IO_mult_ETS'!$A$1:$AQ$156,'appendix 1 - Calculation'!BM$3-2007,FALSE),0)</f>
        <v>0</v>
      </c>
      <c r="BN18" s="25">
        <f>IFERROR(VLOOKUP($K18&amp;$J18,'appendix 3 - IO_mult_ETS'!$A$1:$AQ$156,'appendix 1 - Calculation'!BN$3-2007,FALSE),0)</f>
        <v>0</v>
      </c>
      <c r="BO18" s="25">
        <f>IFERROR(VLOOKUP($K18&amp;$J18,'appendix 3 - IO_mult_ETS'!$A$1:$AQ$156,'appendix 1 - Calculation'!BO$3-2007,FALSE),0)</f>
        <v>0</v>
      </c>
      <c r="BP18" s="25">
        <f>IFERROR(VLOOKUP($K18&amp;$J18,'appendix 3 - IO_mult_ETS'!$A$1:$AQ$156,'appendix 1 - Calculation'!BP$3-2007,FALSE),0)</f>
        <v>0</v>
      </c>
      <c r="BQ18" s="25">
        <f>IFERROR(VLOOKUP($K18&amp;$J18,'appendix 3 - IO_mult_ETS'!$A$1:$AQ$156,'appendix 1 - Calculation'!BQ$3-2007,FALSE),0)</f>
        <v>0</v>
      </c>
      <c r="BR18" s="25">
        <f>IFERROR(VLOOKUP($K18&amp;$J18,'appendix 3 - IO_mult_ETS'!$A$1:$AQ$156,'appendix 1 - Calculation'!BR$3-2007,FALSE),0)</f>
        <v>0</v>
      </c>
      <c r="BS18" s="25">
        <f>IFERROR(VLOOKUP($K18&amp;$J18,'appendix 3 - IO_mult_ETS'!$A$1:$AQ$156,'appendix 1 - Calculation'!BS$3-2007,FALSE),0)</f>
        <v>0</v>
      </c>
      <c r="BT18" s="25">
        <f>IFERROR(VLOOKUP($K18&amp;$J18,'appendix 3 - IO_mult_ETS'!$A$1:$AQ$156,'appendix 1 - Calculation'!BT$3-2007,FALSE),0)</f>
        <v>0</v>
      </c>
      <c r="BU18" s="25">
        <f>IFERROR(VLOOKUP($K18&amp;$J18,'appendix 3 - IO_mult_ETS'!$A$1:$AQ$156,'appendix 1 - Calculation'!BU$3-2007,FALSE),0)</f>
        <v>0</v>
      </c>
      <c r="BV18" s="25">
        <f>IFERROR(VLOOKUP($K18&amp;$J18,'appendix 3 - IO_mult_ETS'!$A$1:$AQ$156,'appendix 1 - Calculation'!BV$3-2007,FALSE),0)</f>
        <v>0</v>
      </c>
      <c r="BW18" s="25">
        <f>IFERROR(VLOOKUP($K18&amp;$J18,'appendix 3 - IO_mult_ETS'!$A$1:$AQ$156,'appendix 1 - Calculation'!BW$3-2007,FALSE),0)</f>
        <v>0</v>
      </c>
      <c r="BX18" s="25">
        <f>IFERROR(VLOOKUP($K18&amp;$J18,'appendix 3 - IO_mult_ETS'!$A$1:$AQ$156,'appendix 1 - Calculation'!BX$3-2007,FALSE),0)</f>
        <v>0</v>
      </c>
      <c r="BY18" s="25">
        <f>IFERROR(VLOOKUP($K18&amp;$J18,'appendix 3 - IO_mult_ETS'!$A$1:$AQ$156,'appendix 1 - Calculation'!BY$3-2007,FALSE),0)</f>
        <v>0</v>
      </c>
      <c r="BZ18" s="25">
        <f>IFERROR(VLOOKUP($K18&amp;$J18,'appendix 3 - IO_mult_ETS'!$A$1:$AQ$156,'appendix 1 - Calculation'!BZ$3-2007,FALSE),0)</f>
        <v>0</v>
      </c>
      <c r="CA18" s="25">
        <f>IFERROR(VLOOKUP($K18&amp;$J18,'appendix 3 - IO_mult_ETS'!$A$1:$AQ$156,'appendix 1 - Calculation'!CA$3-2007,FALSE),0)</f>
        <v>0</v>
      </c>
      <c r="CB18" s="25">
        <f>IFERROR(VLOOKUP($K18&amp;$J18,'appendix 3 - IO_mult_ETS'!$A$1:$AQ$156,'appendix 1 - Calculation'!CB$3-2007,FALSE),0)</f>
        <v>0</v>
      </c>
      <c r="CC18" s="25">
        <f>IFERROR(VLOOKUP($K18&amp;$J18,'appendix 3 - IO_mult_ETS'!$A$1:$AQ$156,'appendix 1 - Calculation'!CC$3-2007,FALSE),0)</f>
        <v>0</v>
      </c>
      <c r="CD18" s="25">
        <f>IFERROR(VLOOKUP($K18&amp;$J18,'appendix 3 - IO_mult_ETS'!$A$1:$AQ$156,'appendix 1 - Calculation'!CD$3-2007,FALSE),0)</f>
        <v>0</v>
      </c>
      <c r="CE18" s="25">
        <f>IFERROR(VLOOKUP($K18&amp;$J18,'appendix 3 - IO_mult_ETS'!$A$1:$AQ$156,'appendix 1 - Calculation'!CE$3-2007,FALSE),0)</f>
        <v>0</v>
      </c>
      <c r="CF18" s="25">
        <f>IFERROR(VLOOKUP($K18&amp;$J18,'appendix 3 - IO_mult_ETS'!$A$1:$AQ$156,'appendix 1 - Calculation'!CF$3-2007,FALSE),0)</f>
        <v>0</v>
      </c>
      <c r="CG18" s="25">
        <f>IFERROR(VLOOKUP($K18&amp;$J18,'appendix 3 - IO_mult_ETS'!$A$1:$AQ$156,'appendix 1 - Calculation'!CG$3-2007,FALSE),0)</f>
        <v>0</v>
      </c>
      <c r="CH18" s="25">
        <f>IFERROR(VLOOKUP($K18&amp;$J18,'appendix 3 - IO_mult_ETS'!$A$1:$AQ$156,'appendix 1 - Calculation'!CH$3-2007,FALSE),0)</f>
        <v>0</v>
      </c>
      <c r="CI18" s="25">
        <f>IFERROR(VLOOKUP($K18&amp;$J18,'appendix 3 - IO_mult_ETS'!$A$1:$AQ$156,'appendix 1 - Calculation'!CI$3-2007,FALSE),0)</f>
        <v>0</v>
      </c>
      <c r="CJ18" s="25">
        <f>IFERROR(VLOOKUP($K18&amp;$J18,'appendix 3 - IO_mult_ETS'!$A$1:$AQ$156,'appendix 1 - Calculation'!CJ$3-2007,FALSE),0)</f>
        <v>0</v>
      </c>
      <c r="CK18" s="25">
        <f>IFERROR(VLOOKUP($K18&amp;$J18,'appendix 3 - IO_mult_ETS'!$A$1:$AQ$156,'appendix 1 - Calculation'!CK$3-2007,FALSE),0)</f>
        <v>0</v>
      </c>
      <c r="CL18" s="25">
        <f>IFERROR(VLOOKUP($K18&amp;$J18,'appendix 3 - IO_mult_ETS'!$A$1:$AQ$156,'appendix 1 - Calculation'!CL$3-2007,FALSE),0)</f>
        <v>0</v>
      </c>
      <c r="CM18" s="26">
        <f>IFERROR(VLOOKUP($K18&amp;$J18,'appendix 3 - IO_mult_ETS'!$A$1:$AQ$156,'appendix 1 - Calculation'!CM$3-2007,FALSE),0)</f>
        <v>0</v>
      </c>
      <c r="CN18" s="25">
        <f t="shared" si="0"/>
        <v>0</v>
      </c>
      <c r="CO18" s="25">
        <f t="shared" si="1"/>
        <v>0</v>
      </c>
      <c r="CP18" s="25">
        <f t="shared" si="2"/>
        <v>0</v>
      </c>
      <c r="CQ18" s="25">
        <f t="shared" si="3"/>
        <v>0</v>
      </c>
      <c r="CR18" s="25">
        <f t="shared" si="4"/>
        <v>0</v>
      </c>
      <c r="CS18" s="25">
        <f t="shared" si="5"/>
        <v>0</v>
      </c>
      <c r="CT18" s="25">
        <f t="shared" si="6"/>
        <v>0</v>
      </c>
      <c r="CU18" s="25">
        <f t="shared" si="7"/>
        <v>0</v>
      </c>
      <c r="CV18" s="25">
        <f t="shared" si="8"/>
        <v>0</v>
      </c>
      <c r="CW18" s="25">
        <f t="shared" si="9"/>
        <v>0</v>
      </c>
      <c r="CX18" s="25">
        <f t="shared" si="10"/>
        <v>0</v>
      </c>
      <c r="CY18" s="25">
        <f t="shared" si="11"/>
        <v>0</v>
      </c>
      <c r="CZ18" s="25">
        <f t="shared" si="12"/>
        <v>0</v>
      </c>
      <c r="DA18" s="25">
        <f t="shared" si="13"/>
        <v>0</v>
      </c>
      <c r="DB18" s="25">
        <f t="shared" si="14"/>
        <v>0</v>
      </c>
      <c r="DC18" s="25">
        <f t="shared" si="15"/>
        <v>0</v>
      </c>
      <c r="DD18" s="25">
        <f t="shared" si="16"/>
        <v>0</v>
      </c>
      <c r="DE18" s="25">
        <f t="shared" si="17"/>
        <v>0</v>
      </c>
      <c r="DF18" s="25">
        <f t="shared" si="18"/>
        <v>0</v>
      </c>
      <c r="DG18" s="25">
        <f t="shared" si="19"/>
        <v>0</v>
      </c>
      <c r="DH18" s="25">
        <f t="shared" si="20"/>
        <v>0</v>
      </c>
      <c r="DI18" s="25">
        <f t="shared" si="21"/>
        <v>0</v>
      </c>
      <c r="DJ18" s="25">
        <f t="shared" si="22"/>
        <v>0</v>
      </c>
      <c r="DK18" s="25">
        <f t="shared" si="23"/>
        <v>0</v>
      </c>
      <c r="DL18" s="25">
        <f t="shared" si="24"/>
        <v>0</v>
      </c>
      <c r="DM18" s="25">
        <f t="shared" si="25"/>
        <v>0</v>
      </c>
      <c r="DN18" s="25">
        <f t="shared" si="26"/>
        <v>0</v>
      </c>
      <c r="DO18" s="25">
        <f t="shared" si="27"/>
        <v>0</v>
      </c>
      <c r="DP18" s="25">
        <f t="shared" si="28"/>
        <v>0</v>
      </c>
      <c r="DQ18" s="25">
        <f t="shared" si="29"/>
        <v>0</v>
      </c>
      <c r="DR18" s="25">
        <f t="shared" si="30"/>
        <v>0</v>
      </c>
      <c r="DS18" s="25">
        <f t="shared" si="31"/>
        <v>0</v>
      </c>
      <c r="DT18" s="25">
        <f t="shared" si="32"/>
        <v>0</v>
      </c>
      <c r="DU18" s="25">
        <f t="shared" si="33"/>
        <v>0</v>
      </c>
      <c r="DV18" s="25">
        <f t="shared" si="34"/>
        <v>0</v>
      </c>
      <c r="DW18" s="25">
        <f t="shared" si="35"/>
        <v>0</v>
      </c>
      <c r="DX18" s="25">
        <f t="shared" si="36"/>
        <v>0</v>
      </c>
      <c r="DY18" s="25">
        <f t="shared" si="37"/>
        <v>0</v>
      </c>
      <c r="DZ18" s="25">
        <f t="shared" si="38"/>
        <v>0</v>
      </c>
      <c r="EA18" s="25">
        <f t="shared" si="39"/>
        <v>0</v>
      </c>
      <c r="EB18" s="25">
        <f t="shared" si="40"/>
        <v>0</v>
      </c>
      <c r="EC18" s="25">
        <f t="shared" si="41"/>
        <v>0</v>
      </c>
      <c r="ED18" s="25">
        <f t="shared" si="42"/>
        <v>0</v>
      </c>
      <c r="EE18" s="25">
        <f t="shared" si="43"/>
        <v>0</v>
      </c>
      <c r="EF18" s="25">
        <f t="shared" si="44"/>
        <v>0</v>
      </c>
      <c r="EG18" s="25">
        <f t="shared" si="45"/>
        <v>0</v>
      </c>
      <c r="EH18" s="25">
        <f t="shared" si="46"/>
        <v>0</v>
      </c>
      <c r="EI18" s="25">
        <f t="shared" si="47"/>
        <v>0</v>
      </c>
      <c r="EJ18" s="25">
        <f t="shared" si="48"/>
        <v>0</v>
      </c>
      <c r="EK18" s="25">
        <f t="shared" si="49"/>
        <v>0</v>
      </c>
      <c r="EL18" s="25">
        <f t="shared" si="50"/>
        <v>0</v>
      </c>
      <c r="EM18" s="25">
        <f t="shared" si="51"/>
        <v>0</v>
      </c>
      <c r="EN18" s="25">
        <f t="shared" si="52"/>
        <v>0</v>
      </c>
      <c r="EO18" s="25">
        <f t="shared" si="53"/>
        <v>0</v>
      </c>
      <c r="EP18" s="25">
        <f t="shared" si="54"/>
        <v>0</v>
      </c>
      <c r="EQ18" s="25">
        <f t="shared" si="55"/>
        <v>0</v>
      </c>
      <c r="ER18" s="25">
        <f t="shared" si="56"/>
        <v>0</v>
      </c>
      <c r="ES18" s="25">
        <f t="shared" si="57"/>
        <v>0</v>
      </c>
      <c r="ET18" s="25">
        <f t="shared" si="58"/>
        <v>0</v>
      </c>
      <c r="EU18" s="25">
        <f t="shared" si="59"/>
        <v>0</v>
      </c>
      <c r="EV18" s="25">
        <f t="shared" si="60"/>
        <v>0</v>
      </c>
      <c r="EW18" s="25">
        <f t="shared" si="61"/>
        <v>0</v>
      </c>
      <c r="EX18" s="25">
        <f t="shared" si="62"/>
        <v>0</v>
      </c>
      <c r="EY18" s="25">
        <f t="shared" si="63"/>
        <v>0</v>
      </c>
      <c r="EZ18" s="25">
        <f t="shared" si="64"/>
        <v>0</v>
      </c>
      <c r="FA18" s="25">
        <f t="shared" si="65"/>
        <v>0</v>
      </c>
      <c r="FB18" s="25">
        <f t="shared" si="66"/>
        <v>0</v>
      </c>
      <c r="FC18" s="25">
        <f t="shared" si="67"/>
        <v>0</v>
      </c>
      <c r="FD18" s="25">
        <f t="shared" si="68"/>
        <v>0</v>
      </c>
      <c r="FE18" s="25">
        <f t="shared" si="69"/>
        <v>0</v>
      </c>
      <c r="FF18" s="25">
        <f t="shared" si="70"/>
        <v>0</v>
      </c>
      <c r="FG18" s="25">
        <f t="shared" si="71"/>
        <v>0</v>
      </c>
      <c r="FH18" s="25">
        <f t="shared" si="72"/>
        <v>0</v>
      </c>
      <c r="FI18" s="25">
        <f t="shared" si="73"/>
        <v>0</v>
      </c>
      <c r="FJ18" s="25">
        <f t="shared" si="74"/>
        <v>0</v>
      </c>
      <c r="FK18" s="25">
        <f t="shared" si="75"/>
        <v>0</v>
      </c>
      <c r="FL18" s="25">
        <f t="shared" si="76"/>
        <v>0</v>
      </c>
      <c r="FM18" s="25">
        <f t="shared" si="77"/>
        <v>0</v>
      </c>
      <c r="FN18" s="25">
        <f t="shared" si="78"/>
        <v>0</v>
      </c>
      <c r="FO18" s="25">
        <f t="shared" si="79"/>
        <v>0</v>
      </c>
      <c r="FP18" s="25">
        <f t="shared" si="81"/>
        <v>0</v>
      </c>
      <c r="FQ18" s="25">
        <f t="shared" si="100"/>
        <v>0</v>
      </c>
      <c r="FR18" s="25">
        <f t="shared" si="101"/>
        <v>0</v>
      </c>
      <c r="FS18" s="25">
        <f t="shared" si="102"/>
        <v>0</v>
      </c>
      <c r="FT18" s="25">
        <f t="shared" si="103"/>
        <v>0</v>
      </c>
      <c r="FU18" s="25">
        <f t="shared" si="104"/>
        <v>0</v>
      </c>
      <c r="FV18" s="25">
        <f t="shared" si="105"/>
        <v>0</v>
      </c>
      <c r="FW18" s="25">
        <f t="shared" si="106"/>
        <v>0</v>
      </c>
      <c r="FX18" s="25">
        <f t="shared" si="107"/>
        <v>0</v>
      </c>
      <c r="FY18" s="25">
        <f t="shared" si="108"/>
        <v>0</v>
      </c>
      <c r="FZ18" s="25">
        <f t="shared" si="109"/>
        <v>0</v>
      </c>
      <c r="GA18" s="25">
        <f t="shared" si="110"/>
        <v>0</v>
      </c>
      <c r="GB18" s="25">
        <f t="shared" si="111"/>
        <v>0</v>
      </c>
      <c r="GC18" s="25">
        <f t="shared" si="112"/>
        <v>0</v>
      </c>
      <c r="GD18" s="25">
        <f t="shared" si="113"/>
        <v>0</v>
      </c>
      <c r="GE18" s="25">
        <f t="shared" si="114"/>
        <v>0</v>
      </c>
      <c r="GF18" s="25">
        <f t="shared" si="115"/>
        <v>0</v>
      </c>
      <c r="GG18" s="25">
        <f t="shared" si="116"/>
        <v>0</v>
      </c>
      <c r="GH18" s="25">
        <f t="shared" si="117"/>
        <v>0</v>
      </c>
      <c r="GI18" s="25">
        <f t="shared" si="118"/>
        <v>0</v>
      </c>
      <c r="GJ18" s="25">
        <f t="shared" si="119"/>
        <v>0</v>
      </c>
      <c r="GK18" s="25">
        <f t="shared" si="120"/>
        <v>0</v>
      </c>
      <c r="GL18" s="25">
        <f t="shared" si="82"/>
        <v>0</v>
      </c>
      <c r="GM18" s="25">
        <f t="shared" si="83"/>
        <v>0</v>
      </c>
      <c r="GN18" s="25">
        <f t="shared" si="84"/>
        <v>0</v>
      </c>
      <c r="GO18" s="25">
        <f t="shared" si="85"/>
        <v>0</v>
      </c>
      <c r="GP18" s="25">
        <f t="shared" si="86"/>
        <v>0</v>
      </c>
      <c r="GQ18" s="25">
        <f t="shared" si="87"/>
        <v>0</v>
      </c>
      <c r="GR18" s="25">
        <f t="shared" si="88"/>
        <v>0</v>
      </c>
      <c r="GS18" s="25">
        <f t="shared" si="89"/>
        <v>0</v>
      </c>
      <c r="GT18" s="25">
        <f t="shared" si="90"/>
        <v>0</v>
      </c>
      <c r="GU18" s="25">
        <f t="shared" si="91"/>
        <v>0</v>
      </c>
      <c r="GV18" s="25">
        <f t="shared" si="92"/>
        <v>0</v>
      </c>
      <c r="GW18" s="25">
        <f t="shared" si="93"/>
        <v>0</v>
      </c>
      <c r="GX18" s="25">
        <f t="shared" si="94"/>
        <v>0</v>
      </c>
      <c r="GY18" s="25">
        <f t="shared" si="95"/>
        <v>0</v>
      </c>
      <c r="GZ18" s="25">
        <f t="shared" si="96"/>
        <v>0</v>
      </c>
      <c r="HA18" s="25">
        <f t="shared" si="97"/>
        <v>0</v>
      </c>
      <c r="HB18" s="25">
        <f t="shared" si="98"/>
        <v>0</v>
      </c>
      <c r="HC18" s="25">
        <f t="shared" si="99"/>
        <v>0</v>
      </c>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BGD18" s="21"/>
    </row>
    <row r="19" spans="1:291 1538:1538" x14ac:dyDescent="0.25">
      <c r="A19" s="7">
        <f>'STEP 2 Input sheet'!A107</f>
        <v>0</v>
      </c>
      <c r="B19" s="7">
        <f>'STEP 2 Input sheet'!B107</f>
        <v>0</v>
      </c>
      <c r="C19" s="7">
        <f>'STEP 2 Input sheet'!C107</f>
        <v>0</v>
      </c>
      <c r="D19" s="7">
        <f>'STEP 2 Input sheet'!D107</f>
        <v>0</v>
      </c>
      <c r="E19" s="7">
        <f>'STEP 2 Input sheet'!E107</f>
        <v>0</v>
      </c>
      <c r="F19" s="7" t="str">
        <f>'STEP 2 Input sheet'!F107</f>
        <v>euro/</v>
      </c>
      <c r="G19" s="7">
        <f>'STEP 2 Input sheet'!G107</f>
        <v>0</v>
      </c>
      <c r="H19" s="7">
        <f>'STEP 2 Input sheet'!H107</f>
        <v>0</v>
      </c>
      <c r="I19" s="7">
        <f>'STEP 2 Input sheet'!I107</f>
        <v>0</v>
      </c>
      <c r="J19" s="15" t="e">
        <f>VLOOKUP(C19,'appendix 7 - prd ind and reg'!$A:$B,2,FALSE)</f>
        <v>#N/A</v>
      </c>
      <c r="K19" s="16" t="e">
        <f>VLOOKUP(D19,'appendix 7 - prd ind and reg'!$G$2:$H$6,2,FALSE)</f>
        <v>#N/A</v>
      </c>
      <c r="L19" s="24">
        <f>IFERROR(VLOOKUP($K19&amp;$J19,'appendix 2 - IO_mult_all'!$A$1:$AQ$156,'appendix 1 - Calculation'!L$3-2007,FALSE),0)</f>
        <v>0</v>
      </c>
      <c r="M19" s="25">
        <f>IFERROR(VLOOKUP($K19&amp;$J19,'appendix 2 - IO_mult_all'!$A$1:$AQ$156,'appendix 1 - Calculation'!M$3-2007,FALSE),0)</f>
        <v>0</v>
      </c>
      <c r="N19" s="25">
        <f>IFERROR(VLOOKUP($K19&amp;$J19,'appendix 2 - IO_mult_all'!$A$1:$AQ$156,'appendix 1 - Calculation'!N$3-2007,FALSE),0)</f>
        <v>0</v>
      </c>
      <c r="O19" s="25">
        <f>IFERROR(VLOOKUP($K19&amp;$J19,'appendix 2 - IO_mult_all'!$A$1:$AQ$156,'appendix 1 - Calculation'!O$3-2007,FALSE),0)</f>
        <v>0</v>
      </c>
      <c r="P19" s="25">
        <f>IFERROR(VLOOKUP($K19&amp;$J19,'appendix 2 - IO_mult_all'!$A$1:$AQ$156,'appendix 1 - Calculation'!P$3-2007,FALSE),0)</f>
        <v>0</v>
      </c>
      <c r="Q19" s="25">
        <f>IFERROR(VLOOKUP($K19&amp;$J19,'appendix 2 - IO_mult_all'!$A$1:$AQ$156,'appendix 1 - Calculation'!Q$3-2007,FALSE),0)</f>
        <v>0</v>
      </c>
      <c r="R19" s="25">
        <f>IFERROR(VLOOKUP($K19&amp;$J19,'appendix 2 - IO_mult_all'!$A$1:$AQ$156,'appendix 1 - Calculation'!R$3-2007,FALSE),0)</f>
        <v>0</v>
      </c>
      <c r="S19" s="25">
        <f>IFERROR(VLOOKUP($K19&amp;$J19,'appendix 2 - IO_mult_all'!$A$1:$AQ$156,'appendix 1 - Calculation'!S$3-2007,FALSE),0)</f>
        <v>0</v>
      </c>
      <c r="T19" s="25">
        <f>IFERROR(VLOOKUP($K19&amp;$J19,'appendix 2 - IO_mult_all'!$A$1:$AQ$156,'appendix 1 - Calculation'!T$3-2007,FALSE),0)</f>
        <v>0</v>
      </c>
      <c r="U19" s="25">
        <f>IFERROR(VLOOKUP($K19&amp;$J19,'appendix 2 - IO_mult_all'!$A$1:$AQ$156,'appendix 1 - Calculation'!U$3-2007,FALSE),0)</f>
        <v>0</v>
      </c>
      <c r="V19" s="25">
        <f>IFERROR(VLOOKUP($K19&amp;$J19,'appendix 2 - IO_mult_all'!$A$1:$AQ$156,'appendix 1 - Calculation'!V$3-2007,FALSE),0)</f>
        <v>0</v>
      </c>
      <c r="W19" s="25">
        <f>IFERROR(VLOOKUP($K19&amp;$J19,'appendix 2 - IO_mult_all'!$A$1:$AQ$156,'appendix 1 - Calculation'!W$3-2007,FALSE),0)</f>
        <v>0</v>
      </c>
      <c r="X19" s="25">
        <f>IFERROR(VLOOKUP($K19&amp;$J19,'appendix 2 - IO_mult_all'!$A$1:$AQ$156,'appendix 1 - Calculation'!X$3-2007,FALSE),0)</f>
        <v>0</v>
      </c>
      <c r="Y19" s="25">
        <f>IFERROR(VLOOKUP($K19&amp;$J19,'appendix 2 - IO_mult_all'!$A$1:$AQ$156,'appendix 1 - Calculation'!Y$3-2007,FALSE),0)</f>
        <v>0</v>
      </c>
      <c r="Z19" s="25">
        <f>IFERROR(VLOOKUP($K19&amp;$J19,'appendix 2 - IO_mult_all'!$A$1:$AQ$156,'appendix 1 - Calculation'!Z$3-2007,FALSE),0)</f>
        <v>0</v>
      </c>
      <c r="AA19" s="25">
        <f>IFERROR(VLOOKUP($K19&amp;$J19,'appendix 2 - IO_mult_all'!$A$1:$AQ$156,'appendix 1 - Calculation'!AA$3-2007,FALSE),0)</f>
        <v>0</v>
      </c>
      <c r="AB19" s="25">
        <f>IFERROR(VLOOKUP($K19&amp;$J19,'appendix 2 - IO_mult_all'!$A$1:$AQ$156,'appendix 1 - Calculation'!AB$3-2007,FALSE),0)</f>
        <v>0</v>
      </c>
      <c r="AC19" s="25">
        <f>IFERROR(VLOOKUP($K19&amp;$J19,'appendix 2 - IO_mult_all'!$A$1:$AQ$156,'appendix 1 - Calculation'!AC$3-2007,FALSE),0)</f>
        <v>0</v>
      </c>
      <c r="AD19" s="25">
        <f>IFERROR(VLOOKUP($K19&amp;$J19,'appendix 2 - IO_mult_all'!$A$1:$AQ$156,'appendix 1 - Calculation'!AD$3-2007,FALSE),0)</f>
        <v>0</v>
      </c>
      <c r="AE19" s="25">
        <f>IFERROR(VLOOKUP($K19&amp;$J19,'appendix 2 - IO_mult_all'!$A$1:$AQ$156,'appendix 1 - Calculation'!AE$3-2007,FALSE),0)</f>
        <v>0</v>
      </c>
      <c r="AF19" s="25">
        <f>IFERROR(VLOOKUP($K19&amp;$J19,'appendix 2 - IO_mult_all'!$A$1:$AQ$156,'appendix 1 - Calculation'!AF$3-2007,FALSE),0)</f>
        <v>0</v>
      </c>
      <c r="AG19" s="25">
        <f>IFERROR(VLOOKUP($K19&amp;$J19,'appendix 2 - IO_mult_all'!$A$1:$AQ$156,'appendix 1 - Calculation'!AG$3-2007,FALSE),0)</f>
        <v>0</v>
      </c>
      <c r="AH19" s="25">
        <f>IFERROR(VLOOKUP($K19&amp;$J19,'appendix 2 - IO_mult_all'!$A$1:$AQ$156,'appendix 1 - Calculation'!AH$3-2007,FALSE),0)</f>
        <v>0</v>
      </c>
      <c r="AI19" s="25">
        <f>IFERROR(VLOOKUP($K19&amp;$J19,'appendix 2 - IO_mult_all'!$A$1:$AQ$156,'appendix 1 - Calculation'!AI$3-2007,FALSE),0)</f>
        <v>0</v>
      </c>
      <c r="AJ19" s="25">
        <f>IFERROR(VLOOKUP($K19&amp;$J19,'appendix 2 - IO_mult_all'!$A$1:$AQ$156,'appendix 1 - Calculation'!AJ$3-2007,FALSE),0)</f>
        <v>0</v>
      </c>
      <c r="AK19" s="25">
        <f>IFERROR(VLOOKUP($K19&amp;$J19,'appendix 2 - IO_mult_all'!$A$1:$AQ$156,'appendix 1 - Calculation'!AK$3-2007,FALSE),0)</f>
        <v>0</v>
      </c>
      <c r="AL19" s="25">
        <f>IFERROR(VLOOKUP($K19&amp;$J19,'appendix 2 - IO_mult_all'!$A$1:$AQ$156,'appendix 1 - Calculation'!AL$3-2007,FALSE),0)</f>
        <v>0</v>
      </c>
      <c r="AM19" s="25">
        <f>IFERROR(VLOOKUP($K19&amp;$J19,'appendix 2 - IO_mult_all'!$A$1:$AQ$156,'appendix 1 - Calculation'!AM$3-2007,FALSE),0)</f>
        <v>0</v>
      </c>
      <c r="AN19" s="25">
        <f>IFERROR(VLOOKUP($K19&amp;$J19,'appendix 2 - IO_mult_all'!$A$1:$AQ$156,'appendix 1 - Calculation'!AN$3-2007,FALSE),0)</f>
        <v>0</v>
      </c>
      <c r="AO19" s="25">
        <f>IFERROR(VLOOKUP($K19&amp;$J19,'appendix 2 - IO_mult_all'!$A$1:$AQ$156,'appendix 1 - Calculation'!AO$3-2007,FALSE),0)</f>
        <v>0</v>
      </c>
      <c r="AP19" s="25">
        <f>IFERROR(VLOOKUP($K19&amp;$J19,'appendix 2 - IO_mult_all'!$A$1:$AQ$156,'appendix 1 - Calculation'!AP$3-2007,FALSE),0)</f>
        <v>0</v>
      </c>
      <c r="AQ19" s="25">
        <f>IFERROR(VLOOKUP($K19&amp;$J19,'appendix 2 - IO_mult_all'!$A$1:$AQ$156,'appendix 1 - Calculation'!AQ$3-2007,FALSE),0)</f>
        <v>0</v>
      </c>
      <c r="AR19" s="25">
        <f>IFERROR(VLOOKUP($K19&amp;$J19,'appendix 2 - IO_mult_all'!$A$1:$AQ$156,'appendix 1 - Calculation'!AR$3-2007,FALSE),0)</f>
        <v>0</v>
      </c>
      <c r="AS19" s="25">
        <f>IFERROR(VLOOKUP($K19&amp;$J19,'appendix 2 - IO_mult_all'!$A$1:$AQ$156,'appendix 1 - Calculation'!AS$3-2007,FALSE),0)</f>
        <v>0</v>
      </c>
      <c r="AT19" s="25">
        <f>IFERROR(VLOOKUP($K19&amp;$J19,'appendix 2 - IO_mult_all'!$A$1:$AQ$156,'appendix 1 - Calculation'!AT$3-2007,FALSE),0)</f>
        <v>0</v>
      </c>
      <c r="AU19" s="25">
        <f>IFERROR(VLOOKUP($K19&amp;$J19,'appendix 2 - IO_mult_all'!$A$1:$AQ$156,'appendix 1 - Calculation'!AU$3-2007,FALSE),0)</f>
        <v>0</v>
      </c>
      <c r="AV19" s="25">
        <f>IFERROR(VLOOKUP($K19&amp;$J19,'appendix 2 - IO_mult_all'!$A$1:$AQ$156,'appendix 1 - Calculation'!AV$3-2007,FALSE),0)</f>
        <v>0</v>
      </c>
      <c r="AW19" s="25">
        <f>IFERROR(VLOOKUP($K19&amp;$J19,'appendix 2 - IO_mult_all'!$A$1:$AQ$156,'appendix 1 - Calculation'!AW$3-2007,FALSE),0)</f>
        <v>0</v>
      </c>
      <c r="AX19" s="25">
        <f>IFERROR(VLOOKUP($K19&amp;$J19,'appendix 2 - IO_mult_all'!$A$1:$AQ$156,'appendix 1 - Calculation'!AX$3-2007,FALSE),0)</f>
        <v>0</v>
      </c>
      <c r="AY19" s="27">
        <f>IFERROR(VLOOKUP($K19&amp;$J19,'appendix 2 - IO_mult_all'!$A$1:$AQ$156,'appendix 1 - Calculation'!AY$3-2007,FALSE),0)</f>
        <v>0</v>
      </c>
      <c r="AZ19" s="24">
        <f>IFERROR(VLOOKUP($K19&amp;$J19,'appendix 3 - IO_mult_ETS'!$A$1:$AQ$156,'appendix 1 - Calculation'!AZ$3-2007,FALSE),0)</f>
        <v>0</v>
      </c>
      <c r="BA19" s="25">
        <f>IFERROR(VLOOKUP($K19&amp;$J19,'appendix 3 - IO_mult_ETS'!$A$1:$AQ$156,'appendix 1 - Calculation'!BA$3-2007,FALSE),0)</f>
        <v>0</v>
      </c>
      <c r="BB19" s="25">
        <f>IFERROR(VLOOKUP($K19&amp;$J19,'appendix 3 - IO_mult_ETS'!$A$1:$AQ$156,'appendix 1 - Calculation'!BB$3-2007,FALSE),0)</f>
        <v>0</v>
      </c>
      <c r="BC19" s="25">
        <f>IFERROR(VLOOKUP($K19&amp;$J19,'appendix 3 - IO_mult_ETS'!$A$1:$AQ$156,'appendix 1 - Calculation'!BC$3-2007,FALSE),0)</f>
        <v>0</v>
      </c>
      <c r="BD19" s="25">
        <f>IFERROR(VLOOKUP($K19&amp;$J19,'appendix 3 - IO_mult_ETS'!$A$1:$AQ$156,'appendix 1 - Calculation'!BD$3-2007,FALSE),0)</f>
        <v>0</v>
      </c>
      <c r="BE19" s="25">
        <f>IFERROR(VLOOKUP($K19&amp;$J19,'appendix 3 - IO_mult_ETS'!$A$1:$AQ$156,'appendix 1 - Calculation'!BE$3-2007,FALSE),0)</f>
        <v>0</v>
      </c>
      <c r="BF19" s="25">
        <f>IFERROR(VLOOKUP($K19&amp;$J19,'appendix 3 - IO_mult_ETS'!$A$1:$AQ$156,'appendix 1 - Calculation'!BF$3-2007,FALSE),0)</f>
        <v>0</v>
      </c>
      <c r="BG19" s="25">
        <f>IFERROR(VLOOKUP($K19&amp;$J19,'appendix 3 - IO_mult_ETS'!$A$1:$AQ$156,'appendix 1 - Calculation'!BG$3-2007,FALSE),0)</f>
        <v>0</v>
      </c>
      <c r="BH19" s="25">
        <f>IFERROR(VLOOKUP($K19&amp;$J19,'appendix 3 - IO_mult_ETS'!$A$1:$AQ$156,'appendix 1 - Calculation'!BH$3-2007,FALSE),0)</f>
        <v>0</v>
      </c>
      <c r="BI19" s="25">
        <f>IFERROR(VLOOKUP($K19&amp;$J19,'appendix 3 - IO_mult_ETS'!$A$1:$AQ$156,'appendix 1 - Calculation'!BI$3-2007,FALSE),0)</f>
        <v>0</v>
      </c>
      <c r="BJ19" s="25">
        <f>IFERROR(VLOOKUP($K19&amp;$J19,'appendix 3 - IO_mult_ETS'!$A$1:$AQ$156,'appendix 1 - Calculation'!BJ$3-2007,FALSE),0)</f>
        <v>0</v>
      </c>
      <c r="BK19" s="25">
        <f>IFERROR(VLOOKUP($K19&amp;$J19,'appendix 3 - IO_mult_ETS'!$A$1:$AQ$156,'appendix 1 - Calculation'!BK$3-2007,FALSE),0)</f>
        <v>0</v>
      </c>
      <c r="BL19" s="25">
        <f>IFERROR(VLOOKUP($K19&amp;$J19,'appendix 3 - IO_mult_ETS'!$A$1:$AQ$156,'appendix 1 - Calculation'!BL$3-2007,FALSE),0)</f>
        <v>0</v>
      </c>
      <c r="BM19" s="25">
        <f>IFERROR(VLOOKUP($K19&amp;$J19,'appendix 3 - IO_mult_ETS'!$A$1:$AQ$156,'appendix 1 - Calculation'!BM$3-2007,FALSE),0)</f>
        <v>0</v>
      </c>
      <c r="BN19" s="25">
        <f>IFERROR(VLOOKUP($K19&amp;$J19,'appendix 3 - IO_mult_ETS'!$A$1:$AQ$156,'appendix 1 - Calculation'!BN$3-2007,FALSE),0)</f>
        <v>0</v>
      </c>
      <c r="BO19" s="25">
        <f>IFERROR(VLOOKUP($K19&amp;$J19,'appendix 3 - IO_mult_ETS'!$A$1:$AQ$156,'appendix 1 - Calculation'!BO$3-2007,FALSE),0)</f>
        <v>0</v>
      </c>
      <c r="BP19" s="25">
        <f>IFERROR(VLOOKUP($K19&amp;$J19,'appendix 3 - IO_mult_ETS'!$A$1:$AQ$156,'appendix 1 - Calculation'!BP$3-2007,FALSE),0)</f>
        <v>0</v>
      </c>
      <c r="BQ19" s="25">
        <f>IFERROR(VLOOKUP($K19&amp;$J19,'appendix 3 - IO_mult_ETS'!$A$1:$AQ$156,'appendix 1 - Calculation'!BQ$3-2007,FALSE),0)</f>
        <v>0</v>
      </c>
      <c r="BR19" s="25">
        <f>IFERROR(VLOOKUP($K19&amp;$J19,'appendix 3 - IO_mult_ETS'!$A$1:$AQ$156,'appendix 1 - Calculation'!BR$3-2007,FALSE),0)</f>
        <v>0</v>
      </c>
      <c r="BS19" s="25">
        <f>IFERROR(VLOOKUP($K19&amp;$J19,'appendix 3 - IO_mult_ETS'!$A$1:$AQ$156,'appendix 1 - Calculation'!BS$3-2007,FALSE),0)</f>
        <v>0</v>
      </c>
      <c r="BT19" s="25">
        <f>IFERROR(VLOOKUP($K19&amp;$J19,'appendix 3 - IO_mult_ETS'!$A$1:$AQ$156,'appendix 1 - Calculation'!BT$3-2007,FALSE),0)</f>
        <v>0</v>
      </c>
      <c r="BU19" s="25">
        <f>IFERROR(VLOOKUP($K19&amp;$J19,'appendix 3 - IO_mult_ETS'!$A$1:$AQ$156,'appendix 1 - Calculation'!BU$3-2007,FALSE),0)</f>
        <v>0</v>
      </c>
      <c r="BV19" s="25">
        <f>IFERROR(VLOOKUP($K19&amp;$J19,'appendix 3 - IO_mult_ETS'!$A$1:$AQ$156,'appendix 1 - Calculation'!BV$3-2007,FALSE),0)</f>
        <v>0</v>
      </c>
      <c r="BW19" s="25">
        <f>IFERROR(VLOOKUP($K19&amp;$J19,'appendix 3 - IO_mult_ETS'!$A$1:$AQ$156,'appendix 1 - Calculation'!BW$3-2007,FALSE),0)</f>
        <v>0</v>
      </c>
      <c r="BX19" s="25">
        <f>IFERROR(VLOOKUP($K19&amp;$J19,'appendix 3 - IO_mult_ETS'!$A$1:$AQ$156,'appendix 1 - Calculation'!BX$3-2007,FALSE),0)</f>
        <v>0</v>
      </c>
      <c r="BY19" s="25">
        <f>IFERROR(VLOOKUP($K19&amp;$J19,'appendix 3 - IO_mult_ETS'!$A$1:$AQ$156,'appendix 1 - Calculation'!BY$3-2007,FALSE),0)</f>
        <v>0</v>
      </c>
      <c r="BZ19" s="25">
        <f>IFERROR(VLOOKUP($K19&amp;$J19,'appendix 3 - IO_mult_ETS'!$A$1:$AQ$156,'appendix 1 - Calculation'!BZ$3-2007,FALSE),0)</f>
        <v>0</v>
      </c>
      <c r="CA19" s="25">
        <f>IFERROR(VLOOKUP($K19&amp;$J19,'appendix 3 - IO_mult_ETS'!$A$1:$AQ$156,'appendix 1 - Calculation'!CA$3-2007,FALSE),0)</f>
        <v>0</v>
      </c>
      <c r="CB19" s="25">
        <f>IFERROR(VLOOKUP($K19&amp;$J19,'appendix 3 - IO_mult_ETS'!$A$1:$AQ$156,'appendix 1 - Calculation'!CB$3-2007,FALSE),0)</f>
        <v>0</v>
      </c>
      <c r="CC19" s="25">
        <f>IFERROR(VLOOKUP($K19&amp;$J19,'appendix 3 - IO_mult_ETS'!$A$1:$AQ$156,'appendix 1 - Calculation'!CC$3-2007,FALSE),0)</f>
        <v>0</v>
      </c>
      <c r="CD19" s="25">
        <f>IFERROR(VLOOKUP($K19&amp;$J19,'appendix 3 - IO_mult_ETS'!$A$1:$AQ$156,'appendix 1 - Calculation'!CD$3-2007,FALSE),0)</f>
        <v>0</v>
      </c>
      <c r="CE19" s="25">
        <f>IFERROR(VLOOKUP($K19&amp;$J19,'appendix 3 - IO_mult_ETS'!$A$1:$AQ$156,'appendix 1 - Calculation'!CE$3-2007,FALSE),0)</f>
        <v>0</v>
      </c>
      <c r="CF19" s="25">
        <f>IFERROR(VLOOKUP($K19&amp;$J19,'appendix 3 - IO_mult_ETS'!$A$1:$AQ$156,'appendix 1 - Calculation'!CF$3-2007,FALSE),0)</f>
        <v>0</v>
      </c>
      <c r="CG19" s="25">
        <f>IFERROR(VLOOKUP($K19&amp;$J19,'appendix 3 - IO_mult_ETS'!$A$1:$AQ$156,'appendix 1 - Calculation'!CG$3-2007,FALSE),0)</f>
        <v>0</v>
      </c>
      <c r="CH19" s="25">
        <f>IFERROR(VLOOKUP($K19&amp;$J19,'appendix 3 - IO_mult_ETS'!$A$1:$AQ$156,'appendix 1 - Calculation'!CH$3-2007,FALSE),0)</f>
        <v>0</v>
      </c>
      <c r="CI19" s="25">
        <f>IFERROR(VLOOKUP($K19&amp;$J19,'appendix 3 - IO_mult_ETS'!$A$1:$AQ$156,'appendix 1 - Calculation'!CI$3-2007,FALSE),0)</f>
        <v>0</v>
      </c>
      <c r="CJ19" s="25">
        <f>IFERROR(VLOOKUP($K19&amp;$J19,'appendix 3 - IO_mult_ETS'!$A$1:$AQ$156,'appendix 1 - Calculation'!CJ$3-2007,FALSE),0)</f>
        <v>0</v>
      </c>
      <c r="CK19" s="25">
        <f>IFERROR(VLOOKUP($K19&amp;$J19,'appendix 3 - IO_mult_ETS'!$A$1:$AQ$156,'appendix 1 - Calculation'!CK$3-2007,FALSE),0)</f>
        <v>0</v>
      </c>
      <c r="CL19" s="25">
        <f>IFERROR(VLOOKUP($K19&amp;$J19,'appendix 3 - IO_mult_ETS'!$A$1:$AQ$156,'appendix 1 - Calculation'!CL$3-2007,FALSE),0)</f>
        <v>0</v>
      </c>
      <c r="CM19" s="26">
        <f>IFERROR(VLOOKUP($K19&amp;$J19,'appendix 3 - IO_mult_ETS'!$A$1:$AQ$156,'appendix 1 - Calculation'!CM$3-2007,FALSE),0)</f>
        <v>0</v>
      </c>
      <c r="CN19" s="25">
        <f t="shared" si="0"/>
        <v>0</v>
      </c>
      <c r="CO19" s="25">
        <f t="shared" si="1"/>
        <v>0</v>
      </c>
      <c r="CP19" s="25">
        <f t="shared" si="2"/>
        <v>0</v>
      </c>
      <c r="CQ19" s="25">
        <f t="shared" si="3"/>
        <v>0</v>
      </c>
      <c r="CR19" s="25">
        <f t="shared" si="4"/>
        <v>0</v>
      </c>
      <c r="CS19" s="25">
        <f t="shared" si="5"/>
        <v>0</v>
      </c>
      <c r="CT19" s="25">
        <f t="shared" si="6"/>
        <v>0</v>
      </c>
      <c r="CU19" s="25">
        <f t="shared" si="7"/>
        <v>0</v>
      </c>
      <c r="CV19" s="25">
        <f t="shared" si="8"/>
        <v>0</v>
      </c>
      <c r="CW19" s="25">
        <f t="shared" si="9"/>
        <v>0</v>
      </c>
      <c r="CX19" s="25">
        <f t="shared" si="10"/>
        <v>0</v>
      </c>
      <c r="CY19" s="25">
        <f t="shared" si="11"/>
        <v>0</v>
      </c>
      <c r="CZ19" s="25">
        <f t="shared" si="12"/>
        <v>0</v>
      </c>
      <c r="DA19" s="25">
        <f t="shared" si="13"/>
        <v>0</v>
      </c>
      <c r="DB19" s="25">
        <f t="shared" si="14"/>
        <v>0</v>
      </c>
      <c r="DC19" s="25">
        <f t="shared" si="15"/>
        <v>0</v>
      </c>
      <c r="DD19" s="25">
        <f t="shared" si="16"/>
        <v>0</v>
      </c>
      <c r="DE19" s="25">
        <f t="shared" si="17"/>
        <v>0</v>
      </c>
      <c r="DF19" s="25">
        <f t="shared" si="18"/>
        <v>0</v>
      </c>
      <c r="DG19" s="25">
        <f t="shared" si="19"/>
        <v>0</v>
      </c>
      <c r="DH19" s="25">
        <f t="shared" si="20"/>
        <v>0</v>
      </c>
      <c r="DI19" s="25">
        <f t="shared" si="21"/>
        <v>0</v>
      </c>
      <c r="DJ19" s="25">
        <f t="shared" si="22"/>
        <v>0</v>
      </c>
      <c r="DK19" s="25">
        <f t="shared" si="23"/>
        <v>0</v>
      </c>
      <c r="DL19" s="25">
        <f t="shared" si="24"/>
        <v>0</v>
      </c>
      <c r="DM19" s="25">
        <f t="shared" si="25"/>
        <v>0</v>
      </c>
      <c r="DN19" s="25">
        <f t="shared" si="26"/>
        <v>0</v>
      </c>
      <c r="DO19" s="25">
        <f t="shared" si="27"/>
        <v>0</v>
      </c>
      <c r="DP19" s="25">
        <f t="shared" si="28"/>
        <v>0</v>
      </c>
      <c r="DQ19" s="25">
        <f t="shared" si="29"/>
        <v>0</v>
      </c>
      <c r="DR19" s="25">
        <f t="shared" si="30"/>
        <v>0</v>
      </c>
      <c r="DS19" s="25">
        <f t="shared" si="31"/>
        <v>0</v>
      </c>
      <c r="DT19" s="25">
        <f t="shared" si="32"/>
        <v>0</v>
      </c>
      <c r="DU19" s="25">
        <f t="shared" si="33"/>
        <v>0</v>
      </c>
      <c r="DV19" s="25">
        <f t="shared" si="34"/>
        <v>0</v>
      </c>
      <c r="DW19" s="25">
        <f t="shared" si="35"/>
        <v>0</v>
      </c>
      <c r="DX19" s="25">
        <f t="shared" si="36"/>
        <v>0</v>
      </c>
      <c r="DY19" s="25">
        <f t="shared" si="37"/>
        <v>0</v>
      </c>
      <c r="DZ19" s="25">
        <f t="shared" si="38"/>
        <v>0</v>
      </c>
      <c r="EA19" s="25">
        <f t="shared" si="39"/>
        <v>0</v>
      </c>
      <c r="EB19" s="25">
        <f t="shared" si="40"/>
        <v>0</v>
      </c>
      <c r="EC19" s="25">
        <f t="shared" si="41"/>
        <v>0</v>
      </c>
      <c r="ED19" s="25">
        <f t="shared" si="42"/>
        <v>0</v>
      </c>
      <c r="EE19" s="25">
        <f t="shared" si="43"/>
        <v>0</v>
      </c>
      <c r="EF19" s="25">
        <f t="shared" si="44"/>
        <v>0</v>
      </c>
      <c r="EG19" s="25">
        <f t="shared" si="45"/>
        <v>0</v>
      </c>
      <c r="EH19" s="25">
        <f t="shared" si="46"/>
        <v>0</v>
      </c>
      <c r="EI19" s="25">
        <f t="shared" si="47"/>
        <v>0</v>
      </c>
      <c r="EJ19" s="25">
        <f t="shared" si="48"/>
        <v>0</v>
      </c>
      <c r="EK19" s="25">
        <f t="shared" si="49"/>
        <v>0</v>
      </c>
      <c r="EL19" s="25">
        <f t="shared" si="50"/>
        <v>0</v>
      </c>
      <c r="EM19" s="25">
        <f t="shared" si="51"/>
        <v>0</v>
      </c>
      <c r="EN19" s="25">
        <f t="shared" si="52"/>
        <v>0</v>
      </c>
      <c r="EO19" s="25">
        <f t="shared" si="53"/>
        <v>0</v>
      </c>
      <c r="EP19" s="25">
        <f t="shared" si="54"/>
        <v>0</v>
      </c>
      <c r="EQ19" s="25">
        <f t="shared" si="55"/>
        <v>0</v>
      </c>
      <c r="ER19" s="25">
        <f t="shared" si="56"/>
        <v>0</v>
      </c>
      <c r="ES19" s="25">
        <f t="shared" si="57"/>
        <v>0</v>
      </c>
      <c r="ET19" s="25">
        <f t="shared" si="58"/>
        <v>0</v>
      </c>
      <c r="EU19" s="25">
        <f t="shared" si="59"/>
        <v>0</v>
      </c>
      <c r="EV19" s="25">
        <f t="shared" si="60"/>
        <v>0</v>
      </c>
      <c r="EW19" s="25">
        <f t="shared" si="61"/>
        <v>0</v>
      </c>
      <c r="EX19" s="25">
        <f t="shared" si="62"/>
        <v>0</v>
      </c>
      <c r="EY19" s="25">
        <f t="shared" si="63"/>
        <v>0</v>
      </c>
      <c r="EZ19" s="25">
        <f t="shared" si="64"/>
        <v>0</v>
      </c>
      <c r="FA19" s="25">
        <f t="shared" si="65"/>
        <v>0</v>
      </c>
      <c r="FB19" s="25">
        <f t="shared" si="66"/>
        <v>0</v>
      </c>
      <c r="FC19" s="25">
        <f t="shared" si="67"/>
        <v>0</v>
      </c>
      <c r="FD19" s="25">
        <f t="shared" si="68"/>
        <v>0</v>
      </c>
      <c r="FE19" s="25">
        <f t="shared" si="69"/>
        <v>0</v>
      </c>
      <c r="FF19" s="25">
        <f t="shared" si="70"/>
        <v>0</v>
      </c>
      <c r="FG19" s="25">
        <f t="shared" si="71"/>
        <v>0</v>
      </c>
      <c r="FH19" s="25">
        <f t="shared" si="72"/>
        <v>0</v>
      </c>
      <c r="FI19" s="25">
        <f t="shared" si="73"/>
        <v>0</v>
      </c>
      <c r="FJ19" s="25">
        <f t="shared" si="74"/>
        <v>0</v>
      </c>
      <c r="FK19" s="25">
        <f t="shared" si="75"/>
        <v>0</v>
      </c>
      <c r="FL19" s="25">
        <f t="shared" si="76"/>
        <v>0</v>
      </c>
      <c r="FM19" s="25">
        <f t="shared" si="77"/>
        <v>0</v>
      </c>
      <c r="FN19" s="25">
        <f t="shared" si="78"/>
        <v>0</v>
      </c>
      <c r="FO19" s="25">
        <f t="shared" si="79"/>
        <v>0</v>
      </c>
      <c r="FP19" s="25">
        <f t="shared" si="81"/>
        <v>0</v>
      </c>
      <c r="FQ19" s="25">
        <f t="shared" si="100"/>
        <v>0</v>
      </c>
      <c r="FR19" s="25">
        <f t="shared" si="101"/>
        <v>0</v>
      </c>
      <c r="FS19" s="25">
        <f t="shared" si="102"/>
        <v>0</v>
      </c>
      <c r="FT19" s="25">
        <f t="shared" si="103"/>
        <v>0</v>
      </c>
      <c r="FU19" s="25">
        <f t="shared" si="104"/>
        <v>0</v>
      </c>
      <c r="FV19" s="25">
        <f t="shared" si="105"/>
        <v>0</v>
      </c>
      <c r="FW19" s="25">
        <f t="shared" si="106"/>
        <v>0</v>
      </c>
      <c r="FX19" s="25">
        <f t="shared" si="107"/>
        <v>0</v>
      </c>
      <c r="FY19" s="25">
        <f t="shared" si="108"/>
        <v>0</v>
      </c>
      <c r="FZ19" s="25">
        <f t="shared" si="109"/>
        <v>0</v>
      </c>
      <c r="GA19" s="25">
        <f t="shared" si="110"/>
        <v>0</v>
      </c>
      <c r="GB19" s="25">
        <f t="shared" si="111"/>
        <v>0</v>
      </c>
      <c r="GC19" s="25">
        <f t="shared" si="112"/>
        <v>0</v>
      </c>
      <c r="GD19" s="25">
        <f t="shared" si="113"/>
        <v>0</v>
      </c>
      <c r="GE19" s="25">
        <f t="shared" si="114"/>
        <v>0</v>
      </c>
      <c r="GF19" s="25">
        <f t="shared" si="115"/>
        <v>0</v>
      </c>
      <c r="GG19" s="25">
        <f t="shared" si="116"/>
        <v>0</v>
      </c>
      <c r="GH19" s="25">
        <f t="shared" si="117"/>
        <v>0</v>
      </c>
      <c r="GI19" s="25">
        <f t="shared" si="118"/>
        <v>0</v>
      </c>
      <c r="GJ19" s="25">
        <f t="shared" si="119"/>
        <v>0</v>
      </c>
      <c r="GK19" s="25">
        <f t="shared" si="120"/>
        <v>0</v>
      </c>
      <c r="GL19" s="25">
        <f t="shared" si="82"/>
        <v>0</v>
      </c>
      <c r="GM19" s="25">
        <f t="shared" si="83"/>
        <v>0</v>
      </c>
      <c r="GN19" s="25">
        <f t="shared" si="84"/>
        <v>0</v>
      </c>
      <c r="GO19" s="25">
        <f t="shared" si="85"/>
        <v>0</v>
      </c>
      <c r="GP19" s="25">
        <f t="shared" si="86"/>
        <v>0</v>
      </c>
      <c r="GQ19" s="25">
        <f t="shared" si="87"/>
        <v>0</v>
      </c>
      <c r="GR19" s="25">
        <f t="shared" si="88"/>
        <v>0</v>
      </c>
      <c r="GS19" s="25">
        <f t="shared" si="89"/>
        <v>0</v>
      </c>
      <c r="GT19" s="25">
        <f t="shared" si="90"/>
        <v>0</v>
      </c>
      <c r="GU19" s="25">
        <f t="shared" si="91"/>
        <v>0</v>
      </c>
      <c r="GV19" s="25">
        <f t="shared" si="92"/>
        <v>0</v>
      </c>
      <c r="GW19" s="25">
        <f t="shared" si="93"/>
        <v>0</v>
      </c>
      <c r="GX19" s="25">
        <f t="shared" si="94"/>
        <v>0</v>
      </c>
      <c r="GY19" s="25">
        <f t="shared" si="95"/>
        <v>0</v>
      </c>
      <c r="GZ19" s="25">
        <f t="shared" si="96"/>
        <v>0</v>
      </c>
      <c r="HA19" s="25">
        <f t="shared" si="97"/>
        <v>0</v>
      </c>
      <c r="HB19" s="25">
        <f t="shared" si="98"/>
        <v>0</v>
      </c>
      <c r="HC19" s="25">
        <f t="shared" si="99"/>
        <v>0</v>
      </c>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BGD19" s="21"/>
    </row>
    <row r="20" spans="1:291 1538:1538" x14ac:dyDescent="0.25">
      <c r="A20" s="7">
        <f>'STEP 2 Input sheet'!A108</f>
        <v>0</v>
      </c>
      <c r="B20" s="7">
        <f>'STEP 2 Input sheet'!B108</f>
        <v>0</v>
      </c>
      <c r="C20" s="7">
        <f>'STEP 2 Input sheet'!C108</f>
        <v>0</v>
      </c>
      <c r="D20" s="7">
        <f>'STEP 2 Input sheet'!D108</f>
        <v>0</v>
      </c>
      <c r="E20" s="7">
        <f>'STEP 2 Input sheet'!E108</f>
        <v>0</v>
      </c>
      <c r="F20" s="7" t="str">
        <f>'STEP 2 Input sheet'!F108</f>
        <v>euro/</v>
      </c>
      <c r="G20" s="7">
        <f>'STEP 2 Input sheet'!G108</f>
        <v>0</v>
      </c>
      <c r="H20" s="7">
        <f>'STEP 2 Input sheet'!H108</f>
        <v>0</v>
      </c>
      <c r="I20" s="7">
        <f>'STEP 2 Input sheet'!I108</f>
        <v>0</v>
      </c>
      <c r="J20" s="15" t="e">
        <f>VLOOKUP(C20,'appendix 7 - prd ind and reg'!$A:$B,2,FALSE)</f>
        <v>#N/A</v>
      </c>
      <c r="K20" s="16" t="e">
        <f>VLOOKUP(D20,'appendix 7 - prd ind and reg'!$G$2:$H$6,2,FALSE)</f>
        <v>#N/A</v>
      </c>
      <c r="L20" s="24">
        <f>IFERROR(VLOOKUP($K20&amp;$J20,'appendix 2 - IO_mult_all'!$A$1:$AQ$156,'appendix 1 - Calculation'!L$3-2007,FALSE),0)</f>
        <v>0</v>
      </c>
      <c r="M20" s="25">
        <f>IFERROR(VLOOKUP($K20&amp;$J20,'appendix 2 - IO_mult_all'!$A$1:$AQ$156,'appendix 1 - Calculation'!M$3-2007,FALSE),0)</f>
        <v>0</v>
      </c>
      <c r="N20" s="25">
        <f>IFERROR(VLOOKUP($K20&amp;$J20,'appendix 2 - IO_mult_all'!$A$1:$AQ$156,'appendix 1 - Calculation'!N$3-2007,FALSE),0)</f>
        <v>0</v>
      </c>
      <c r="O20" s="25">
        <f>IFERROR(VLOOKUP($K20&amp;$J20,'appendix 2 - IO_mult_all'!$A$1:$AQ$156,'appendix 1 - Calculation'!O$3-2007,FALSE),0)</f>
        <v>0</v>
      </c>
      <c r="P20" s="25">
        <f>IFERROR(VLOOKUP($K20&amp;$J20,'appendix 2 - IO_mult_all'!$A$1:$AQ$156,'appendix 1 - Calculation'!P$3-2007,FALSE),0)</f>
        <v>0</v>
      </c>
      <c r="Q20" s="25">
        <f>IFERROR(VLOOKUP($K20&amp;$J20,'appendix 2 - IO_mult_all'!$A$1:$AQ$156,'appendix 1 - Calculation'!Q$3-2007,FALSE),0)</f>
        <v>0</v>
      </c>
      <c r="R20" s="25">
        <f>IFERROR(VLOOKUP($K20&amp;$J20,'appendix 2 - IO_mult_all'!$A$1:$AQ$156,'appendix 1 - Calculation'!R$3-2007,FALSE),0)</f>
        <v>0</v>
      </c>
      <c r="S20" s="25">
        <f>IFERROR(VLOOKUP($K20&amp;$J20,'appendix 2 - IO_mult_all'!$A$1:$AQ$156,'appendix 1 - Calculation'!S$3-2007,FALSE),0)</f>
        <v>0</v>
      </c>
      <c r="T20" s="25">
        <f>IFERROR(VLOOKUP($K20&amp;$J20,'appendix 2 - IO_mult_all'!$A$1:$AQ$156,'appendix 1 - Calculation'!T$3-2007,FALSE),0)</f>
        <v>0</v>
      </c>
      <c r="U20" s="25">
        <f>IFERROR(VLOOKUP($K20&amp;$J20,'appendix 2 - IO_mult_all'!$A$1:$AQ$156,'appendix 1 - Calculation'!U$3-2007,FALSE),0)</f>
        <v>0</v>
      </c>
      <c r="V20" s="25">
        <f>IFERROR(VLOOKUP($K20&amp;$J20,'appendix 2 - IO_mult_all'!$A$1:$AQ$156,'appendix 1 - Calculation'!V$3-2007,FALSE),0)</f>
        <v>0</v>
      </c>
      <c r="W20" s="25">
        <f>IFERROR(VLOOKUP($K20&amp;$J20,'appendix 2 - IO_mult_all'!$A$1:$AQ$156,'appendix 1 - Calculation'!W$3-2007,FALSE),0)</f>
        <v>0</v>
      </c>
      <c r="X20" s="25">
        <f>IFERROR(VLOOKUP($K20&amp;$J20,'appendix 2 - IO_mult_all'!$A$1:$AQ$156,'appendix 1 - Calculation'!X$3-2007,FALSE),0)</f>
        <v>0</v>
      </c>
      <c r="Y20" s="25">
        <f>IFERROR(VLOOKUP($K20&amp;$J20,'appendix 2 - IO_mult_all'!$A$1:$AQ$156,'appendix 1 - Calculation'!Y$3-2007,FALSE),0)</f>
        <v>0</v>
      </c>
      <c r="Z20" s="25">
        <f>IFERROR(VLOOKUP($K20&amp;$J20,'appendix 2 - IO_mult_all'!$A$1:$AQ$156,'appendix 1 - Calculation'!Z$3-2007,FALSE),0)</f>
        <v>0</v>
      </c>
      <c r="AA20" s="25">
        <f>IFERROR(VLOOKUP($K20&amp;$J20,'appendix 2 - IO_mult_all'!$A$1:$AQ$156,'appendix 1 - Calculation'!AA$3-2007,FALSE),0)</f>
        <v>0</v>
      </c>
      <c r="AB20" s="25">
        <f>IFERROR(VLOOKUP($K20&amp;$J20,'appendix 2 - IO_mult_all'!$A$1:$AQ$156,'appendix 1 - Calculation'!AB$3-2007,FALSE),0)</f>
        <v>0</v>
      </c>
      <c r="AC20" s="25">
        <f>IFERROR(VLOOKUP($K20&amp;$J20,'appendix 2 - IO_mult_all'!$A$1:$AQ$156,'appendix 1 - Calculation'!AC$3-2007,FALSE),0)</f>
        <v>0</v>
      </c>
      <c r="AD20" s="25">
        <f>IFERROR(VLOOKUP($K20&amp;$J20,'appendix 2 - IO_mult_all'!$A$1:$AQ$156,'appendix 1 - Calculation'!AD$3-2007,FALSE),0)</f>
        <v>0</v>
      </c>
      <c r="AE20" s="25">
        <f>IFERROR(VLOOKUP($K20&amp;$J20,'appendix 2 - IO_mult_all'!$A$1:$AQ$156,'appendix 1 - Calculation'!AE$3-2007,FALSE),0)</f>
        <v>0</v>
      </c>
      <c r="AF20" s="25">
        <f>IFERROR(VLOOKUP($K20&amp;$J20,'appendix 2 - IO_mult_all'!$A$1:$AQ$156,'appendix 1 - Calculation'!AF$3-2007,FALSE),0)</f>
        <v>0</v>
      </c>
      <c r="AG20" s="25">
        <f>IFERROR(VLOOKUP($K20&amp;$J20,'appendix 2 - IO_mult_all'!$A$1:$AQ$156,'appendix 1 - Calculation'!AG$3-2007,FALSE),0)</f>
        <v>0</v>
      </c>
      <c r="AH20" s="25">
        <f>IFERROR(VLOOKUP($K20&amp;$J20,'appendix 2 - IO_mult_all'!$A$1:$AQ$156,'appendix 1 - Calculation'!AH$3-2007,FALSE),0)</f>
        <v>0</v>
      </c>
      <c r="AI20" s="25">
        <f>IFERROR(VLOOKUP($K20&amp;$J20,'appendix 2 - IO_mult_all'!$A$1:$AQ$156,'appendix 1 - Calculation'!AI$3-2007,FALSE),0)</f>
        <v>0</v>
      </c>
      <c r="AJ20" s="25">
        <f>IFERROR(VLOOKUP($K20&amp;$J20,'appendix 2 - IO_mult_all'!$A$1:$AQ$156,'appendix 1 - Calculation'!AJ$3-2007,FALSE),0)</f>
        <v>0</v>
      </c>
      <c r="AK20" s="25">
        <f>IFERROR(VLOOKUP($K20&amp;$J20,'appendix 2 - IO_mult_all'!$A$1:$AQ$156,'appendix 1 - Calculation'!AK$3-2007,FALSE),0)</f>
        <v>0</v>
      </c>
      <c r="AL20" s="25">
        <f>IFERROR(VLOOKUP($K20&amp;$J20,'appendix 2 - IO_mult_all'!$A$1:$AQ$156,'appendix 1 - Calculation'!AL$3-2007,FALSE),0)</f>
        <v>0</v>
      </c>
      <c r="AM20" s="25">
        <f>IFERROR(VLOOKUP($K20&amp;$J20,'appendix 2 - IO_mult_all'!$A$1:$AQ$156,'appendix 1 - Calculation'!AM$3-2007,FALSE),0)</f>
        <v>0</v>
      </c>
      <c r="AN20" s="25">
        <f>IFERROR(VLOOKUP($K20&amp;$J20,'appendix 2 - IO_mult_all'!$A$1:$AQ$156,'appendix 1 - Calculation'!AN$3-2007,FALSE),0)</f>
        <v>0</v>
      </c>
      <c r="AO20" s="25">
        <f>IFERROR(VLOOKUP($K20&amp;$J20,'appendix 2 - IO_mult_all'!$A$1:$AQ$156,'appendix 1 - Calculation'!AO$3-2007,FALSE),0)</f>
        <v>0</v>
      </c>
      <c r="AP20" s="25">
        <f>IFERROR(VLOOKUP($K20&amp;$J20,'appendix 2 - IO_mult_all'!$A$1:$AQ$156,'appendix 1 - Calculation'!AP$3-2007,FALSE),0)</f>
        <v>0</v>
      </c>
      <c r="AQ20" s="25">
        <f>IFERROR(VLOOKUP($K20&amp;$J20,'appendix 2 - IO_mult_all'!$A$1:$AQ$156,'appendix 1 - Calculation'!AQ$3-2007,FALSE),0)</f>
        <v>0</v>
      </c>
      <c r="AR20" s="25">
        <f>IFERROR(VLOOKUP($K20&amp;$J20,'appendix 2 - IO_mult_all'!$A$1:$AQ$156,'appendix 1 - Calculation'!AR$3-2007,FALSE),0)</f>
        <v>0</v>
      </c>
      <c r="AS20" s="25">
        <f>IFERROR(VLOOKUP($K20&amp;$J20,'appendix 2 - IO_mult_all'!$A$1:$AQ$156,'appendix 1 - Calculation'!AS$3-2007,FALSE),0)</f>
        <v>0</v>
      </c>
      <c r="AT20" s="25">
        <f>IFERROR(VLOOKUP($K20&amp;$J20,'appendix 2 - IO_mult_all'!$A$1:$AQ$156,'appendix 1 - Calculation'!AT$3-2007,FALSE),0)</f>
        <v>0</v>
      </c>
      <c r="AU20" s="25">
        <f>IFERROR(VLOOKUP($K20&amp;$J20,'appendix 2 - IO_mult_all'!$A$1:$AQ$156,'appendix 1 - Calculation'!AU$3-2007,FALSE),0)</f>
        <v>0</v>
      </c>
      <c r="AV20" s="25">
        <f>IFERROR(VLOOKUP($K20&amp;$J20,'appendix 2 - IO_mult_all'!$A$1:$AQ$156,'appendix 1 - Calculation'!AV$3-2007,FALSE),0)</f>
        <v>0</v>
      </c>
      <c r="AW20" s="25">
        <f>IFERROR(VLOOKUP($K20&amp;$J20,'appendix 2 - IO_mult_all'!$A$1:$AQ$156,'appendix 1 - Calculation'!AW$3-2007,FALSE),0)</f>
        <v>0</v>
      </c>
      <c r="AX20" s="25">
        <f>IFERROR(VLOOKUP($K20&amp;$J20,'appendix 2 - IO_mult_all'!$A$1:$AQ$156,'appendix 1 - Calculation'!AX$3-2007,FALSE),0)</f>
        <v>0</v>
      </c>
      <c r="AY20" s="27">
        <f>IFERROR(VLOOKUP($K20&amp;$J20,'appendix 2 - IO_mult_all'!$A$1:$AQ$156,'appendix 1 - Calculation'!AY$3-2007,FALSE),0)</f>
        <v>0</v>
      </c>
      <c r="AZ20" s="24">
        <f>IFERROR(VLOOKUP($K20&amp;$J20,'appendix 3 - IO_mult_ETS'!$A$1:$AQ$156,'appendix 1 - Calculation'!AZ$3-2007,FALSE),0)</f>
        <v>0</v>
      </c>
      <c r="BA20" s="25">
        <f>IFERROR(VLOOKUP($K20&amp;$J20,'appendix 3 - IO_mult_ETS'!$A$1:$AQ$156,'appendix 1 - Calculation'!BA$3-2007,FALSE),0)</f>
        <v>0</v>
      </c>
      <c r="BB20" s="25">
        <f>IFERROR(VLOOKUP($K20&amp;$J20,'appendix 3 - IO_mult_ETS'!$A$1:$AQ$156,'appendix 1 - Calculation'!BB$3-2007,FALSE),0)</f>
        <v>0</v>
      </c>
      <c r="BC20" s="25">
        <f>IFERROR(VLOOKUP($K20&amp;$J20,'appendix 3 - IO_mult_ETS'!$A$1:$AQ$156,'appendix 1 - Calculation'!BC$3-2007,FALSE),0)</f>
        <v>0</v>
      </c>
      <c r="BD20" s="25">
        <f>IFERROR(VLOOKUP($K20&amp;$J20,'appendix 3 - IO_mult_ETS'!$A$1:$AQ$156,'appendix 1 - Calculation'!BD$3-2007,FALSE),0)</f>
        <v>0</v>
      </c>
      <c r="BE20" s="25">
        <f>IFERROR(VLOOKUP($K20&amp;$J20,'appendix 3 - IO_mult_ETS'!$A$1:$AQ$156,'appendix 1 - Calculation'!BE$3-2007,FALSE),0)</f>
        <v>0</v>
      </c>
      <c r="BF20" s="25">
        <f>IFERROR(VLOOKUP($K20&amp;$J20,'appendix 3 - IO_mult_ETS'!$A$1:$AQ$156,'appendix 1 - Calculation'!BF$3-2007,FALSE),0)</f>
        <v>0</v>
      </c>
      <c r="BG20" s="25">
        <f>IFERROR(VLOOKUP($K20&amp;$J20,'appendix 3 - IO_mult_ETS'!$A$1:$AQ$156,'appendix 1 - Calculation'!BG$3-2007,FALSE),0)</f>
        <v>0</v>
      </c>
      <c r="BH20" s="25">
        <f>IFERROR(VLOOKUP($K20&amp;$J20,'appendix 3 - IO_mult_ETS'!$A$1:$AQ$156,'appendix 1 - Calculation'!BH$3-2007,FALSE),0)</f>
        <v>0</v>
      </c>
      <c r="BI20" s="25">
        <f>IFERROR(VLOOKUP($K20&amp;$J20,'appendix 3 - IO_mult_ETS'!$A$1:$AQ$156,'appendix 1 - Calculation'!BI$3-2007,FALSE),0)</f>
        <v>0</v>
      </c>
      <c r="BJ20" s="25">
        <f>IFERROR(VLOOKUP($K20&amp;$J20,'appendix 3 - IO_mult_ETS'!$A$1:$AQ$156,'appendix 1 - Calculation'!BJ$3-2007,FALSE),0)</f>
        <v>0</v>
      </c>
      <c r="BK20" s="25">
        <f>IFERROR(VLOOKUP($K20&amp;$J20,'appendix 3 - IO_mult_ETS'!$A$1:$AQ$156,'appendix 1 - Calculation'!BK$3-2007,FALSE),0)</f>
        <v>0</v>
      </c>
      <c r="BL20" s="25">
        <f>IFERROR(VLOOKUP($K20&amp;$J20,'appendix 3 - IO_mult_ETS'!$A$1:$AQ$156,'appendix 1 - Calculation'!BL$3-2007,FALSE),0)</f>
        <v>0</v>
      </c>
      <c r="BM20" s="25">
        <f>IFERROR(VLOOKUP($K20&amp;$J20,'appendix 3 - IO_mult_ETS'!$A$1:$AQ$156,'appendix 1 - Calculation'!BM$3-2007,FALSE),0)</f>
        <v>0</v>
      </c>
      <c r="BN20" s="25">
        <f>IFERROR(VLOOKUP($K20&amp;$J20,'appendix 3 - IO_mult_ETS'!$A$1:$AQ$156,'appendix 1 - Calculation'!BN$3-2007,FALSE),0)</f>
        <v>0</v>
      </c>
      <c r="BO20" s="25">
        <f>IFERROR(VLOOKUP($K20&amp;$J20,'appendix 3 - IO_mult_ETS'!$A$1:$AQ$156,'appendix 1 - Calculation'!BO$3-2007,FALSE),0)</f>
        <v>0</v>
      </c>
      <c r="BP20" s="25">
        <f>IFERROR(VLOOKUP($K20&amp;$J20,'appendix 3 - IO_mult_ETS'!$A$1:$AQ$156,'appendix 1 - Calculation'!BP$3-2007,FALSE),0)</f>
        <v>0</v>
      </c>
      <c r="BQ20" s="25">
        <f>IFERROR(VLOOKUP($K20&amp;$J20,'appendix 3 - IO_mult_ETS'!$A$1:$AQ$156,'appendix 1 - Calculation'!BQ$3-2007,FALSE),0)</f>
        <v>0</v>
      </c>
      <c r="BR20" s="25">
        <f>IFERROR(VLOOKUP($K20&amp;$J20,'appendix 3 - IO_mult_ETS'!$A$1:$AQ$156,'appendix 1 - Calculation'!BR$3-2007,FALSE),0)</f>
        <v>0</v>
      </c>
      <c r="BS20" s="25">
        <f>IFERROR(VLOOKUP($K20&amp;$J20,'appendix 3 - IO_mult_ETS'!$A$1:$AQ$156,'appendix 1 - Calculation'!BS$3-2007,FALSE),0)</f>
        <v>0</v>
      </c>
      <c r="BT20" s="25">
        <f>IFERROR(VLOOKUP($K20&amp;$J20,'appendix 3 - IO_mult_ETS'!$A$1:$AQ$156,'appendix 1 - Calculation'!BT$3-2007,FALSE),0)</f>
        <v>0</v>
      </c>
      <c r="BU20" s="25">
        <f>IFERROR(VLOOKUP($K20&amp;$J20,'appendix 3 - IO_mult_ETS'!$A$1:$AQ$156,'appendix 1 - Calculation'!BU$3-2007,FALSE),0)</f>
        <v>0</v>
      </c>
      <c r="BV20" s="25">
        <f>IFERROR(VLOOKUP($K20&amp;$J20,'appendix 3 - IO_mult_ETS'!$A$1:$AQ$156,'appendix 1 - Calculation'!BV$3-2007,FALSE),0)</f>
        <v>0</v>
      </c>
      <c r="BW20" s="25">
        <f>IFERROR(VLOOKUP($K20&amp;$J20,'appendix 3 - IO_mult_ETS'!$A$1:$AQ$156,'appendix 1 - Calculation'!BW$3-2007,FALSE),0)</f>
        <v>0</v>
      </c>
      <c r="BX20" s="25">
        <f>IFERROR(VLOOKUP($K20&amp;$J20,'appendix 3 - IO_mult_ETS'!$A$1:$AQ$156,'appendix 1 - Calculation'!BX$3-2007,FALSE),0)</f>
        <v>0</v>
      </c>
      <c r="BY20" s="25">
        <f>IFERROR(VLOOKUP($K20&amp;$J20,'appendix 3 - IO_mult_ETS'!$A$1:$AQ$156,'appendix 1 - Calculation'!BY$3-2007,FALSE),0)</f>
        <v>0</v>
      </c>
      <c r="BZ20" s="25">
        <f>IFERROR(VLOOKUP($K20&amp;$J20,'appendix 3 - IO_mult_ETS'!$A$1:$AQ$156,'appendix 1 - Calculation'!BZ$3-2007,FALSE),0)</f>
        <v>0</v>
      </c>
      <c r="CA20" s="25">
        <f>IFERROR(VLOOKUP($K20&amp;$J20,'appendix 3 - IO_mult_ETS'!$A$1:$AQ$156,'appendix 1 - Calculation'!CA$3-2007,FALSE),0)</f>
        <v>0</v>
      </c>
      <c r="CB20" s="25">
        <f>IFERROR(VLOOKUP($K20&amp;$J20,'appendix 3 - IO_mult_ETS'!$A$1:$AQ$156,'appendix 1 - Calculation'!CB$3-2007,FALSE),0)</f>
        <v>0</v>
      </c>
      <c r="CC20" s="25">
        <f>IFERROR(VLOOKUP($K20&amp;$J20,'appendix 3 - IO_mult_ETS'!$A$1:$AQ$156,'appendix 1 - Calculation'!CC$3-2007,FALSE),0)</f>
        <v>0</v>
      </c>
      <c r="CD20" s="25">
        <f>IFERROR(VLOOKUP($K20&amp;$J20,'appendix 3 - IO_mult_ETS'!$A$1:$AQ$156,'appendix 1 - Calculation'!CD$3-2007,FALSE),0)</f>
        <v>0</v>
      </c>
      <c r="CE20" s="25">
        <f>IFERROR(VLOOKUP($K20&amp;$J20,'appendix 3 - IO_mult_ETS'!$A$1:$AQ$156,'appendix 1 - Calculation'!CE$3-2007,FALSE),0)</f>
        <v>0</v>
      </c>
      <c r="CF20" s="25">
        <f>IFERROR(VLOOKUP($K20&amp;$J20,'appendix 3 - IO_mult_ETS'!$A$1:$AQ$156,'appendix 1 - Calculation'!CF$3-2007,FALSE),0)</f>
        <v>0</v>
      </c>
      <c r="CG20" s="25">
        <f>IFERROR(VLOOKUP($K20&amp;$J20,'appendix 3 - IO_mult_ETS'!$A$1:$AQ$156,'appendix 1 - Calculation'!CG$3-2007,FALSE),0)</f>
        <v>0</v>
      </c>
      <c r="CH20" s="25">
        <f>IFERROR(VLOOKUP($K20&amp;$J20,'appendix 3 - IO_mult_ETS'!$A$1:$AQ$156,'appendix 1 - Calculation'!CH$3-2007,FALSE),0)</f>
        <v>0</v>
      </c>
      <c r="CI20" s="25">
        <f>IFERROR(VLOOKUP($K20&amp;$J20,'appendix 3 - IO_mult_ETS'!$A$1:$AQ$156,'appendix 1 - Calculation'!CI$3-2007,FALSE),0)</f>
        <v>0</v>
      </c>
      <c r="CJ20" s="25">
        <f>IFERROR(VLOOKUP($K20&amp;$J20,'appendix 3 - IO_mult_ETS'!$A$1:$AQ$156,'appendix 1 - Calculation'!CJ$3-2007,FALSE),0)</f>
        <v>0</v>
      </c>
      <c r="CK20" s="25">
        <f>IFERROR(VLOOKUP($K20&amp;$J20,'appendix 3 - IO_mult_ETS'!$A$1:$AQ$156,'appendix 1 - Calculation'!CK$3-2007,FALSE),0)</f>
        <v>0</v>
      </c>
      <c r="CL20" s="25">
        <f>IFERROR(VLOOKUP($K20&amp;$J20,'appendix 3 - IO_mult_ETS'!$A$1:$AQ$156,'appendix 1 - Calculation'!CL$3-2007,FALSE),0)</f>
        <v>0</v>
      </c>
      <c r="CM20" s="26">
        <f>IFERROR(VLOOKUP($K20&amp;$J20,'appendix 3 - IO_mult_ETS'!$A$1:$AQ$156,'appendix 1 - Calculation'!CM$3-2007,FALSE),0)</f>
        <v>0</v>
      </c>
      <c r="CN20" s="25">
        <f t="shared" ref="CN20:CN22" si="241">$I20*L20</f>
        <v>0</v>
      </c>
      <c r="CO20" s="25">
        <f t="shared" ref="CO20:CO22" si="242">$I20*M20</f>
        <v>0</v>
      </c>
      <c r="CP20" s="25">
        <f t="shared" ref="CP20:CP22" si="243">$I20*N20</f>
        <v>0</v>
      </c>
      <c r="CQ20" s="25">
        <f t="shared" ref="CQ20:CQ22" si="244">$I20*O20</f>
        <v>0</v>
      </c>
      <c r="CR20" s="25">
        <f t="shared" ref="CR20:CR22" si="245">$I20*P20</f>
        <v>0</v>
      </c>
      <c r="CS20" s="25">
        <f t="shared" ref="CS20:CS22" si="246">$I20*Q20</f>
        <v>0</v>
      </c>
      <c r="CT20" s="25">
        <f t="shared" ref="CT20:CT22" si="247">$I20*R20</f>
        <v>0</v>
      </c>
      <c r="CU20" s="25">
        <f t="shared" ref="CU20:CU22" si="248">$I20*S20</f>
        <v>0</v>
      </c>
      <c r="CV20" s="25">
        <f t="shared" ref="CV20:CV22" si="249">$I20*T20</f>
        <v>0</v>
      </c>
      <c r="CW20" s="25">
        <f t="shared" ref="CW20:CW22" si="250">$I20*U20</f>
        <v>0</v>
      </c>
      <c r="CX20" s="25">
        <f t="shared" ref="CX20:CX22" si="251">$I20*V20</f>
        <v>0</v>
      </c>
      <c r="CY20" s="25">
        <f t="shared" ref="CY20:CY22" si="252">$I20*W20</f>
        <v>0</v>
      </c>
      <c r="CZ20" s="25">
        <f t="shared" ref="CZ20:CZ22" si="253">$I20*X20</f>
        <v>0</v>
      </c>
      <c r="DA20" s="25">
        <f t="shared" ref="DA20:DA22" si="254">$I20*Y20</f>
        <v>0</v>
      </c>
      <c r="DB20" s="25">
        <f t="shared" ref="DB20:DB22" si="255">$I20*Z20</f>
        <v>0</v>
      </c>
      <c r="DC20" s="25">
        <f t="shared" ref="DC20:DC22" si="256">$I20*AA20</f>
        <v>0</v>
      </c>
      <c r="DD20" s="25">
        <f t="shared" ref="DD20:DD22" si="257">$I20*AB20</f>
        <v>0</v>
      </c>
      <c r="DE20" s="25">
        <f t="shared" ref="DE20:DE22" si="258">$I20*AC20</f>
        <v>0</v>
      </c>
      <c r="DF20" s="25">
        <f t="shared" ref="DF20:DF22" si="259">$I20*AD20</f>
        <v>0</v>
      </c>
      <c r="DG20" s="25">
        <f t="shared" ref="DG20:DG22" si="260">$I20*AE20</f>
        <v>0</v>
      </c>
      <c r="DH20" s="25">
        <f t="shared" ref="DH20:DH22" si="261">$I20*AF20</f>
        <v>0</v>
      </c>
      <c r="DI20" s="25">
        <f t="shared" ref="DI20:DI22" si="262">$I20*AG20</f>
        <v>0</v>
      </c>
      <c r="DJ20" s="25">
        <f t="shared" ref="DJ20:DJ22" si="263">$I20*AH20</f>
        <v>0</v>
      </c>
      <c r="DK20" s="25">
        <f t="shared" ref="DK20:DK22" si="264">$I20*AI20</f>
        <v>0</v>
      </c>
      <c r="DL20" s="25">
        <f t="shared" ref="DL20:DL22" si="265">$I20*AJ20</f>
        <v>0</v>
      </c>
      <c r="DM20" s="25">
        <f t="shared" ref="DM20:DM22" si="266">$I20*AK20</f>
        <v>0</v>
      </c>
      <c r="DN20" s="25">
        <f t="shared" ref="DN20:DN22" si="267">$I20*AL20</f>
        <v>0</v>
      </c>
      <c r="DO20" s="25">
        <f t="shared" ref="DO20:DO22" si="268">$I20*AM20</f>
        <v>0</v>
      </c>
      <c r="DP20" s="25">
        <f t="shared" ref="DP20:DP22" si="269">$I20*AN20</f>
        <v>0</v>
      </c>
      <c r="DQ20" s="25">
        <f t="shared" ref="DQ20:DQ22" si="270">$I20*AO20</f>
        <v>0</v>
      </c>
      <c r="DR20" s="25">
        <f t="shared" ref="DR20:DR22" si="271">$I20*AP20</f>
        <v>0</v>
      </c>
      <c r="DS20" s="25">
        <f t="shared" ref="DS20:DS22" si="272">$I20*AQ20</f>
        <v>0</v>
      </c>
      <c r="DT20" s="25">
        <f t="shared" ref="DT20:DT22" si="273">$I20*AR20</f>
        <v>0</v>
      </c>
      <c r="DU20" s="25">
        <f t="shared" ref="DU20:DU22" si="274">$I20*AS20</f>
        <v>0</v>
      </c>
      <c r="DV20" s="25">
        <f t="shared" ref="DV20:DV22" si="275">$I20*AT20</f>
        <v>0</v>
      </c>
      <c r="DW20" s="25">
        <f t="shared" ref="DW20:DW22" si="276">$I20*AU20</f>
        <v>0</v>
      </c>
      <c r="DX20" s="25">
        <f t="shared" ref="DX20:DX22" si="277">$I20*AV20</f>
        <v>0</v>
      </c>
      <c r="DY20" s="25">
        <f t="shared" ref="DY20:DY22" si="278">$I20*AW20</f>
        <v>0</v>
      </c>
      <c r="DZ20" s="25">
        <f t="shared" ref="DZ20:DZ22" si="279">$I20*AX20</f>
        <v>0</v>
      </c>
      <c r="EA20" s="25">
        <f t="shared" ref="EA20:EA22" si="280">$I20*AY20</f>
        <v>0</v>
      </c>
      <c r="EB20" s="25">
        <f t="shared" ref="EB20:EB22" si="281">$I20*AZ20</f>
        <v>0</v>
      </c>
      <c r="EC20" s="25">
        <f t="shared" ref="EC20:EC22" si="282">$I20*BA20</f>
        <v>0</v>
      </c>
      <c r="ED20" s="25">
        <f t="shared" ref="ED20:ED22" si="283">$I20*BB20</f>
        <v>0</v>
      </c>
      <c r="EE20" s="25">
        <f t="shared" ref="EE20:EE22" si="284">$I20*BC20</f>
        <v>0</v>
      </c>
      <c r="EF20" s="25">
        <f t="shared" ref="EF20:EF22" si="285">$I20*BD20</f>
        <v>0</v>
      </c>
      <c r="EG20" s="25">
        <f t="shared" ref="EG20:EG22" si="286">$I20*BE20</f>
        <v>0</v>
      </c>
      <c r="EH20" s="25">
        <f t="shared" ref="EH20:EH22" si="287">$I20*BF20</f>
        <v>0</v>
      </c>
      <c r="EI20" s="25">
        <f t="shared" ref="EI20:EI22" si="288">$I20*BG20</f>
        <v>0</v>
      </c>
      <c r="EJ20" s="25">
        <f t="shared" ref="EJ20:EJ22" si="289">$I20*BH20</f>
        <v>0</v>
      </c>
      <c r="EK20" s="25">
        <f t="shared" ref="EK20:EK22" si="290">$I20*BI20</f>
        <v>0</v>
      </c>
      <c r="EL20" s="25">
        <f t="shared" ref="EL20:EL22" si="291">$I20*BJ20</f>
        <v>0</v>
      </c>
      <c r="EM20" s="25">
        <f t="shared" ref="EM20:EM22" si="292">$I20*BK20</f>
        <v>0</v>
      </c>
      <c r="EN20" s="25">
        <f t="shared" ref="EN20:EN22" si="293">$I20*BL20</f>
        <v>0</v>
      </c>
      <c r="EO20" s="25">
        <f t="shared" ref="EO20:EO22" si="294">$I20*BM20</f>
        <v>0</v>
      </c>
      <c r="EP20" s="25">
        <f t="shared" ref="EP20:EP22" si="295">$I20*BN20</f>
        <v>0</v>
      </c>
      <c r="EQ20" s="25">
        <f t="shared" ref="EQ20:EQ22" si="296">$I20*BO20</f>
        <v>0</v>
      </c>
      <c r="ER20" s="25">
        <f t="shared" ref="ER20:ER22" si="297">$I20*BP20</f>
        <v>0</v>
      </c>
      <c r="ES20" s="25">
        <f t="shared" ref="ES20:ES22" si="298">$I20*BQ20</f>
        <v>0</v>
      </c>
      <c r="ET20" s="25">
        <f t="shared" ref="ET20:ET22" si="299">$I20*BR20</f>
        <v>0</v>
      </c>
      <c r="EU20" s="25">
        <f t="shared" ref="EU20:EU22" si="300">$I20*BS20</f>
        <v>0</v>
      </c>
      <c r="EV20" s="25">
        <f t="shared" ref="EV20:EV22" si="301">$I20*BT20</f>
        <v>0</v>
      </c>
      <c r="EW20" s="25">
        <f t="shared" ref="EW20:EW22" si="302">$I20*BU20</f>
        <v>0</v>
      </c>
      <c r="EX20" s="25">
        <f t="shared" ref="EX20:EX22" si="303">$I20*BV20</f>
        <v>0</v>
      </c>
      <c r="EY20" s="25">
        <f t="shared" ref="EY20:EY22" si="304">$I20*BW20</f>
        <v>0</v>
      </c>
      <c r="EZ20" s="25">
        <f t="shared" ref="EZ20:EZ22" si="305">$I20*BX20</f>
        <v>0</v>
      </c>
      <c r="FA20" s="25">
        <f t="shared" ref="FA20:FA22" si="306">$I20*BY20</f>
        <v>0</v>
      </c>
      <c r="FB20" s="25">
        <f t="shared" ref="FB20:FB22" si="307">$I20*BZ20</f>
        <v>0</v>
      </c>
      <c r="FC20" s="25">
        <f t="shared" ref="FC20:FC22" si="308">$I20*CA20</f>
        <v>0</v>
      </c>
      <c r="FD20" s="25">
        <f t="shared" ref="FD20:FD22" si="309">$I20*CB20</f>
        <v>0</v>
      </c>
      <c r="FE20" s="25">
        <f t="shared" ref="FE20:FE22" si="310">$I20*CC20</f>
        <v>0</v>
      </c>
      <c r="FF20" s="25">
        <f t="shared" ref="FF20:FF22" si="311">$I20*CD20</f>
        <v>0</v>
      </c>
      <c r="FG20" s="25">
        <f t="shared" ref="FG20:FG22" si="312">$I20*CE20</f>
        <v>0</v>
      </c>
      <c r="FH20" s="25">
        <f t="shared" ref="FH20:FH22" si="313">$I20*CF20</f>
        <v>0</v>
      </c>
      <c r="FI20" s="25">
        <f t="shared" ref="FI20:FI22" si="314">$I20*CG20</f>
        <v>0</v>
      </c>
      <c r="FJ20" s="25">
        <f t="shared" ref="FJ20:FJ22" si="315">$I20*CH20</f>
        <v>0</v>
      </c>
      <c r="FK20" s="25">
        <f t="shared" ref="FK20:FK22" si="316">$I20*CI20</f>
        <v>0</v>
      </c>
      <c r="FL20" s="25">
        <f t="shared" ref="FL20:FL22" si="317">$I20*CJ20</f>
        <v>0</v>
      </c>
      <c r="FM20" s="25">
        <f t="shared" ref="FM20:FM22" si="318">$I20*CK20</f>
        <v>0</v>
      </c>
      <c r="FN20" s="25">
        <f t="shared" ref="FN20:FN22" si="319">$I20*CL20</f>
        <v>0</v>
      </c>
      <c r="FO20" s="25">
        <f t="shared" ref="FO20:FO22" si="320">$I20*CM20</f>
        <v>0</v>
      </c>
      <c r="FP20" s="25">
        <f t="shared" ref="FP20:FP22" si="321">CN20-EB20</f>
        <v>0</v>
      </c>
      <c r="FQ20" s="25">
        <f t="shared" ref="FQ20:FQ22" si="322">CO20-EC20</f>
        <v>0</v>
      </c>
      <c r="FR20" s="25">
        <f t="shared" ref="FR20:FR22" si="323">CP20-ED20</f>
        <v>0</v>
      </c>
      <c r="FS20" s="25">
        <f t="shared" ref="FS20:FS22" si="324">CQ20-EE20</f>
        <v>0</v>
      </c>
      <c r="FT20" s="25">
        <f t="shared" ref="FT20:FT22" si="325">CR20-EF20</f>
        <v>0</v>
      </c>
      <c r="FU20" s="25">
        <f t="shared" ref="FU20:FU22" si="326">CS20-EG20</f>
        <v>0</v>
      </c>
      <c r="FV20" s="25">
        <f t="shared" ref="FV20:FV22" si="327">CT20-EH20</f>
        <v>0</v>
      </c>
      <c r="FW20" s="25">
        <f t="shared" ref="FW20:FW22" si="328">CU20-EI20</f>
        <v>0</v>
      </c>
      <c r="FX20" s="25">
        <f t="shared" ref="FX20:FX22" si="329">CV20-EJ20</f>
        <v>0</v>
      </c>
      <c r="FY20" s="25">
        <f t="shared" ref="FY20:FY22" si="330">CW20-EK20</f>
        <v>0</v>
      </c>
      <c r="FZ20" s="25">
        <f t="shared" ref="FZ20:FZ22" si="331">CX20-EL20</f>
        <v>0</v>
      </c>
      <c r="GA20" s="25">
        <f t="shared" ref="GA20:GA22" si="332">CY20-EM20</f>
        <v>0</v>
      </c>
      <c r="GB20" s="25">
        <f t="shared" ref="GB20:GB22" si="333">CZ20-EN20</f>
        <v>0</v>
      </c>
      <c r="GC20" s="25">
        <f t="shared" ref="GC20:GC22" si="334">DA20-EO20</f>
        <v>0</v>
      </c>
      <c r="GD20" s="25">
        <f t="shared" ref="GD20:GD22" si="335">DB20-EP20</f>
        <v>0</v>
      </c>
      <c r="GE20" s="25">
        <f t="shared" ref="GE20:GE22" si="336">DC20-EQ20</f>
        <v>0</v>
      </c>
      <c r="GF20" s="25">
        <f t="shared" ref="GF20:GF22" si="337">DD20-ER20</f>
        <v>0</v>
      </c>
      <c r="GG20" s="25">
        <f t="shared" ref="GG20:GG22" si="338">DE20-ES20</f>
        <v>0</v>
      </c>
      <c r="GH20" s="25">
        <f t="shared" ref="GH20:GH22" si="339">DF20-ET20</f>
        <v>0</v>
      </c>
      <c r="GI20" s="25">
        <f t="shared" ref="GI20:GI22" si="340">DG20-EU20</f>
        <v>0</v>
      </c>
      <c r="GJ20" s="25">
        <f t="shared" ref="GJ20:GJ22" si="341">DH20-EV20</f>
        <v>0</v>
      </c>
      <c r="GK20" s="25">
        <f t="shared" ref="GK20:GK22" si="342">DI20-EW20</f>
        <v>0</v>
      </c>
      <c r="GL20" s="25">
        <f t="shared" ref="GL20:GL22" si="343">DJ20-EX20</f>
        <v>0</v>
      </c>
      <c r="GM20" s="25">
        <f t="shared" ref="GM20:GM22" si="344">DK20-EY20</f>
        <v>0</v>
      </c>
      <c r="GN20" s="25">
        <f t="shared" ref="GN20:GN22" si="345">DL20-EZ20</f>
        <v>0</v>
      </c>
      <c r="GO20" s="25">
        <f t="shared" ref="GO20:GO22" si="346">DM20-FA20</f>
        <v>0</v>
      </c>
      <c r="GP20" s="25">
        <f t="shared" ref="GP20:GP22" si="347">DN20-FB20</f>
        <v>0</v>
      </c>
      <c r="GQ20" s="25">
        <f t="shared" ref="GQ20:GQ22" si="348">DO20-FC20</f>
        <v>0</v>
      </c>
      <c r="GR20" s="25">
        <f t="shared" ref="GR20:GR22" si="349">DP20-FD20</f>
        <v>0</v>
      </c>
      <c r="GS20" s="25">
        <f t="shared" ref="GS20:GS22" si="350">DQ20-FE20</f>
        <v>0</v>
      </c>
      <c r="GT20" s="25">
        <f t="shared" ref="GT20:GT22" si="351">DR20-FF20</f>
        <v>0</v>
      </c>
      <c r="GU20" s="25">
        <f t="shared" ref="GU20:GU22" si="352">DS20-FG20</f>
        <v>0</v>
      </c>
      <c r="GV20" s="25">
        <f t="shared" ref="GV20:GV22" si="353">DT20-FH20</f>
        <v>0</v>
      </c>
      <c r="GW20" s="25">
        <f t="shared" ref="GW20:GW22" si="354">DU20-FI20</f>
        <v>0</v>
      </c>
      <c r="GX20" s="25">
        <f t="shared" ref="GX20:GX22" si="355">DV20-FJ20</f>
        <v>0</v>
      </c>
      <c r="GY20" s="25">
        <f t="shared" ref="GY20:GY22" si="356">DW20-FK20</f>
        <v>0</v>
      </c>
      <c r="GZ20" s="25">
        <f t="shared" ref="GZ20:GZ22" si="357">DX20-FL20</f>
        <v>0</v>
      </c>
      <c r="HA20" s="25">
        <f t="shared" ref="HA20:HA22" si="358">DY20-FM20</f>
        <v>0</v>
      </c>
      <c r="HB20" s="25">
        <f t="shared" ref="HB20:HB22" si="359">DZ20-FN20</f>
        <v>0</v>
      </c>
      <c r="HC20" s="25">
        <f t="shared" ref="HC20:HC22" si="360">EA20-FO20</f>
        <v>0</v>
      </c>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BGD20" s="21"/>
    </row>
    <row r="21" spans="1:291 1538:1538" x14ac:dyDescent="0.25">
      <c r="A21" s="7">
        <f>'STEP 2 Input sheet'!A109</f>
        <v>0</v>
      </c>
      <c r="B21" s="7">
        <f>'STEP 2 Input sheet'!B109</f>
        <v>0</v>
      </c>
      <c r="C21" s="7">
        <f>'STEP 2 Input sheet'!C109</f>
        <v>0</v>
      </c>
      <c r="D21" s="7">
        <f>'STEP 2 Input sheet'!D109</f>
        <v>0</v>
      </c>
      <c r="E21" s="7">
        <f>'STEP 2 Input sheet'!E109</f>
        <v>0</v>
      </c>
      <c r="F21" s="7" t="str">
        <f>'STEP 2 Input sheet'!F109</f>
        <v>euro/</v>
      </c>
      <c r="G21" s="7">
        <f>'STEP 2 Input sheet'!G109</f>
        <v>0</v>
      </c>
      <c r="H21" s="7">
        <f>'STEP 2 Input sheet'!H109</f>
        <v>0</v>
      </c>
      <c r="I21" s="7">
        <f>'STEP 2 Input sheet'!I109</f>
        <v>0</v>
      </c>
      <c r="J21" s="15" t="e">
        <f>VLOOKUP(C21,'appendix 7 - prd ind and reg'!$A:$B,2,FALSE)</f>
        <v>#N/A</v>
      </c>
      <c r="K21" s="16" t="e">
        <f>VLOOKUP(D21,'appendix 7 - prd ind and reg'!$G$2:$H$6,2,FALSE)</f>
        <v>#N/A</v>
      </c>
      <c r="L21" s="24">
        <f>IFERROR(VLOOKUP($K21&amp;$J21,'appendix 2 - IO_mult_all'!$A$1:$AQ$156,'appendix 1 - Calculation'!L$3-2007,FALSE),0)</f>
        <v>0</v>
      </c>
      <c r="M21" s="25">
        <f>IFERROR(VLOOKUP($K21&amp;$J21,'appendix 2 - IO_mult_all'!$A$1:$AQ$156,'appendix 1 - Calculation'!M$3-2007,FALSE),0)</f>
        <v>0</v>
      </c>
      <c r="N21" s="25">
        <f>IFERROR(VLOOKUP($K21&amp;$J21,'appendix 2 - IO_mult_all'!$A$1:$AQ$156,'appendix 1 - Calculation'!N$3-2007,FALSE),0)</f>
        <v>0</v>
      </c>
      <c r="O21" s="25">
        <f>IFERROR(VLOOKUP($K21&amp;$J21,'appendix 2 - IO_mult_all'!$A$1:$AQ$156,'appendix 1 - Calculation'!O$3-2007,FALSE),0)</f>
        <v>0</v>
      </c>
      <c r="P21" s="25">
        <f>IFERROR(VLOOKUP($K21&amp;$J21,'appendix 2 - IO_mult_all'!$A$1:$AQ$156,'appendix 1 - Calculation'!P$3-2007,FALSE),0)</f>
        <v>0</v>
      </c>
      <c r="Q21" s="25">
        <f>IFERROR(VLOOKUP($K21&amp;$J21,'appendix 2 - IO_mult_all'!$A$1:$AQ$156,'appendix 1 - Calculation'!Q$3-2007,FALSE),0)</f>
        <v>0</v>
      </c>
      <c r="R21" s="25">
        <f>IFERROR(VLOOKUP($K21&amp;$J21,'appendix 2 - IO_mult_all'!$A$1:$AQ$156,'appendix 1 - Calculation'!R$3-2007,FALSE),0)</f>
        <v>0</v>
      </c>
      <c r="S21" s="25">
        <f>IFERROR(VLOOKUP($K21&amp;$J21,'appendix 2 - IO_mult_all'!$A$1:$AQ$156,'appendix 1 - Calculation'!S$3-2007,FALSE),0)</f>
        <v>0</v>
      </c>
      <c r="T21" s="25">
        <f>IFERROR(VLOOKUP($K21&amp;$J21,'appendix 2 - IO_mult_all'!$A$1:$AQ$156,'appendix 1 - Calculation'!T$3-2007,FALSE),0)</f>
        <v>0</v>
      </c>
      <c r="U21" s="25">
        <f>IFERROR(VLOOKUP($K21&amp;$J21,'appendix 2 - IO_mult_all'!$A$1:$AQ$156,'appendix 1 - Calculation'!U$3-2007,FALSE),0)</f>
        <v>0</v>
      </c>
      <c r="V21" s="25">
        <f>IFERROR(VLOOKUP($K21&amp;$J21,'appendix 2 - IO_mult_all'!$A$1:$AQ$156,'appendix 1 - Calculation'!V$3-2007,FALSE),0)</f>
        <v>0</v>
      </c>
      <c r="W21" s="25">
        <f>IFERROR(VLOOKUP($K21&amp;$J21,'appendix 2 - IO_mult_all'!$A$1:$AQ$156,'appendix 1 - Calculation'!W$3-2007,FALSE),0)</f>
        <v>0</v>
      </c>
      <c r="X21" s="25">
        <f>IFERROR(VLOOKUP($K21&amp;$J21,'appendix 2 - IO_mult_all'!$A$1:$AQ$156,'appendix 1 - Calculation'!X$3-2007,FALSE),0)</f>
        <v>0</v>
      </c>
      <c r="Y21" s="25">
        <f>IFERROR(VLOOKUP($K21&amp;$J21,'appendix 2 - IO_mult_all'!$A$1:$AQ$156,'appendix 1 - Calculation'!Y$3-2007,FALSE),0)</f>
        <v>0</v>
      </c>
      <c r="Z21" s="25">
        <f>IFERROR(VLOOKUP($K21&amp;$J21,'appendix 2 - IO_mult_all'!$A$1:$AQ$156,'appendix 1 - Calculation'!Z$3-2007,FALSE),0)</f>
        <v>0</v>
      </c>
      <c r="AA21" s="25">
        <f>IFERROR(VLOOKUP($K21&amp;$J21,'appendix 2 - IO_mult_all'!$A$1:$AQ$156,'appendix 1 - Calculation'!AA$3-2007,FALSE),0)</f>
        <v>0</v>
      </c>
      <c r="AB21" s="25">
        <f>IFERROR(VLOOKUP($K21&amp;$J21,'appendix 2 - IO_mult_all'!$A$1:$AQ$156,'appendix 1 - Calculation'!AB$3-2007,FALSE),0)</f>
        <v>0</v>
      </c>
      <c r="AC21" s="25">
        <f>IFERROR(VLOOKUP($K21&amp;$J21,'appendix 2 - IO_mult_all'!$A$1:$AQ$156,'appendix 1 - Calculation'!AC$3-2007,FALSE),0)</f>
        <v>0</v>
      </c>
      <c r="AD21" s="25">
        <f>IFERROR(VLOOKUP($K21&amp;$J21,'appendix 2 - IO_mult_all'!$A$1:$AQ$156,'appendix 1 - Calculation'!AD$3-2007,FALSE),0)</f>
        <v>0</v>
      </c>
      <c r="AE21" s="25">
        <f>IFERROR(VLOOKUP($K21&amp;$J21,'appendix 2 - IO_mult_all'!$A$1:$AQ$156,'appendix 1 - Calculation'!AE$3-2007,FALSE),0)</f>
        <v>0</v>
      </c>
      <c r="AF21" s="25">
        <f>IFERROR(VLOOKUP($K21&amp;$J21,'appendix 2 - IO_mult_all'!$A$1:$AQ$156,'appendix 1 - Calculation'!AF$3-2007,FALSE),0)</f>
        <v>0</v>
      </c>
      <c r="AG21" s="25">
        <f>IFERROR(VLOOKUP($K21&amp;$J21,'appendix 2 - IO_mult_all'!$A$1:$AQ$156,'appendix 1 - Calculation'!AG$3-2007,FALSE),0)</f>
        <v>0</v>
      </c>
      <c r="AH21" s="25">
        <f>IFERROR(VLOOKUP($K21&amp;$J21,'appendix 2 - IO_mult_all'!$A$1:$AQ$156,'appendix 1 - Calculation'!AH$3-2007,FALSE),0)</f>
        <v>0</v>
      </c>
      <c r="AI21" s="25">
        <f>IFERROR(VLOOKUP($K21&amp;$J21,'appendix 2 - IO_mult_all'!$A$1:$AQ$156,'appendix 1 - Calculation'!AI$3-2007,FALSE),0)</f>
        <v>0</v>
      </c>
      <c r="AJ21" s="25">
        <f>IFERROR(VLOOKUP($K21&amp;$J21,'appendix 2 - IO_mult_all'!$A$1:$AQ$156,'appendix 1 - Calculation'!AJ$3-2007,FALSE),0)</f>
        <v>0</v>
      </c>
      <c r="AK21" s="25">
        <f>IFERROR(VLOOKUP($K21&amp;$J21,'appendix 2 - IO_mult_all'!$A$1:$AQ$156,'appendix 1 - Calculation'!AK$3-2007,FALSE),0)</f>
        <v>0</v>
      </c>
      <c r="AL21" s="25">
        <f>IFERROR(VLOOKUP($K21&amp;$J21,'appendix 2 - IO_mult_all'!$A$1:$AQ$156,'appendix 1 - Calculation'!AL$3-2007,FALSE),0)</f>
        <v>0</v>
      </c>
      <c r="AM21" s="25">
        <f>IFERROR(VLOOKUP($K21&amp;$J21,'appendix 2 - IO_mult_all'!$A$1:$AQ$156,'appendix 1 - Calculation'!AM$3-2007,FALSE),0)</f>
        <v>0</v>
      </c>
      <c r="AN21" s="25">
        <f>IFERROR(VLOOKUP($K21&amp;$J21,'appendix 2 - IO_mult_all'!$A$1:$AQ$156,'appendix 1 - Calculation'!AN$3-2007,FALSE),0)</f>
        <v>0</v>
      </c>
      <c r="AO21" s="25">
        <f>IFERROR(VLOOKUP($K21&amp;$J21,'appendix 2 - IO_mult_all'!$A$1:$AQ$156,'appendix 1 - Calculation'!AO$3-2007,FALSE),0)</f>
        <v>0</v>
      </c>
      <c r="AP21" s="25">
        <f>IFERROR(VLOOKUP($K21&amp;$J21,'appendix 2 - IO_mult_all'!$A$1:$AQ$156,'appendix 1 - Calculation'!AP$3-2007,FALSE),0)</f>
        <v>0</v>
      </c>
      <c r="AQ21" s="25">
        <f>IFERROR(VLOOKUP($K21&amp;$J21,'appendix 2 - IO_mult_all'!$A$1:$AQ$156,'appendix 1 - Calculation'!AQ$3-2007,FALSE),0)</f>
        <v>0</v>
      </c>
      <c r="AR21" s="25">
        <f>IFERROR(VLOOKUP($K21&amp;$J21,'appendix 2 - IO_mult_all'!$A$1:$AQ$156,'appendix 1 - Calculation'!AR$3-2007,FALSE),0)</f>
        <v>0</v>
      </c>
      <c r="AS21" s="25">
        <f>IFERROR(VLOOKUP($K21&amp;$J21,'appendix 2 - IO_mult_all'!$A$1:$AQ$156,'appendix 1 - Calculation'!AS$3-2007,FALSE),0)</f>
        <v>0</v>
      </c>
      <c r="AT21" s="25">
        <f>IFERROR(VLOOKUP($K21&amp;$J21,'appendix 2 - IO_mult_all'!$A$1:$AQ$156,'appendix 1 - Calculation'!AT$3-2007,FALSE),0)</f>
        <v>0</v>
      </c>
      <c r="AU21" s="25">
        <f>IFERROR(VLOOKUP($K21&amp;$J21,'appendix 2 - IO_mult_all'!$A$1:$AQ$156,'appendix 1 - Calculation'!AU$3-2007,FALSE),0)</f>
        <v>0</v>
      </c>
      <c r="AV21" s="25">
        <f>IFERROR(VLOOKUP($K21&amp;$J21,'appendix 2 - IO_mult_all'!$A$1:$AQ$156,'appendix 1 - Calculation'!AV$3-2007,FALSE),0)</f>
        <v>0</v>
      </c>
      <c r="AW21" s="25">
        <f>IFERROR(VLOOKUP($K21&amp;$J21,'appendix 2 - IO_mult_all'!$A$1:$AQ$156,'appendix 1 - Calculation'!AW$3-2007,FALSE),0)</f>
        <v>0</v>
      </c>
      <c r="AX21" s="25">
        <f>IFERROR(VLOOKUP($K21&amp;$J21,'appendix 2 - IO_mult_all'!$A$1:$AQ$156,'appendix 1 - Calculation'!AX$3-2007,FALSE),0)</f>
        <v>0</v>
      </c>
      <c r="AY21" s="27">
        <f>IFERROR(VLOOKUP($K21&amp;$J21,'appendix 2 - IO_mult_all'!$A$1:$AQ$156,'appendix 1 - Calculation'!AY$3-2007,FALSE),0)</f>
        <v>0</v>
      </c>
      <c r="AZ21" s="24">
        <f>IFERROR(VLOOKUP($K21&amp;$J21,'appendix 3 - IO_mult_ETS'!$A$1:$AQ$156,'appendix 1 - Calculation'!AZ$3-2007,FALSE),0)</f>
        <v>0</v>
      </c>
      <c r="BA21" s="25">
        <f>IFERROR(VLOOKUP($K21&amp;$J21,'appendix 3 - IO_mult_ETS'!$A$1:$AQ$156,'appendix 1 - Calculation'!BA$3-2007,FALSE),0)</f>
        <v>0</v>
      </c>
      <c r="BB21" s="25">
        <f>IFERROR(VLOOKUP($K21&amp;$J21,'appendix 3 - IO_mult_ETS'!$A$1:$AQ$156,'appendix 1 - Calculation'!BB$3-2007,FALSE),0)</f>
        <v>0</v>
      </c>
      <c r="BC21" s="25">
        <f>IFERROR(VLOOKUP($K21&amp;$J21,'appendix 3 - IO_mult_ETS'!$A$1:$AQ$156,'appendix 1 - Calculation'!BC$3-2007,FALSE),0)</f>
        <v>0</v>
      </c>
      <c r="BD21" s="25">
        <f>IFERROR(VLOOKUP($K21&amp;$J21,'appendix 3 - IO_mult_ETS'!$A$1:$AQ$156,'appendix 1 - Calculation'!BD$3-2007,FALSE),0)</f>
        <v>0</v>
      </c>
      <c r="BE21" s="25">
        <f>IFERROR(VLOOKUP($K21&amp;$J21,'appendix 3 - IO_mult_ETS'!$A$1:$AQ$156,'appendix 1 - Calculation'!BE$3-2007,FALSE),0)</f>
        <v>0</v>
      </c>
      <c r="BF21" s="25">
        <f>IFERROR(VLOOKUP($K21&amp;$J21,'appendix 3 - IO_mult_ETS'!$A$1:$AQ$156,'appendix 1 - Calculation'!BF$3-2007,FALSE),0)</f>
        <v>0</v>
      </c>
      <c r="BG21" s="25">
        <f>IFERROR(VLOOKUP($K21&amp;$J21,'appendix 3 - IO_mult_ETS'!$A$1:$AQ$156,'appendix 1 - Calculation'!BG$3-2007,FALSE),0)</f>
        <v>0</v>
      </c>
      <c r="BH21" s="25">
        <f>IFERROR(VLOOKUP($K21&amp;$J21,'appendix 3 - IO_mult_ETS'!$A$1:$AQ$156,'appendix 1 - Calculation'!BH$3-2007,FALSE),0)</f>
        <v>0</v>
      </c>
      <c r="BI21" s="25">
        <f>IFERROR(VLOOKUP($K21&amp;$J21,'appendix 3 - IO_mult_ETS'!$A$1:$AQ$156,'appendix 1 - Calculation'!BI$3-2007,FALSE),0)</f>
        <v>0</v>
      </c>
      <c r="BJ21" s="25">
        <f>IFERROR(VLOOKUP($K21&amp;$J21,'appendix 3 - IO_mult_ETS'!$A$1:$AQ$156,'appendix 1 - Calculation'!BJ$3-2007,FALSE),0)</f>
        <v>0</v>
      </c>
      <c r="BK21" s="25">
        <f>IFERROR(VLOOKUP($K21&amp;$J21,'appendix 3 - IO_mult_ETS'!$A$1:$AQ$156,'appendix 1 - Calculation'!BK$3-2007,FALSE),0)</f>
        <v>0</v>
      </c>
      <c r="BL21" s="25">
        <f>IFERROR(VLOOKUP($K21&amp;$J21,'appendix 3 - IO_mult_ETS'!$A$1:$AQ$156,'appendix 1 - Calculation'!BL$3-2007,FALSE),0)</f>
        <v>0</v>
      </c>
      <c r="BM21" s="25">
        <f>IFERROR(VLOOKUP($K21&amp;$J21,'appendix 3 - IO_mult_ETS'!$A$1:$AQ$156,'appendix 1 - Calculation'!BM$3-2007,FALSE),0)</f>
        <v>0</v>
      </c>
      <c r="BN21" s="25">
        <f>IFERROR(VLOOKUP($K21&amp;$J21,'appendix 3 - IO_mult_ETS'!$A$1:$AQ$156,'appendix 1 - Calculation'!BN$3-2007,FALSE),0)</f>
        <v>0</v>
      </c>
      <c r="BO21" s="25">
        <f>IFERROR(VLOOKUP($K21&amp;$J21,'appendix 3 - IO_mult_ETS'!$A$1:$AQ$156,'appendix 1 - Calculation'!BO$3-2007,FALSE),0)</f>
        <v>0</v>
      </c>
      <c r="BP21" s="25">
        <f>IFERROR(VLOOKUP($K21&amp;$J21,'appendix 3 - IO_mult_ETS'!$A$1:$AQ$156,'appendix 1 - Calculation'!BP$3-2007,FALSE),0)</f>
        <v>0</v>
      </c>
      <c r="BQ21" s="25">
        <f>IFERROR(VLOOKUP($K21&amp;$J21,'appendix 3 - IO_mult_ETS'!$A$1:$AQ$156,'appendix 1 - Calculation'!BQ$3-2007,FALSE),0)</f>
        <v>0</v>
      </c>
      <c r="BR21" s="25">
        <f>IFERROR(VLOOKUP($K21&amp;$J21,'appendix 3 - IO_mult_ETS'!$A$1:$AQ$156,'appendix 1 - Calculation'!BR$3-2007,FALSE),0)</f>
        <v>0</v>
      </c>
      <c r="BS21" s="25">
        <f>IFERROR(VLOOKUP($K21&amp;$J21,'appendix 3 - IO_mult_ETS'!$A$1:$AQ$156,'appendix 1 - Calculation'!BS$3-2007,FALSE),0)</f>
        <v>0</v>
      </c>
      <c r="BT21" s="25">
        <f>IFERROR(VLOOKUP($K21&amp;$J21,'appendix 3 - IO_mult_ETS'!$A$1:$AQ$156,'appendix 1 - Calculation'!BT$3-2007,FALSE),0)</f>
        <v>0</v>
      </c>
      <c r="BU21" s="25">
        <f>IFERROR(VLOOKUP($K21&amp;$J21,'appendix 3 - IO_mult_ETS'!$A$1:$AQ$156,'appendix 1 - Calculation'!BU$3-2007,FALSE),0)</f>
        <v>0</v>
      </c>
      <c r="BV21" s="25">
        <f>IFERROR(VLOOKUP($K21&amp;$J21,'appendix 3 - IO_mult_ETS'!$A$1:$AQ$156,'appendix 1 - Calculation'!BV$3-2007,FALSE),0)</f>
        <v>0</v>
      </c>
      <c r="BW21" s="25">
        <f>IFERROR(VLOOKUP($K21&amp;$J21,'appendix 3 - IO_mult_ETS'!$A$1:$AQ$156,'appendix 1 - Calculation'!BW$3-2007,FALSE),0)</f>
        <v>0</v>
      </c>
      <c r="BX21" s="25">
        <f>IFERROR(VLOOKUP($K21&amp;$J21,'appendix 3 - IO_mult_ETS'!$A$1:$AQ$156,'appendix 1 - Calculation'!BX$3-2007,FALSE),0)</f>
        <v>0</v>
      </c>
      <c r="BY21" s="25">
        <f>IFERROR(VLOOKUP($K21&amp;$J21,'appendix 3 - IO_mult_ETS'!$A$1:$AQ$156,'appendix 1 - Calculation'!BY$3-2007,FALSE),0)</f>
        <v>0</v>
      </c>
      <c r="BZ21" s="25">
        <f>IFERROR(VLOOKUP($K21&amp;$J21,'appendix 3 - IO_mult_ETS'!$A$1:$AQ$156,'appendix 1 - Calculation'!BZ$3-2007,FALSE),0)</f>
        <v>0</v>
      </c>
      <c r="CA21" s="25">
        <f>IFERROR(VLOOKUP($K21&amp;$J21,'appendix 3 - IO_mult_ETS'!$A$1:$AQ$156,'appendix 1 - Calculation'!CA$3-2007,FALSE),0)</f>
        <v>0</v>
      </c>
      <c r="CB21" s="25">
        <f>IFERROR(VLOOKUP($K21&amp;$J21,'appendix 3 - IO_mult_ETS'!$A$1:$AQ$156,'appendix 1 - Calculation'!CB$3-2007,FALSE),0)</f>
        <v>0</v>
      </c>
      <c r="CC21" s="25">
        <f>IFERROR(VLOOKUP($K21&amp;$J21,'appendix 3 - IO_mult_ETS'!$A$1:$AQ$156,'appendix 1 - Calculation'!CC$3-2007,FALSE),0)</f>
        <v>0</v>
      </c>
      <c r="CD21" s="25">
        <f>IFERROR(VLOOKUP($K21&amp;$J21,'appendix 3 - IO_mult_ETS'!$A$1:$AQ$156,'appendix 1 - Calculation'!CD$3-2007,FALSE),0)</f>
        <v>0</v>
      </c>
      <c r="CE21" s="25">
        <f>IFERROR(VLOOKUP($K21&amp;$J21,'appendix 3 - IO_mult_ETS'!$A$1:$AQ$156,'appendix 1 - Calculation'!CE$3-2007,FALSE),0)</f>
        <v>0</v>
      </c>
      <c r="CF21" s="25">
        <f>IFERROR(VLOOKUP($K21&amp;$J21,'appendix 3 - IO_mult_ETS'!$A$1:$AQ$156,'appendix 1 - Calculation'!CF$3-2007,FALSE),0)</f>
        <v>0</v>
      </c>
      <c r="CG21" s="25">
        <f>IFERROR(VLOOKUP($K21&amp;$J21,'appendix 3 - IO_mult_ETS'!$A$1:$AQ$156,'appendix 1 - Calculation'!CG$3-2007,FALSE),0)</f>
        <v>0</v>
      </c>
      <c r="CH21" s="25">
        <f>IFERROR(VLOOKUP($K21&amp;$J21,'appendix 3 - IO_mult_ETS'!$A$1:$AQ$156,'appendix 1 - Calculation'!CH$3-2007,FALSE),0)</f>
        <v>0</v>
      </c>
      <c r="CI21" s="25">
        <f>IFERROR(VLOOKUP($K21&amp;$J21,'appendix 3 - IO_mult_ETS'!$A$1:$AQ$156,'appendix 1 - Calculation'!CI$3-2007,FALSE),0)</f>
        <v>0</v>
      </c>
      <c r="CJ21" s="25">
        <f>IFERROR(VLOOKUP($K21&amp;$J21,'appendix 3 - IO_mult_ETS'!$A$1:$AQ$156,'appendix 1 - Calculation'!CJ$3-2007,FALSE),0)</f>
        <v>0</v>
      </c>
      <c r="CK21" s="25">
        <f>IFERROR(VLOOKUP($K21&amp;$J21,'appendix 3 - IO_mult_ETS'!$A$1:$AQ$156,'appendix 1 - Calculation'!CK$3-2007,FALSE),0)</f>
        <v>0</v>
      </c>
      <c r="CL21" s="25">
        <f>IFERROR(VLOOKUP($K21&amp;$J21,'appendix 3 - IO_mult_ETS'!$A$1:$AQ$156,'appendix 1 - Calculation'!CL$3-2007,FALSE),0)</f>
        <v>0</v>
      </c>
      <c r="CM21" s="26">
        <f>IFERROR(VLOOKUP($K21&amp;$J21,'appendix 3 - IO_mult_ETS'!$A$1:$AQ$156,'appendix 1 - Calculation'!CM$3-2007,FALSE),0)</f>
        <v>0</v>
      </c>
      <c r="CN21" s="25">
        <f t="shared" si="241"/>
        <v>0</v>
      </c>
      <c r="CO21" s="25">
        <f t="shared" si="242"/>
        <v>0</v>
      </c>
      <c r="CP21" s="25">
        <f t="shared" si="243"/>
        <v>0</v>
      </c>
      <c r="CQ21" s="25">
        <f t="shared" si="244"/>
        <v>0</v>
      </c>
      <c r="CR21" s="25">
        <f t="shared" si="245"/>
        <v>0</v>
      </c>
      <c r="CS21" s="25">
        <f t="shared" si="246"/>
        <v>0</v>
      </c>
      <c r="CT21" s="25">
        <f t="shared" si="247"/>
        <v>0</v>
      </c>
      <c r="CU21" s="25">
        <f t="shared" si="248"/>
        <v>0</v>
      </c>
      <c r="CV21" s="25">
        <f t="shared" si="249"/>
        <v>0</v>
      </c>
      <c r="CW21" s="25">
        <f t="shared" si="250"/>
        <v>0</v>
      </c>
      <c r="CX21" s="25">
        <f t="shared" si="251"/>
        <v>0</v>
      </c>
      <c r="CY21" s="25">
        <f t="shared" si="252"/>
        <v>0</v>
      </c>
      <c r="CZ21" s="25">
        <f t="shared" si="253"/>
        <v>0</v>
      </c>
      <c r="DA21" s="25">
        <f t="shared" si="254"/>
        <v>0</v>
      </c>
      <c r="DB21" s="25">
        <f t="shared" si="255"/>
        <v>0</v>
      </c>
      <c r="DC21" s="25">
        <f t="shared" si="256"/>
        <v>0</v>
      </c>
      <c r="DD21" s="25">
        <f t="shared" si="257"/>
        <v>0</v>
      </c>
      <c r="DE21" s="25">
        <f t="shared" si="258"/>
        <v>0</v>
      </c>
      <c r="DF21" s="25">
        <f t="shared" si="259"/>
        <v>0</v>
      </c>
      <c r="DG21" s="25">
        <f t="shared" si="260"/>
        <v>0</v>
      </c>
      <c r="DH21" s="25">
        <f t="shared" si="261"/>
        <v>0</v>
      </c>
      <c r="DI21" s="25">
        <f t="shared" si="262"/>
        <v>0</v>
      </c>
      <c r="DJ21" s="25">
        <f t="shared" si="263"/>
        <v>0</v>
      </c>
      <c r="DK21" s="25">
        <f t="shared" si="264"/>
        <v>0</v>
      </c>
      <c r="DL21" s="25">
        <f t="shared" si="265"/>
        <v>0</v>
      </c>
      <c r="DM21" s="25">
        <f t="shared" si="266"/>
        <v>0</v>
      </c>
      <c r="DN21" s="25">
        <f t="shared" si="267"/>
        <v>0</v>
      </c>
      <c r="DO21" s="25">
        <f t="shared" si="268"/>
        <v>0</v>
      </c>
      <c r="DP21" s="25">
        <f t="shared" si="269"/>
        <v>0</v>
      </c>
      <c r="DQ21" s="25">
        <f t="shared" si="270"/>
        <v>0</v>
      </c>
      <c r="DR21" s="25">
        <f t="shared" si="271"/>
        <v>0</v>
      </c>
      <c r="DS21" s="25">
        <f t="shared" si="272"/>
        <v>0</v>
      </c>
      <c r="DT21" s="25">
        <f t="shared" si="273"/>
        <v>0</v>
      </c>
      <c r="DU21" s="25">
        <f t="shared" si="274"/>
        <v>0</v>
      </c>
      <c r="DV21" s="25">
        <f t="shared" si="275"/>
        <v>0</v>
      </c>
      <c r="DW21" s="25">
        <f t="shared" si="276"/>
        <v>0</v>
      </c>
      <c r="DX21" s="25">
        <f t="shared" si="277"/>
        <v>0</v>
      </c>
      <c r="DY21" s="25">
        <f t="shared" si="278"/>
        <v>0</v>
      </c>
      <c r="DZ21" s="25">
        <f t="shared" si="279"/>
        <v>0</v>
      </c>
      <c r="EA21" s="25">
        <f t="shared" si="280"/>
        <v>0</v>
      </c>
      <c r="EB21" s="25">
        <f t="shared" si="281"/>
        <v>0</v>
      </c>
      <c r="EC21" s="25">
        <f t="shared" si="282"/>
        <v>0</v>
      </c>
      <c r="ED21" s="25">
        <f t="shared" si="283"/>
        <v>0</v>
      </c>
      <c r="EE21" s="25">
        <f t="shared" si="284"/>
        <v>0</v>
      </c>
      <c r="EF21" s="25">
        <f t="shared" si="285"/>
        <v>0</v>
      </c>
      <c r="EG21" s="25">
        <f t="shared" si="286"/>
        <v>0</v>
      </c>
      <c r="EH21" s="25">
        <f t="shared" si="287"/>
        <v>0</v>
      </c>
      <c r="EI21" s="25">
        <f t="shared" si="288"/>
        <v>0</v>
      </c>
      <c r="EJ21" s="25">
        <f t="shared" si="289"/>
        <v>0</v>
      </c>
      <c r="EK21" s="25">
        <f t="shared" si="290"/>
        <v>0</v>
      </c>
      <c r="EL21" s="25">
        <f t="shared" si="291"/>
        <v>0</v>
      </c>
      <c r="EM21" s="25">
        <f t="shared" si="292"/>
        <v>0</v>
      </c>
      <c r="EN21" s="25">
        <f t="shared" si="293"/>
        <v>0</v>
      </c>
      <c r="EO21" s="25">
        <f t="shared" si="294"/>
        <v>0</v>
      </c>
      <c r="EP21" s="25">
        <f t="shared" si="295"/>
        <v>0</v>
      </c>
      <c r="EQ21" s="25">
        <f t="shared" si="296"/>
        <v>0</v>
      </c>
      <c r="ER21" s="25">
        <f t="shared" si="297"/>
        <v>0</v>
      </c>
      <c r="ES21" s="25">
        <f t="shared" si="298"/>
        <v>0</v>
      </c>
      <c r="ET21" s="25">
        <f t="shared" si="299"/>
        <v>0</v>
      </c>
      <c r="EU21" s="25">
        <f t="shared" si="300"/>
        <v>0</v>
      </c>
      <c r="EV21" s="25">
        <f t="shared" si="301"/>
        <v>0</v>
      </c>
      <c r="EW21" s="25">
        <f t="shared" si="302"/>
        <v>0</v>
      </c>
      <c r="EX21" s="25">
        <f t="shared" si="303"/>
        <v>0</v>
      </c>
      <c r="EY21" s="25">
        <f t="shared" si="304"/>
        <v>0</v>
      </c>
      <c r="EZ21" s="25">
        <f t="shared" si="305"/>
        <v>0</v>
      </c>
      <c r="FA21" s="25">
        <f t="shared" si="306"/>
        <v>0</v>
      </c>
      <c r="FB21" s="25">
        <f t="shared" si="307"/>
        <v>0</v>
      </c>
      <c r="FC21" s="25">
        <f t="shared" si="308"/>
        <v>0</v>
      </c>
      <c r="FD21" s="25">
        <f t="shared" si="309"/>
        <v>0</v>
      </c>
      <c r="FE21" s="25">
        <f t="shared" si="310"/>
        <v>0</v>
      </c>
      <c r="FF21" s="25">
        <f t="shared" si="311"/>
        <v>0</v>
      </c>
      <c r="FG21" s="25">
        <f t="shared" si="312"/>
        <v>0</v>
      </c>
      <c r="FH21" s="25">
        <f t="shared" si="313"/>
        <v>0</v>
      </c>
      <c r="FI21" s="25">
        <f t="shared" si="314"/>
        <v>0</v>
      </c>
      <c r="FJ21" s="25">
        <f t="shared" si="315"/>
        <v>0</v>
      </c>
      <c r="FK21" s="25">
        <f t="shared" si="316"/>
        <v>0</v>
      </c>
      <c r="FL21" s="25">
        <f t="shared" si="317"/>
        <v>0</v>
      </c>
      <c r="FM21" s="25">
        <f t="shared" si="318"/>
        <v>0</v>
      </c>
      <c r="FN21" s="25">
        <f t="shared" si="319"/>
        <v>0</v>
      </c>
      <c r="FO21" s="25">
        <f t="shared" si="320"/>
        <v>0</v>
      </c>
      <c r="FP21" s="25">
        <f t="shared" si="321"/>
        <v>0</v>
      </c>
      <c r="FQ21" s="25">
        <f t="shared" si="322"/>
        <v>0</v>
      </c>
      <c r="FR21" s="25">
        <f t="shared" si="323"/>
        <v>0</v>
      </c>
      <c r="FS21" s="25">
        <f t="shared" si="324"/>
        <v>0</v>
      </c>
      <c r="FT21" s="25">
        <f t="shared" si="325"/>
        <v>0</v>
      </c>
      <c r="FU21" s="25">
        <f t="shared" si="326"/>
        <v>0</v>
      </c>
      <c r="FV21" s="25">
        <f t="shared" si="327"/>
        <v>0</v>
      </c>
      <c r="FW21" s="25">
        <f t="shared" si="328"/>
        <v>0</v>
      </c>
      <c r="FX21" s="25">
        <f t="shared" si="329"/>
        <v>0</v>
      </c>
      <c r="FY21" s="25">
        <f t="shared" si="330"/>
        <v>0</v>
      </c>
      <c r="FZ21" s="25">
        <f t="shared" si="331"/>
        <v>0</v>
      </c>
      <c r="GA21" s="25">
        <f t="shared" si="332"/>
        <v>0</v>
      </c>
      <c r="GB21" s="25">
        <f t="shared" si="333"/>
        <v>0</v>
      </c>
      <c r="GC21" s="25">
        <f t="shared" si="334"/>
        <v>0</v>
      </c>
      <c r="GD21" s="25">
        <f t="shared" si="335"/>
        <v>0</v>
      </c>
      <c r="GE21" s="25">
        <f t="shared" si="336"/>
        <v>0</v>
      </c>
      <c r="GF21" s="25">
        <f t="shared" si="337"/>
        <v>0</v>
      </c>
      <c r="GG21" s="25">
        <f t="shared" si="338"/>
        <v>0</v>
      </c>
      <c r="GH21" s="25">
        <f t="shared" si="339"/>
        <v>0</v>
      </c>
      <c r="GI21" s="25">
        <f t="shared" si="340"/>
        <v>0</v>
      </c>
      <c r="GJ21" s="25">
        <f t="shared" si="341"/>
        <v>0</v>
      </c>
      <c r="GK21" s="25">
        <f t="shared" si="342"/>
        <v>0</v>
      </c>
      <c r="GL21" s="25">
        <f t="shared" si="343"/>
        <v>0</v>
      </c>
      <c r="GM21" s="25">
        <f t="shared" si="344"/>
        <v>0</v>
      </c>
      <c r="GN21" s="25">
        <f t="shared" si="345"/>
        <v>0</v>
      </c>
      <c r="GO21" s="25">
        <f t="shared" si="346"/>
        <v>0</v>
      </c>
      <c r="GP21" s="25">
        <f t="shared" si="347"/>
        <v>0</v>
      </c>
      <c r="GQ21" s="25">
        <f t="shared" si="348"/>
        <v>0</v>
      </c>
      <c r="GR21" s="25">
        <f t="shared" si="349"/>
        <v>0</v>
      </c>
      <c r="GS21" s="25">
        <f t="shared" si="350"/>
        <v>0</v>
      </c>
      <c r="GT21" s="25">
        <f t="shared" si="351"/>
        <v>0</v>
      </c>
      <c r="GU21" s="25">
        <f t="shared" si="352"/>
        <v>0</v>
      </c>
      <c r="GV21" s="25">
        <f t="shared" si="353"/>
        <v>0</v>
      </c>
      <c r="GW21" s="25">
        <f t="shared" si="354"/>
        <v>0</v>
      </c>
      <c r="GX21" s="25">
        <f t="shared" si="355"/>
        <v>0</v>
      </c>
      <c r="GY21" s="25">
        <f t="shared" si="356"/>
        <v>0</v>
      </c>
      <c r="GZ21" s="25">
        <f t="shared" si="357"/>
        <v>0</v>
      </c>
      <c r="HA21" s="25">
        <f t="shared" si="358"/>
        <v>0</v>
      </c>
      <c r="HB21" s="25">
        <f t="shared" si="359"/>
        <v>0</v>
      </c>
      <c r="HC21" s="25">
        <f t="shared" si="360"/>
        <v>0</v>
      </c>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BGD21" s="21"/>
    </row>
    <row r="22" spans="1:291 1538:1538" x14ac:dyDescent="0.25">
      <c r="A22" s="7">
        <f>'STEP 2 Input sheet'!A110</f>
        <v>0</v>
      </c>
      <c r="B22" s="7">
        <f>'STEP 2 Input sheet'!B110</f>
        <v>0</v>
      </c>
      <c r="C22" s="7">
        <f>'STEP 2 Input sheet'!C110</f>
        <v>0</v>
      </c>
      <c r="D22" s="7">
        <f>'STEP 2 Input sheet'!D110</f>
        <v>0</v>
      </c>
      <c r="E22" s="7">
        <f>'STEP 2 Input sheet'!E110</f>
        <v>0</v>
      </c>
      <c r="F22" s="7" t="str">
        <f>'STEP 2 Input sheet'!F110</f>
        <v>euro/</v>
      </c>
      <c r="G22" s="7">
        <f>'STEP 2 Input sheet'!G110</f>
        <v>0</v>
      </c>
      <c r="H22" s="7">
        <f>'STEP 2 Input sheet'!H110</f>
        <v>0</v>
      </c>
      <c r="I22" s="7">
        <f>'STEP 2 Input sheet'!I110</f>
        <v>0</v>
      </c>
      <c r="J22" s="15" t="e">
        <f>VLOOKUP(C22,'appendix 7 - prd ind and reg'!$A:$B,2,FALSE)</f>
        <v>#N/A</v>
      </c>
      <c r="K22" s="16" t="e">
        <f>VLOOKUP(D22,'appendix 7 - prd ind and reg'!$G$2:$H$6,2,FALSE)</f>
        <v>#N/A</v>
      </c>
      <c r="L22" s="24">
        <f>IFERROR(VLOOKUP($K22&amp;$J22,'appendix 2 - IO_mult_all'!$A$1:$AQ$156,'appendix 1 - Calculation'!L$3-2007,FALSE),0)</f>
        <v>0</v>
      </c>
      <c r="M22" s="25">
        <f>IFERROR(VLOOKUP($K22&amp;$J22,'appendix 2 - IO_mult_all'!$A$1:$AQ$156,'appendix 1 - Calculation'!M$3-2007,FALSE),0)</f>
        <v>0</v>
      </c>
      <c r="N22" s="25">
        <f>IFERROR(VLOOKUP($K22&amp;$J22,'appendix 2 - IO_mult_all'!$A$1:$AQ$156,'appendix 1 - Calculation'!N$3-2007,FALSE),0)</f>
        <v>0</v>
      </c>
      <c r="O22" s="25">
        <f>IFERROR(VLOOKUP($K22&amp;$J22,'appendix 2 - IO_mult_all'!$A$1:$AQ$156,'appendix 1 - Calculation'!O$3-2007,FALSE),0)</f>
        <v>0</v>
      </c>
      <c r="P22" s="25">
        <f>IFERROR(VLOOKUP($K22&amp;$J22,'appendix 2 - IO_mult_all'!$A$1:$AQ$156,'appendix 1 - Calculation'!P$3-2007,FALSE),0)</f>
        <v>0</v>
      </c>
      <c r="Q22" s="25">
        <f>IFERROR(VLOOKUP($K22&amp;$J22,'appendix 2 - IO_mult_all'!$A$1:$AQ$156,'appendix 1 - Calculation'!Q$3-2007,FALSE),0)</f>
        <v>0</v>
      </c>
      <c r="R22" s="25">
        <f>IFERROR(VLOOKUP($K22&amp;$J22,'appendix 2 - IO_mult_all'!$A$1:$AQ$156,'appendix 1 - Calculation'!R$3-2007,FALSE),0)</f>
        <v>0</v>
      </c>
      <c r="S22" s="25">
        <f>IFERROR(VLOOKUP($K22&amp;$J22,'appendix 2 - IO_mult_all'!$A$1:$AQ$156,'appendix 1 - Calculation'!S$3-2007,FALSE),0)</f>
        <v>0</v>
      </c>
      <c r="T22" s="25">
        <f>IFERROR(VLOOKUP($K22&amp;$J22,'appendix 2 - IO_mult_all'!$A$1:$AQ$156,'appendix 1 - Calculation'!T$3-2007,FALSE),0)</f>
        <v>0</v>
      </c>
      <c r="U22" s="25">
        <f>IFERROR(VLOOKUP($K22&amp;$J22,'appendix 2 - IO_mult_all'!$A$1:$AQ$156,'appendix 1 - Calculation'!U$3-2007,FALSE),0)</f>
        <v>0</v>
      </c>
      <c r="V22" s="25">
        <f>IFERROR(VLOOKUP($K22&amp;$J22,'appendix 2 - IO_mult_all'!$A$1:$AQ$156,'appendix 1 - Calculation'!V$3-2007,FALSE),0)</f>
        <v>0</v>
      </c>
      <c r="W22" s="25">
        <f>IFERROR(VLOOKUP($K22&amp;$J22,'appendix 2 - IO_mult_all'!$A$1:$AQ$156,'appendix 1 - Calculation'!W$3-2007,FALSE),0)</f>
        <v>0</v>
      </c>
      <c r="X22" s="25">
        <f>IFERROR(VLOOKUP($K22&amp;$J22,'appendix 2 - IO_mult_all'!$A$1:$AQ$156,'appendix 1 - Calculation'!X$3-2007,FALSE),0)</f>
        <v>0</v>
      </c>
      <c r="Y22" s="25">
        <f>IFERROR(VLOOKUP($K22&amp;$J22,'appendix 2 - IO_mult_all'!$A$1:$AQ$156,'appendix 1 - Calculation'!Y$3-2007,FALSE),0)</f>
        <v>0</v>
      </c>
      <c r="Z22" s="25">
        <f>IFERROR(VLOOKUP($K22&amp;$J22,'appendix 2 - IO_mult_all'!$A$1:$AQ$156,'appendix 1 - Calculation'!Z$3-2007,FALSE),0)</f>
        <v>0</v>
      </c>
      <c r="AA22" s="25">
        <f>IFERROR(VLOOKUP($K22&amp;$J22,'appendix 2 - IO_mult_all'!$A$1:$AQ$156,'appendix 1 - Calculation'!AA$3-2007,FALSE),0)</f>
        <v>0</v>
      </c>
      <c r="AB22" s="25">
        <f>IFERROR(VLOOKUP($K22&amp;$J22,'appendix 2 - IO_mult_all'!$A$1:$AQ$156,'appendix 1 - Calculation'!AB$3-2007,FALSE),0)</f>
        <v>0</v>
      </c>
      <c r="AC22" s="25">
        <f>IFERROR(VLOOKUP($K22&amp;$J22,'appendix 2 - IO_mult_all'!$A$1:$AQ$156,'appendix 1 - Calculation'!AC$3-2007,FALSE),0)</f>
        <v>0</v>
      </c>
      <c r="AD22" s="25">
        <f>IFERROR(VLOOKUP($K22&amp;$J22,'appendix 2 - IO_mult_all'!$A$1:$AQ$156,'appendix 1 - Calculation'!AD$3-2007,FALSE),0)</f>
        <v>0</v>
      </c>
      <c r="AE22" s="25">
        <f>IFERROR(VLOOKUP($K22&amp;$J22,'appendix 2 - IO_mult_all'!$A$1:$AQ$156,'appendix 1 - Calculation'!AE$3-2007,FALSE),0)</f>
        <v>0</v>
      </c>
      <c r="AF22" s="25">
        <f>IFERROR(VLOOKUP($K22&amp;$J22,'appendix 2 - IO_mult_all'!$A$1:$AQ$156,'appendix 1 - Calculation'!AF$3-2007,FALSE),0)</f>
        <v>0</v>
      </c>
      <c r="AG22" s="25">
        <f>IFERROR(VLOOKUP($K22&amp;$J22,'appendix 2 - IO_mult_all'!$A$1:$AQ$156,'appendix 1 - Calculation'!AG$3-2007,FALSE),0)</f>
        <v>0</v>
      </c>
      <c r="AH22" s="25">
        <f>IFERROR(VLOOKUP($K22&amp;$J22,'appendix 2 - IO_mult_all'!$A$1:$AQ$156,'appendix 1 - Calculation'!AH$3-2007,FALSE),0)</f>
        <v>0</v>
      </c>
      <c r="AI22" s="25">
        <f>IFERROR(VLOOKUP($K22&amp;$J22,'appendix 2 - IO_mult_all'!$A$1:$AQ$156,'appendix 1 - Calculation'!AI$3-2007,FALSE),0)</f>
        <v>0</v>
      </c>
      <c r="AJ22" s="25">
        <f>IFERROR(VLOOKUP($K22&amp;$J22,'appendix 2 - IO_mult_all'!$A$1:$AQ$156,'appendix 1 - Calculation'!AJ$3-2007,FALSE),0)</f>
        <v>0</v>
      </c>
      <c r="AK22" s="25">
        <f>IFERROR(VLOOKUP($K22&amp;$J22,'appendix 2 - IO_mult_all'!$A$1:$AQ$156,'appendix 1 - Calculation'!AK$3-2007,FALSE),0)</f>
        <v>0</v>
      </c>
      <c r="AL22" s="25">
        <f>IFERROR(VLOOKUP($K22&amp;$J22,'appendix 2 - IO_mult_all'!$A$1:$AQ$156,'appendix 1 - Calculation'!AL$3-2007,FALSE),0)</f>
        <v>0</v>
      </c>
      <c r="AM22" s="25">
        <f>IFERROR(VLOOKUP($K22&amp;$J22,'appendix 2 - IO_mult_all'!$A$1:$AQ$156,'appendix 1 - Calculation'!AM$3-2007,FALSE),0)</f>
        <v>0</v>
      </c>
      <c r="AN22" s="25">
        <f>IFERROR(VLOOKUP($K22&amp;$J22,'appendix 2 - IO_mult_all'!$A$1:$AQ$156,'appendix 1 - Calculation'!AN$3-2007,FALSE),0)</f>
        <v>0</v>
      </c>
      <c r="AO22" s="25">
        <f>IFERROR(VLOOKUP($K22&amp;$J22,'appendix 2 - IO_mult_all'!$A$1:$AQ$156,'appendix 1 - Calculation'!AO$3-2007,FALSE),0)</f>
        <v>0</v>
      </c>
      <c r="AP22" s="25">
        <f>IFERROR(VLOOKUP($K22&amp;$J22,'appendix 2 - IO_mult_all'!$A$1:$AQ$156,'appendix 1 - Calculation'!AP$3-2007,FALSE),0)</f>
        <v>0</v>
      </c>
      <c r="AQ22" s="25">
        <f>IFERROR(VLOOKUP($K22&amp;$J22,'appendix 2 - IO_mult_all'!$A$1:$AQ$156,'appendix 1 - Calculation'!AQ$3-2007,FALSE),0)</f>
        <v>0</v>
      </c>
      <c r="AR22" s="25">
        <f>IFERROR(VLOOKUP($K22&amp;$J22,'appendix 2 - IO_mult_all'!$A$1:$AQ$156,'appendix 1 - Calculation'!AR$3-2007,FALSE),0)</f>
        <v>0</v>
      </c>
      <c r="AS22" s="25">
        <f>IFERROR(VLOOKUP($K22&amp;$J22,'appendix 2 - IO_mult_all'!$A$1:$AQ$156,'appendix 1 - Calculation'!AS$3-2007,FALSE),0)</f>
        <v>0</v>
      </c>
      <c r="AT22" s="25">
        <f>IFERROR(VLOOKUP($K22&amp;$J22,'appendix 2 - IO_mult_all'!$A$1:$AQ$156,'appendix 1 - Calculation'!AT$3-2007,FALSE),0)</f>
        <v>0</v>
      </c>
      <c r="AU22" s="25">
        <f>IFERROR(VLOOKUP($K22&amp;$J22,'appendix 2 - IO_mult_all'!$A$1:$AQ$156,'appendix 1 - Calculation'!AU$3-2007,FALSE),0)</f>
        <v>0</v>
      </c>
      <c r="AV22" s="25">
        <f>IFERROR(VLOOKUP($K22&amp;$J22,'appendix 2 - IO_mult_all'!$A$1:$AQ$156,'appendix 1 - Calculation'!AV$3-2007,FALSE),0)</f>
        <v>0</v>
      </c>
      <c r="AW22" s="25">
        <f>IFERROR(VLOOKUP($K22&amp;$J22,'appendix 2 - IO_mult_all'!$A$1:$AQ$156,'appendix 1 - Calculation'!AW$3-2007,FALSE),0)</f>
        <v>0</v>
      </c>
      <c r="AX22" s="25">
        <f>IFERROR(VLOOKUP($K22&amp;$J22,'appendix 2 - IO_mult_all'!$A$1:$AQ$156,'appendix 1 - Calculation'!AX$3-2007,FALSE),0)</f>
        <v>0</v>
      </c>
      <c r="AY22" s="27">
        <f>IFERROR(VLOOKUP($K22&amp;$J22,'appendix 2 - IO_mult_all'!$A$1:$AQ$156,'appendix 1 - Calculation'!AY$3-2007,FALSE),0)</f>
        <v>0</v>
      </c>
      <c r="AZ22" s="24">
        <f>IFERROR(VLOOKUP($K22&amp;$J22,'appendix 3 - IO_mult_ETS'!$A$1:$AQ$156,'appendix 1 - Calculation'!AZ$3-2007,FALSE),0)</f>
        <v>0</v>
      </c>
      <c r="BA22" s="25">
        <f>IFERROR(VLOOKUP($K22&amp;$J22,'appendix 3 - IO_mult_ETS'!$A$1:$AQ$156,'appendix 1 - Calculation'!BA$3-2007,FALSE),0)</f>
        <v>0</v>
      </c>
      <c r="BB22" s="25">
        <f>IFERROR(VLOOKUP($K22&amp;$J22,'appendix 3 - IO_mult_ETS'!$A$1:$AQ$156,'appendix 1 - Calculation'!BB$3-2007,FALSE),0)</f>
        <v>0</v>
      </c>
      <c r="BC22" s="25">
        <f>IFERROR(VLOOKUP($K22&amp;$J22,'appendix 3 - IO_mult_ETS'!$A$1:$AQ$156,'appendix 1 - Calculation'!BC$3-2007,FALSE),0)</f>
        <v>0</v>
      </c>
      <c r="BD22" s="25">
        <f>IFERROR(VLOOKUP($K22&amp;$J22,'appendix 3 - IO_mult_ETS'!$A$1:$AQ$156,'appendix 1 - Calculation'!BD$3-2007,FALSE),0)</f>
        <v>0</v>
      </c>
      <c r="BE22" s="25">
        <f>IFERROR(VLOOKUP($K22&amp;$J22,'appendix 3 - IO_mult_ETS'!$A$1:$AQ$156,'appendix 1 - Calculation'!BE$3-2007,FALSE),0)</f>
        <v>0</v>
      </c>
      <c r="BF22" s="25">
        <f>IFERROR(VLOOKUP($K22&amp;$J22,'appendix 3 - IO_mult_ETS'!$A$1:$AQ$156,'appendix 1 - Calculation'!BF$3-2007,FALSE),0)</f>
        <v>0</v>
      </c>
      <c r="BG22" s="25">
        <f>IFERROR(VLOOKUP($K22&amp;$J22,'appendix 3 - IO_mult_ETS'!$A$1:$AQ$156,'appendix 1 - Calculation'!BG$3-2007,FALSE),0)</f>
        <v>0</v>
      </c>
      <c r="BH22" s="25">
        <f>IFERROR(VLOOKUP($K22&amp;$J22,'appendix 3 - IO_mult_ETS'!$A$1:$AQ$156,'appendix 1 - Calculation'!BH$3-2007,FALSE),0)</f>
        <v>0</v>
      </c>
      <c r="BI22" s="25">
        <f>IFERROR(VLOOKUP($K22&amp;$J22,'appendix 3 - IO_mult_ETS'!$A$1:$AQ$156,'appendix 1 - Calculation'!BI$3-2007,FALSE),0)</f>
        <v>0</v>
      </c>
      <c r="BJ22" s="25">
        <f>IFERROR(VLOOKUP($K22&amp;$J22,'appendix 3 - IO_mult_ETS'!$A$1:$AQ$156,'appendix 1 - Calculation'!BJ$3-2007,FALSE),0)</f>
        <v>0</v>
      </c>
      <c r="BK22" s="25">
        <f>IFERROR(VLOOKUP($K22&amp;$J22,'appendix 3 - IO_mult_ETS'!$A$1:$AQ$156,'appendix 1 - Calculation'!BK$3-2007,FALSE),0)</f>
        <v>0</v>
      </c>
      <c r="BL22" s="25">
        <f>IFERROR(VLOOKUP($K22&amp;$J22,'appendix 3 - IO_mult_ETS'!$A$1:$AQ$156,'appendix 1 - Calculation'!BL$3-2007,FALSE),0)</f>
        <v>0</v>
      </c>
      <c r="BM22" s="25">
        <f>IFERROR(VLOOKUP($K22&amp;$J22,'appendix 3 - IO_mult_ETS'!$A$1:$AQ$156,'appendix 1 - Calculation'!BM$3-2007,FALSE),0)</f>
        <v>0</v>
      </c>
      <c r="BN22" s="25">
        <f>IFERROR(VLOOKUP($K22&amp;$J22,'appendix 3 - IO_mult_ETS'!$A$1:$AQ$156,'appendix 1 - Calculation'!BN$3-2007,FALSE),0)</f>
        <v>0</v>
      </c>
      <c r="BO22" s="25">
        <f>IFERROR(VLOOKUP($K22&amp;$J22,'appendix 3 - IO_mult_ETS'!$A$1:$AQ$156,'appendix 1 - Calculation'!BO$3-2007,FALSE),0)</f>
        <v>0</v>
      </c>
      <c r="BP22" s="25">
        <f>IFERROR(VLOOKUP($K22&amp;$J22,'appendix 3 - IO_mult_ETS'!$A$1:$AQ$156,'appendix 1 - Calculation'!BP$3-2007,FALSE),0)</f>
        <v>0</v>
      </c>
      <c r="BQ22" s="25">
        <f>IFERROR(VLOOKUP($K22&amp;$J22,'appendix 3 - IO_mult_ETS'!$A$1:$AQ$156,'appendix 1 - Calculation'!BQ$3-2007,FALSE),0)</f>
        <v>0</v>
      </c>
      <c r="BR22" s="25">
        <f>IFERROR(VLOOKUP($K22&amp;$J22,'appendix 3 - IO_mult_ETS'!$A$1:$AQ$156,'appendix 1 - Calculation'!BR$3-2007,FALSE),0)</f>
        <v>0</v>
      </c>
      <c r="BS22" s="25">
        <f>IFERROR(VLOOKUP($K22&amp;$J22,'appendix 3 - IO_mult_ETS'!$A$1:$AQ$156,'appendix 1 - Calculation'!BS$3-2007,FALSE),0)</f>
        <v>0</v>
      </c>
      <c r="BT22" s="25">
        <f>IFERROR(VLOOKUP($K22&amp;$J22,'appendix 3 - IO_mult_ETS'!$A$1:$AQ$156,'appendix 1 - Calculation'!BT$3-2007,FALSE),0)</f>
        <v>0</v>
      </c>
      <c r="BU22" s="25">
        <f>IFERROR(VLOOKUP($K22&amp;$J22,'appendix 3 - IO_mult_ETS'!$A$1:$AQ$156,'appendix 1 - Calculation'!BU$3-2007,FALSE),0)</f>
        <v>0</v>
      </c>
      <c r="BV22" s="25">
        <f>IFERROR(VLOOKUP($K22&amp;$J22,'appendix 3 - IO_mult_ETS'!$A$1:$AQ$156,'appendix 1 - Calculation'!BV$3-2007,FALSE),0)</f>
        <v>0</v>
      </c>
      <c r="BW22" s="25">
        <f>IFERROR(VLOOKUP($K22&amp;$J22,'appendix 3 - IO_mult_ETS'!$A$1:$AQ$156,'appendix 1 - Calculation'!BW$3-2007,FALSE),0)</f>
        <v>0</v>
      </c>
      <c r="BX22" s="25">
        <f>IFERROR(VLOOKUP($K22&amp;$J22,'appendix 3 - IO_mult_ETS'!$A$1:$AQ$156,'appendix 1 - Calculation'!BX$3-2007,FALSE),0)</f>
        <v>0</v>
      </c>
      <c r="BY22" s="25">
        <f>IFERROR(VLOOKUP($K22&amp;$J22,'appendix 3 - IO_mult_ETS'!$A$1:$AQ$156,'appendix 1 - Calculation'!BY$3-2007,FALSE),0)</f>
        <v>0</v>
      </c>
      <c r="BZ22" s="25">
        <f>IFERROR(VLOOKUP($K22&amp;$J22,'appendix 3 - IO_mult_ETS'!$A$1:$AQ$156,'appendix 1 - Calculation'!BZ$3-2007,FALSE),0)</f>
        <v>0</v>
      </c>
      <c r="CA22" s="25">
        <f>IFERROR(VLOOKUP($K22&amp;$J22,'appendix 3 - IO_mult_ETS'!$A$1:$AQ$156,'appendix 1 - Calculation'!CA$3-2007,FALSE),0)</f>
        <v>0</v>
      </c>
      <c r="CB22" s="25">
        <f>IFERROR(VLOOKUP($K22&amp;$J22,'appendix 3 - IO_mult_ETS'!$A$1:$AQ$156,'appendix 1 - Calculation'!CB$3-2007,FALSE),0)</f>
        <v>0</v>
      </c>
      <c r="CC22" s="25">
        <f>IFERROR(VLOOKUP($K22&amp;$J22,'appendix 3 - IO_mult_ETS'!$A$1:$AQ$156,'appendix 1 - Calculation'!CC$3-2007,FALSE),0)</f>
        <v>0</v>
      </c>
      <c r="CD22" s="25">
        <f>IFERROR(VLOOKUP($K22&amp;$J22,'appendix 3 - IO_mult_ETS'!$A$1:$AQ$156,'appendix 1 - Calculation'!CD$3-2007,FALSE),0)</f>
        <v>0</v>
      </c>
      <c r="CE22" s="25">
        <f>IFERROR(VLOOKUP($K22&amp;$J22,'appendix 3 - IO_mult_ETS'!$A$1:$AQ$156,'appendix 1 - Calculation'!CE$3-2007,FALSE),0)</f>
        <v>0</v>
      </c>
      <c r="CF22" s="25">
        <f>IFERROR(VLOOKUP($K22&amp;$J22,'appendix 3 - IO_mult_ETS'!$A$1:$AQ$156,'appendix 1 - Calculation'!CF$3-2007,FALSE),0)</f>
        <v>0</v>
      </c>
      <c r="CG22" s="25">
        <f>IFERROR(VLOOKUP($K22&amp;$J22,'appendix 3 - IO_mult_ETS'!$A$1:$AQ$156,'appendix 1 - Calculation'!CG$3-2007,FALSE),0)</f>
        <v>0</v>
      </c>
      <c r="CH22" s="25">
        <f>IFERROR(VLOOKUP($K22&amp;$J22,'appendix 3 - IO_mult_ETS'!$A$1:$AQ$156,'appendix 1 - Calculation'!CH$3-2007,FALSE),0)</f>
        <v>0</v>
      </c>
      <c r="CI22" s="25">
        <f>IFERROR(VLOOKUP($K22&amp;$J22,'appendix 3 - IO_mult_ETS'!$A$1:$AQ$156,'appendix 1 - Calculation'!CI$3-2007,FALSE),0)</f>
        <v>0</v>
      </c>
      <c r="CJ22" s="25">
        <f>IFERROR(VLOOKUP($K22&amp;$J22,'appendix 3 - IO_mult_ETS'!$A$1:$AQ$156,'appendix 1 - Calculation'!CJ$3-2007,FALSE),0)</f>
        <v>0</v>
      </c>
      <c r="CK22" s="25">
        <f>IFERROR(VLOOKUP($K22&amp;$J22,'appendix 3 - IO_mult_ETS'!$A$1:$AQ$156,'appendix 1 - Calculation'!CK$3-2007,FALSE),0)</f>
        <v>0</v>
      </c>
      <c r="CL22" s="25">
        <f>IFERROR(VLOOKUP($K22&amp;$J22,'appendix 3 - IO_mult_ETS'!$A$1:$AQ$156,'appendix 1 - Calculation'!CL$3-2007,FALSE),0)</f>
        <v>0</v>
      </c>
      <c r="CM22" s="26">
        <f>IFERROR(VLOOKUP($K22&amp;$J22,'appendix 3 - IO_mult_ETS'!$A$1:$AQ$156,'appendix 1 - Calculation'!CM$3-2007,FALSE),0)</f>
        <v>0</v>
      </c>
      <c r="CN22" s="25">
        <f t="shared" si="241"/>
        <v>0</v>
      </c>
      <c r="CO22" s="25">
        <f t="shared" si="242"/>
        <v>0</v>
      </c>
      <c r="CP22" s="25">
        <f t="shared" si="243"/>
        <v>0</v>
      </c>
      <c r="CQ22" s="25">
        <f t="shared" si="244"/>
        <v>0</v>
      </c>
      <c r="CR22" s="25">
        <f t="shared" si="245"/>
        <v>0</v>
      </c>
      <c r="CS22" s="25">
        <f t="shared" si="246"/>
        <v>0</v>
      </c>
      <c r="CT22" s="25">
        <f t="shared" si="247"/>
        <v>0</v>
      </c>
      <c r="CU22" s="25">
        <f t="shared" si="248"/>
        <v>0</v>
      </c>
      <c r="CV22" s="25">
        <f t="shared" si="249"/>
        <v>0</v>
      </c>
      <c r="CW22" s="25">
        <f t="shared" si="250"/>
        <v>0</v>
      </c>
      <c r="CX22" s="25">
        <f t="shared" si="251"/>
        <v>0</v>
      </c>
      <c r="CY22" s="25">
        <f t="shared" si="252"/>
        <v>0</v>
      </c>
      <c r="CZ22" s="25">
        <f t="shared" si="253"/>
        <v>0</v>
      </c>
      <c r="DA22" s="25">
        <f t="shared" si="254"/>
        <v>0</v>
      </c>
      <c r="DB22" s="25">
        <f t="shared" si="255"/>
        <v>0</v>
      </c>
      <c r="DC22" s="25">
        <f t="shared" si="256"/>
        <v>0</v>
      </c>
      <c r="DD22" s="25">
        <f t="shared" si="257"/>
        <v>0</v>
      </c>
      <c r="DE22" s="25">
        <f t="shared" si="258"/>
        <v>0</v>
      </c>
      <c r="DF22" s="25">
        <f t="shared" si="259"/>
        <v>0</v>
      </c>
      <c r="DG22" s="25">
        <f t="shared" si="260"/>
        <v>0</v>
      </c>
      <c r="DH22" s="25">
        <f t="shared" si="261"/>
        <v>0</v>
      </c>
      <c r="DI22" s="25">
        <f t="shared" si="262"/>
        <v>0</v>
      </c>
      <c r="DJ22" s="25">
        <f t="shared" si="263"/>
        <v>0</v>
      </c>
      <c r="DK22" s="25">
        <f t="shared" si="264"/>
        <v>0</v>
      </c>
      <c r="DL22" s="25">
        <f t="shared" si="265"/>
        <v>0</v>
      </c>
      <c r="DM22" s="25">
        <f t="shared" si="266"/>
        <v>0</v>
      </c>
      <c r="DN22" s="25">
        <f t="shared" si="267"/>
        <v>0</v>
      </c>
      <c r="DO22" s="25">
        <f t="shared" si="268"/>
        <v>0</v>
      </c>
      <c r="DP22" s="25">
        <f t="shared" si="269"/>
        <v>0</v>
      </c>
      <c r="DQ22" s="25">
        <f t="shared" si="270"/>
        <v>0</v>
      </c>
      <c r="DR22" s="25">
        <f t="shared" si="271"/>
        <v>0</v>
      </c>
      <c r="DS22" s="25">
        <f t="shared" si="272"/>
        <v>0</v>
      </c>
      <c r="DT22" s="25">
        <f t="shared" si="273"/>
        <v>0</v>
      </c>
      <c r="DU22" s="25">
        <f t="shared" si="274"/>
        <v>0</v>
      </c>
      <c r="DV22" s="25">
        <f t="shared" si="275"/>
        <v>0</v>
      </c>
      <c r="DW22" s="25">
        <f t="shared" si="276"/>
        <v>0</v>
      </c>
      <c r="DX22" s="25">
        <f t="shared" si="277"/>
        <v>0</v>
      </c>
      <c r="DY22" s="25">
        <f t="shared" si="278"/>
        <v>0</v>
      </c>
      <c r="DZ22" s="25">
        <f t="shared" si="279"/>
        <v>0</v>
      </c>
      <c r="EA22" s="25">
        <f t="shared" si="280"/>
        <v>0</v>
      </c>
      <c r="EB22" s="25">
        <f t="shared" si="281"/>
        <v>0</v>
      </c>
      <c r="EC22" s="25">
        <f t="shared" si="282"/>
        <v>0</v>
      </c>
      <c r="ED22" s="25">
        <f t="shared" si="283"/>
        <v>0</v>
      </c>
      <c r="EE22" s="25">
        <f t="shared" si="284"/>
        <v>0</v>
      </c>
      <c r="EF22" s="25">
        <f t="shared" si="285"/>
        <v>0</v>
      </c>
      <c r="EG22" s="25">
        <f t="shared" si="286"/>
        <v>0</v>
      </c>
      <c r="EH22" s="25">
        <f t="shared" si="287"/>
        <v>0</v>
      </c>
      <c r="EI22" s="25">
        <f t="shared" si="288"/>
        <v>0</v>
      </c>
      <c r="EJ22" s="25">
        <f t="shared" si="289"/>
        <v>0</v>
      </c>
      <c r="EK22" s="25">
        <f t="shared" si="290"/>
        <v>0</v>
      </c>
      <c r="EL22" s="25">
        <f t="shared" si="291"/>
        <v>0</v>
      </c>
      <c r="EM22" s="25">
        <f t="shared" si="292"/>
        <v>0</v>
      </c>
      <c r="EN22" s="25">
        <f t="shared" si="293"/>
        <v>0</v>
      </c>
      <c r="EO22" s="25">
        <f t="shared" si="294"/>
        <v>0</v>
      </c>
      <c r="EP22" s="25">
        <f t="shared" si="295"/>
        <v>0</v>
      </c>
      <c r="EQ22" s="25">
        <f t="shared" si="296"/>
        <v>0</v>
      </c>
      <c r="ER22" s="25">
        <f t="shared" si="297"/>
        <v>0</v>
      </c>
      <c r="ES22" s="25">
        <f t="shared" si="298"/>
        <v>0</v>
      </c>
      <c r="ET22" s="25">
        <f t="shared" si="299"/>
        <v>0</v>
      </c>
      <c r="EU22" s="25">
        <f t="shared" si="300"/>
        <v>0</v>
      </c>
      <c r="EV22" s="25">
        <f t="shared" si="301"/>
        <v>0</v>
      </c>
      <c r="EW22" s="25">
        <f t="shared" si="302"/>
        <v>0</v>
      </c>
      <c r="EX22" s="25">
        <f t="shared" si="303"/>
        <v>0</v>
      </c>
      <c r="EY22" s="25">
        <f t="shared" si="304"/>
        <v>0</v>
      </c>
      <c r="EZ22" s="25">
        <f t="shared" si="305"/>
        <v>0</v>
      </c>
      <c r="FA22" s="25">
        <f t="shared" si="306"/>
        <v>0</v>
      </c>
      <c r="FB22" s="25">
        <f t="shared" si="307"/>
        <v>0</v>
      </c>
      <c r="FC22" s="25">
        <f t="shared" si="308"/>
        <v>0</v>
      </c>
      <c r="FD22" s="25">
        <f t="shared" si="309"/>
        <v>0</v>
      </c>
      <c r="FE22" s="25">
        <f t="shared" si="310"/>
        <v>0</v>
      </c>
      <c r="FF22" s="25">
        <f t="shared" si="311"/>
        <v>0</v>
      </c>
      <c r="FG22" s="25">
        <f t="shared" si="312"/>
        <v>0</v>
      </c>
      <c r="FH22" s="25">
        <f t="shared" si="313"/>
        <v>0</v>
      </c>
      <c r="FI22" s="25">
        <f t="shared" si="314"/>
        <v>0</v>
      </c>
      <c r="FJ22" s="25">
        <f t="shared" si="315"/>
        <v>0</v>
      </c>
      <c r="FK22" s="25">
        <f t="shared" si="316"/>
        <v>0</v>
      </c>
      <c r="FL22" s="25">
        <f t="shared" si="317"/>
        <v>0</v>
      </c>
      <c r="FM22" s="25">
        <f t="shared" si="318"/>
        <v>0</v>
      </c>
      <c r="FN22" s="25">
        <f t="shared" si="319"/>
        <v>0</v>
      </c>
      <c r="FO22" s="25">
        <f t="shared" si="320"/>
        <v>0</v>
      </c>
      <c r="FP22" s="25">
        <f t="shared" si="321"/>
        <v>0</v>
      </c>
      <c r="FQ22" s="25">
        <f t="shared" si="322"/>
        <v>0</v>
      </c>
      <c r="FR22" s="25">
        <f t="shared" si="323"/>
        <v>0</v>
      </c>
      <c r="FS22" s="25">
        <f t="shared" si="324"/>
        <v>0</v>
      </c>
      <c r="FT22" s="25">
        <f t="shared" si="325"/>
        <v>0</v>
      </c>
      <c r="FU22" s="25">
        <f t="shared" si="326"/>
        <v>0</v>
      </c>
      <c r="FV22" s="25">
        <f t="shared" si="327"/>
        <v>0</v>
      </c>
      <c r="FW22" s="25">
        <f t="shared" si="328"/>
        <v>0</v>
      </c>
      <c r="FX22" s="25">
        <f t="shared" si="329"/>
        <v>0</v>
      </c>
      <c r="FY22" s="25">
        <f t="shared" si="330"/>
        <v>0</v>
      </c>
      <c r="FZ22" s="25">
        <f t="shared" si="331"/>
        <v>0</v>
      </c>
      <c r="GA22" s="25">
        <f t="shared" si="332"/>
        <v>0</v>
      </c>
      <c r="GB22" s="25">
        <f t="shared" si="333"/>
        <v>0</v>
      </c>
      <c r="GC22" s="25">
        <f t="shared" si="334"/>
        <v>0</v>
      </c>
      <c r="GD22" s="25">
        <f t="shared" si="335"/>
        <v>0</v>
      </c>
      <c r="GE22" s="25">
        <f t="shared" si="336"/>
        <v>0</v>
      </c>
      <c r="GF22" s="25">
        <f t="shared" si="337"/>
        <v>0</v>
      </c>
      <c r="GG22" s="25">
        <f t="shared" si="338"/>
        <v>0</v>
      </c>
      <c r="GH22" s="25">
        <f t="shared" si="339"/>
        <v>0</v>
      </c>
      <c r="GI22" s="25">
        <f t="shared" si="340"/>
        <v>0</v>
      </c>
      <c r="GJ22" s="25">
        <f t="shared" si="341"/>
        <v>0</v>
      </c>
      <c r="GK22" s="25">
        <f t="shared" si="342"/>
        <v>0</v>
      </c>
      <c r="GL22" s="25">
        <f t="shared" si="343"/>
        <v>0</v>
      </c>
      <c r="GM22" s="25">
        <f t="shared" si="344"/>
        <v>0</v>
      </c>
      <c r="GN22" s="25">
        <f t="shared" si="345"/>
        <v>0</v>
      </c>
      <c r="GO22" s="25">
        <f t="shared" si="346"/>
        <v>0</v>
      </c>
      <c r="GP22" s="25">
        <f t="shared" si="347"/>
        <v>0</v>
      </c>
      <c r="GQ22" s="25">
        <f t="shared" si="348"/>
        <v>0</v>
      </c>
      <c r="GR22" s="25">
        <f t="shared" si="349"/>
        <v>0</v>
      </c>
      <c r="GS22" s="25">
        <f t="shared" si="350"/>
        <v>0</v>
      </c>
      <c r="GT22" s="25">
        <f t="shared" si="351"/>
        <v>0</v>
      </c>
      <c r="GU22" s="25">
        <f t="shared" si="352"/>
        <v>0</v>
      </c>
      <c r="GV22" s="25">
        <f t="shared" si="353"/>
        <v>0</v>
      </c>
      <c r="GW22" s="25">
        <f t="shared" si="354"/>
        <v>0</v>
      </c>
      <c r="GX22" s="25">
        <f t="shared" si="355"/>
        <v>0</v>
      </c>
      <c r="GY22" s="25">
        <f t="shared" si="356"/>
        <v>0</v>
      </c>
      <c r="GZ22" s="25">
        <f t="shared" si="357"/>
        <v>0</v>
      </c>
      <c r="HA22" s="25">
        <f t="shared" si="358"/>
        <v>0</v>
      </c>
      <c r="HB22" s="25">
        <f t="shared" si="359"/>
        <v>0</v>
      </c>
      <c r="HC22" s="25">
        <f t="shared" si="360"/>
        <v>0</v>
      </c>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BGD22" s="21"/>
    </row>
    <row r="23" spans="1:291 1538:1538" x14ac:dyDescent="0.25">
      <c r="A23" s="7">
        <f>'STEP 2 Input sheet'!A112</f>
        <v>0</v>
      </c>
      <c r="B23" s="7">
        <f>'STEP 2 Input sheet'!B112</f>
        <v>0</v>
      </c>
      <c r="C23" s="7">
        <f>'STEP 2 Input sheet'!C112</f>
        <v>0</v>
      </c>
      <c r="D23" s="7">
        <f>'STEP 2 Input sheet'!D112</f>
        <v>0</v>
      </c>
      <c r="E23" s="7">
        <f>'STEP 2 Input sheet'!E112</f>
        <v>0</v>
      </c>
      <c r="F23" s="7" t="str">
        <f>'STEP 2 Input sheet'!F112</f>
        <v>euro/</v>
      </c>
      <c r="G23" s="7">
        <f>'STEP 2 Input sheet'!G112</f>
        <v>0</v>
      </c>
      <c r="H23" s="7">
        <f>'STEP 2 Input sheet'!H112</f>
        <v>0</v>
      </c>
      <c r="I23" s="7">
        <f>'STEP 2 Input sheet'!I112</f>
        <v>0</v>
      </c>
      <c r="J23" s="15" t="e">
        <f>VLOOKUP(C23,'appendix 7 - prd ind and reg'!$A:$B,2,FALSE)</f>
        <v>#N/A</v>
      </c>
      <c r="K23" s="16" t="e">
        <f>VLOOKUP(D23,'appendix 7 - prd ind and reg'!$G$2:$H$6,2,FALSE)</f>
        <v>#N/A</v>
      </c>
      <c r="L23" s="24">
        <f>IFERROR(VLOOKUP($K23&amp;$J23,'appendix 2 - IO_mult_all'!$A$1:$AQ$156,'appendix 1 - Calculation'!L$3-2007,FALSE),0)</f>
        <v>0</v>
      </c>
      <c r="M23" s="25">
        <f>IFERROR(VLOOKUP($K23&amp;$J23,'appendix 2 - IO_mult_all'!$A$1:$AQ$156,'appendix 1 - Calculation'!M$3-2007,FALSE),0)</f>
        <v>0</v>
      </c>
      <c r="N23" s="25">
        <f>IFERROR(VLOOKUP($K23&amp;$J23,'appendix 2 - IO_mult_all'!$A$1:$AQ$156,'appendix 1 - Calculation'!N$3-2007,FALSE),0)</f>
        <v>0</v>
      </c>
      <c r="O23" s="25">
        <f>IFERROR(VLOOKUP($K23&amp;$J23,'appendix 2 - IO_mult_all'!$A$1:$AQ$156,'appendix 1 - Calculation'!O$3-2007,FALSE),0)</f>
        <v>0</v>
      </c>
      <c r="P23" s="25">
        <f>IFERROR(VLOOKUP($K23&amp;$J23,'appendix 2 - IO_mult_all'!$A$1:$AQ$156,'appendix 1 - Calculation'!P$3-2007,FALSE),0)</f>
        <v>0</v>
      </c>
      <c r="Q23" s="25">
        <f>IFERROR(VLOOKUP($K23&amp;$J23,'appendix 2 - IO_mult_all'!$A$1:$AQ$156,'appendix 1 - Calculation'!Q$3-2007,FALSE),0)</f>
        <v>0</v>
      </c>
      <c r="R23" s="25">
        <f>IFERROR(VLOOKUP($K23&amp;$J23,'appendix 2 - IO_mult_all'!$A$1:$AQ$156,'appendix 1 - Calculation'!R$3-2007,FALSE),0)</f>
        <v>0</v>
      </c>
      <c r="S23" s="25">
        <f>IFERROR(VLOOKUP($K23&amp;$J23,'appendix 2 - IO_mult_all'!$A$1:$AQ$156,'appendix 1 - Calculation'!S$3-2007,FALSE),0)</f>
        <v>0</v>
      </c>
      <c r="T23" s="25">
        <f>IFERROR(VLOOKUP($K23&amp;$J23,'appendix 2 - IO_mult_all'!$A$1:$AQ$156,'appendix 1 - Calculation'!T$3-2007,FALSE),0)</f>
        <v>0</v>
      </c>
      <c r="U23" s="25">
        <f>IFERROR(VLOOKUP($K23&amp;$J23,'appendix 2 - IO_mult_all'!$A$1:$AQ$156,'appendix 1 - Calculation'!U$3-2007,FALSE),0)</f>
        <v>0</v>
      </c>
      <c r="V23" s="25">
        <f>IFERROR(VLOOKUP($K23&amp;$J23,'appendix 2 - IO_mult_all'!$A$1:$AQ$156,'appendix 1 - Calculation'!V$3-2007,FALSE),0)</f>
        <v>0</v>
      </c>
      <c r="W23" s="25">
        <f>IFERROR(VLOOKUP($K23&amp;$J23,'appendix 2 - IO_mult_all'!$A$1:$AQ$156,'appendix 1 - Calculation'!W$3-2007,FALSE),0)</f>
        <v>0</v>
      </c>
      <c r="X23" s="25">
        <f>IFERROR(VLOOKUP($K23&amp;$J23,'appendix 2 - IO_mult_all'!$A$1:$AQ$156,'appendix 1 - Calculation'!X$3-2007,FALSE),0)</f>
        <v>0</v>
      </c>
      <c r="Y23" s="25">
        <f>IFERROR(VLOOKUP($K23&amp;$J23,'appendix 2 - IO_mult_all'!$A$1:$AQ$156,'appendix 1 - Calculation'!Y$3-2007,FALSE),0)</f>
        <v>0</v>
      </c>
      <c r="Z23" s="25">
        <f>IFERROR(VLOOKUP($K23&amp;$J23,'appendix 2 - IO_mult_all'!$A$1:$AQ$156,'appendix 1 - Calculation'!Z$3-2007,FALSE),0)</f>
        <v>0</v>
      </c>
      <c r="AA23" s="25">
        <f>IFERROR(VLOOKUP($K23&amp;$J23,'appendix 2 - IO_mult_all'!$A$1:$AQ$156,'appendix 1 - Calculation'!AA$3-2007,FALSE),0)</f>
        <v>0</v>
      </c>
      <c r="AB23" s="25">
        <f>IFERROR(VLOOKUP($K23&amp;$J23,'appendix 2 - IO_mult_all'!$A$1:$AQ$156,'appendix 1 - Calculation'!AB$3-2007,FALSE),0)</f>
        <v>0</v>
      </c>
      <c r="AC23" s="25">
        <f>IFERROR(VLOOKUP($K23&amp;$J23,'appendix 2 - IO_mult_all'!$A$1:$AQ$156,'appendix 1 - Calculation'!AC$3-2007,FALSE),0)</f>
        <v>0</v>
      </c>
      <c r="AD23" s="25">
        <f>IFERROR(VLOOKUP($K23&amp;$J23,'appendix 2 - IO_mult_all'!$A$1:$AQ$156,'appendix 1 - Calculation'!AD$3-2007,FALSE),0)</f>
        <v>0</v>
      </c>
      <c r="AE23" s="25">
        <f>IFERROR(VLOOKUP($K23&amp;$J23,'appendix 2 - IO_mult_all'!$A$1:$AQ$156,'appendix 1 - Calculation'!AE$3-2007,FALSE),0)</f>
        <v>0</v>
      </c>
      <c r="AF23" s="25">
        <f>IFERROR(VLOOKUP($K23&amp;$J23,'appendix 2 - IO_mult_all'!$A$1:$AQ$156,'appendix 1 - Calculation'!AF$3-2007,FALSE),0)</f>
        <v>0</v>
      </c>
      <c r="AG23" s="25">
        <f>IFERROR(VLOOKUP($K23&amp;$J23,'appendix 2 - IO_mult_all'!$A$1:$AQ$156,'appendix 1 - Calculation'!AG$3-2007,FALSE),0)</f>
        <v>0</v>
      </c>
      <c r="AH23" s="25">
        <f>IFERROR(VLOOKUP($K23&amp;$J23,'appendix 2 - IO_mult_all'!$A$1:$AQ$156,'appendix 1 - Calculation'!AH$3-2007,FALSE),0)</f>
        <v>0</v>
      </c>
      <c r="AI23" s="25">
        <f>IFERROR(VLOOKUP($K23&amp;$J23,'appendix 2 - IO_mult_all'!$A$1:$AQ$156,'appendix 1 - Calculation'!AI$3-2007,FALSE),0)</f>
        <v>0</v>
      </c>
      <c r="AJ23" s="25">
        <f>IFERROR(VLOOKUP($K23&amp;$J23,'appendix 2 - IO_mult_all'!$A$1:$AQ$156,'appendix 1 - Calculation'!AJ$3-2007,FALSE),0)</f>
        <v>0</v>
      </c>
      <c r="AK23" s="25">
        <f>IFERROR(VLOOKUP($K23&amp;$J23,'appendix 2 - IO_mult_all'!$A$1:$AQ$156,'appendix 1 - Calculation'!AK$3-2007,FALSE),0)</f>
        <v>0</v>
      </c>
      <c r="AL23" s="25">
        <f>IFERROR(VLOOKUP($K23&amp;$J23,'appendix 2 - IO_mult_all'!$A$1:$AQ$156,'appendix 1 - Calculation'!AL$3-2007,FALSE),0)</f>
        <v>0</v>
      </c>
      <c r="AM23" s="25">
        <f>IFERROR(VLOOKUP($K23&amp;$J23,'appendix 2 - IO_mult_all'!$A$1:$AQ$156,'appendix 1 - Calculation'!AM$3-2007,FALSE),0)</f>
        <v>0</v>
      </c>
      <c r="AN23" s="25">
        <f>IFERROR(VLOOKUP($K23&amp;$J23,'appendix 2 - IO_mult_all'!$A$1:$AQ$156,'appendix 1 - Calculation'!AN$3-2007,FALSE),0)</f>
        <v>0</v>
      </c>
      <c r="AO23" s="25">
        <f>IFERROR(VLOOKUP($K23&amp;$J23,'appendix 2 - IO_mult_all'!$A$1:$AQ$156,'appendix 1 - Calculation'!AO$3-2007,FALSE),0)</f>
        <v>0</v>
      </c>
      <c r="AP23" s="25">
        <f>IFERROR(VLOOKUP($K23&amp;$J23,'appendix 2 - IO_mult_all'!$A$1:$AQ$156,'appendix 1 - Calculation'!AP$3-2007,FALSE),0)</f>
        <v>0</v>
      </c>
      <c r="AQ23" s="25">
        <f>IFERROR(VLOOKUP($K23&amp;$J23,'appendix 2 - IO_mult_all'!$A$1:$AQ$156,'appendix 1 - Calculation'!AQ$3-2007,FALSE),0)</f>
        <v>0</v>
      </c>
      <c r="AR23" s="25">
        <f>IFERROR(VLOOKUP($K23&amp;$J23,'appendix 2 - IO_mult_all'!$A$1:$AQ$156,'appendix 1 - Calculation'!AR$3-2007,FALSE),0)</f>
        <v>0</v>
      </c>
      <c r="AS23" s="25">
        <f>IFERROR(VLOOKUP($K23&amp;$J23,'appendix 2 - IO_mult_all'!$A$1:$AQ$156,'appendix 1 - Calculation'!AS$3-2007,FALSE),0)</f>
        <v>0</v>
      </c>
      <c r="AT23" s="25">
        <f>IFERROR(VLOOKUP($K23&amp;$J23,'appendix 2 - IO_mult_all'!$A$1:$AQ$156,'appendix 1 - Calculation'!AT$3-2007,FALSE),0)</f>
        <v>0</v>
      </c>
      <c r="AU23" s="25">
        <f>IFERROR(VLOOKUP($K23&amp;$J23,'appendix 2 - IO_mult_all'!$A$1:$AQ$156,'appendix 1 - Calculation'!AU$3-2007,FALSE),0)</f>
        <v>0</v>
      </c>
      <c r="AV23" s="25">
        <f>IFERROR(VLOOKUP($K23&amp;$J23,'appendix 2 - IO_mult_all'!$A$1:$AQ$156,'appendix 1 - Calculation'!AV$3-2007,FALSE),0)</f>
        <v>0</v>
      </c>
      <c r="AW23" s="25">
        <f>IFERROR(VLOOKUP($K23&amp;$J23,'appendix 2 - IO_mult_all'!$A$1:$AQ$156,'appendix 1 - Calculation'!AW$3-2007,FALSE),0)</f>
        <v>0</v>
      </c>
      <c r="AX23" s="25">
        <f>IFERROR(VLOOKUP($K23&amp;$J23,'appendix 2 - IO_mult_all'!$A$1:$AQ$156,'appendix 1 - Calculation'!AX$3-2007,FALSE),0)</f>
        <v>0</v>
      </c>
      <c r="AY23" s="27">
        <f>IFERROR(VLOOKUP($K23&amp;$J23,'appendix 2 - IO_mult_all'!$A$1:$AQ$156,'appendix 1 - Calculation'!AY$3-2007,FALSE),0)</f>
        <v>0</v>
      </c>
      <c r="AZ23" s="24">
        <f>IFERROR(VLOOKUP($K23&amp;$J23,'appendix 3 - IO_mult_ETS'!$A$1:$AQ$156,'appendix 1 - Calculation'!AZ$3-2007,FALSE),0)</f>
        <v>0</v>
      </c>
      <c r="BA23" s="25">
        <f>IFERROR(VLOOKUP($K23&amp;$J23,'appendix 3 - IO_mult_ETS'!$A$1:$AQ$156,'appendix 1 - Calculation'!BA$3-2007,FALSE),0)</f>
        <v>0</v>
      </c>
      <c r="BB23" s="25">
        <f>IFERROR(VLOOKUP($K23&amp;$J23,'appendix 3 - IO_mult_ETS'!$A$1:$AQ$156,'appendix 1 - Calculation'!BB$3-2007,FALSE),0)</f>
        <v>0</v>
      </c>
      <c r="BC23" s="25">
        <f>IFERROR(VLOOKUP($K23&amp;$J23,'appendix 3 - IO_mult_ETS'!$A$1:$AQ$156,'appendix 1 - Calculation'!BC$3-2007,FALSE),0)</f>
        <v>0</v>
      </c>
      <c r="BD23" s="25">
        <f>IFERROR(VLOOKUP($K23&amp;$J23,'appendix 3 - IO_mult_ETS'!$A$1:$AQ$156,'appendix 1 - Calculation'!BD$3-2007,FALSE),0)</f>
        <v>0</v>
      </c>
      <c r="BE23" s="25">
        <f>IFERROR(VLOOKUP($K23&amp;$J23,'appendix 3 - IO_mult_ETS'!$A$1:$AQ$156,'appendix 1 - Calculation'!BE$3-2007,FALSE),0)</f>
        <v>0</v>
      </c>
      <c r="BF23" s="25">
        <f>IFERROR(VLOOKUP($K23&amp;$J23,'appendix 3 - IO_mult_ETS'!$A$1:$AQ$156,'appendix 1 - Calculation'!BF$3-2007,FALSE),0)</f>
        <v>0</v>
      </c>
      <c r="BG23" s="25">
        <f>IFERROR(VLOOKUP($K23&amp;$J23,'appendix 3 - IO_mult_ETS'!$A$1:$AQ$156,'appendix 1 - Calculation'!BG$3-2007,FALSE),0)</f>
        <v>0</v>
      </c>
      <c r="BH23" s="25">
        <f>IFERROR(VLOOKUP($K23&amp;$J23,'appendix 3 - IO_mult_ETS'!$A$1:$AQ$156,'appendix 1 - Calculation'!BH$3-2007,FALSE),0)</f>
        <v>0</v>
      </c>
      <c r="BI23" s="25">
        <f>IFERROR(VLOOKUP($K23&amp;$J23,'appendix 3 - IO_mult_ETS'!$A$1:$AQ$156,'appendix 1 - Calculation'!BI$3-2007,FALSE),0)</f>
        <v>0</v>
      </c>
      <c r="BJ23" s="25">
        <f>IFERROR(VLOOKUP($K23&amp;$J23,'appendix 3 - IO_mult_ETS'!$A$1:$AQ$156,'appendix 1 - Calculation'!BJ$3-2007,FALSE),0)</f>
        <v>0</v>
      </c>
      <c r="BK23" s="25">
        <f>IFERROR(VLOOKUP($K23&amp;$J23,'appendix 3 - IO_mult_ETS'!$A$1:$AQ$156,'appendix 1 - Calculation'!BK$3-2007,FALSE),0)</f>
        <v>0</v>
      </c>
      <c r="BL23" s="25">
        <f>IFERROR(VLOOKUP($K23&amp;$J23,'appendix 3 - IO_mult_ETS'!$A$1:$AQ$156,'appendix 1 - Calculation'!BL$3-2007,FALSE),0)</f>
        <v>0</v>
      </c>
      <c r="BM23" s="25">
        <f>IFERROR(VLOOKUP($K23&amp;$J23,'appendix 3 - IO_mult_ETS'!$A$1:$AQ$156,'appendix 1 - Calculation'!BM$3-2007,FALSE),0)</f>
        <v>0</v>
      </c>
      <c r="BN23" s="25">
        <f>IFERROR(VLOOKUP($K23&amp;$J23,'appendix 3 - IO_mult_ETS'!$A$1:$AQ$156,'appendix 1 - Calculation'!BN$3-2007,FALSE),0)</f>
        <v>0</v>
      </c>
      <c r="BO23" s="25">
        <f>IFERROR(VLOOKUP($K23&amp;$J23,'appendix 3 - IO_mult_ETS'!$A$1:$AQ$156,'appendix 1 - Calculation'!BO$3-2007,FALSE),0)</f>
        <v>0</v>
      </c>
      <c r="BP23" s="25">
        <f>IFERROR(VLOOKUP($K23&amp;$J23,'appendix 3 - IO_mult_ETS'!$A$1:$AQ$156,'appendix 1 - Calculation'!BP$3-2007,FALSE),0)</f>
        <v>0</v>
      </c>
      <c r="BQ23" s="25">
        <f>IFERROR(VLOOKUP($K23&amp;$J23,'appendix 3 - IO_mult_ETS'!$A$1:$AQ$156,'appendix 1 - Calculation'!BQ$3-2007,FALSE),0)</f>
        <v>0</v>
      </c>
      <c r="BR23" s="25">
        <f>IFERROR(VLOOKUP($K23&amp;$J23,'appendix 3 - IO_mult_ETS'!$A$1:$AQ$156,'appendix 1 - Calculation'!BR$3-2007,FALSE),0)</f>
        <v>0</v>
      </c>
      <c r="BS23" s="25">
        <f>IFERROR(VLOOKUP($K23&amp;$J23,'appendix 3 - IO_mult_ETS'!$A$1:$AQ$156,'appendix 1 - Calculation'!BS$3-2007,FALSE),0)</f>
        <v>0</v>
      </c>
      <c r="BT23" s="25">
        <f>IFERROR(VLOOKUP($K23&amp;$J23,'appendix 3 - IO_mult_ETS'!$A$1:$AQ$156,'appendix 1 - Calculation'!BT$3-2007,FALSE),0)</f>
        <v>0</v>
      </c>
      <c r="BU23" s="25">
        <f>IFERROR(VLOOKUP($K23&amp;$J23,'appendix 3 - IO_mult_ETS'!$A$1:$AQ$156,'appendix 1 - Calculation'!BU$3-2007,FALSE),0)</f>
        <v>0</v>
      </c>
      <c r="BV23" s="25">
        <f>IFERROR(VLOOKUP($K23&amp;$J23,'appendix 3 - IO_mult_ETS'!$A$1:$AQ$156,'appendix 1 - Calculation'!BV$3-2007,FALSE),0)</f>
        <v>0</v>
      </c>
      <c r="BW23" s="25">
        <f>IFERROR(VLOOKUP($K23&amp;$J23,'appendix 3 - IO_mult_ETS'!$A$1:$AQ$156,'appendix 1 - Calculation'!BW$3-2007,FALSE),0)</f>
        <v>0</v>
      </c>
      <c r="BX23" s="25">
        <f>IFERROR(VLOOKUP($K23&amp;$J23,'appendix 3 - IO_mult_ETS'!$A$1:$AQ$156,'appendix 1 - Calculation'!BX$3-2007,FALSE),0)</f>
        <v>0</v>
      </c>
      <c r="BY23" s="25">
        <f>IFERROR(VLOOKUP($K23&amp;$J23,'appendix 3 - IO_mult_ETS'!$A$1:$AQ$156,'appendix 1 - Calculation'!BY$3-2007,FALSE),0)</f>
        <v>0</v>
      </c>
      <c r="BZ23" s="25">
        <f>IFERROR(VLOOKUP($K23&amp;$J23,'appendix 3 - IO_mult_ETS'!$A$1:$AQ$156,'appendix 1 - Calculation'!BZ$3-2007,FALSE),0)</f>
        <v>0</v>
      </c>
      <c r="CA23" s="25">
        <f>IFERROR(VLOOKUP($K23&amp;$J23,'appendix 3 - IO_mult_ETS'!$A$1:$AQ$156,'appendix 1 - Calculation'!CA$3-2007,FALSE),0)</f>
        <v>0</v>
      </c>
      <c r="CB23" s="25">
        <f>IFERROR(VLOOKUP($K23&amp;$J23,'appendix 3 - IO_mult_ETS'!$A$1:$AQ$156,'appendix 1 - Calculation'!CB$3-2007,FALSE),0)</f>
        <v>0</v>
      </c>
      <c r="CC23" s="25">
        <f>IFERROR(VLOOKUP($K23&amp;$J23,'appendix 3 - IO_mult_ETS'!$A$1:$AQ$156,'appendix 1 - Calculation'!CC$3-2007,FALSE),0)</f>
        <v>0</v>
      </c>
      <c r="CD23" s="25">
        <f>IFERROR(VLOOKUP($K23&amp;$J23,'appendix 3 - IO_mult_ETS'!$A$1:$AQ$156,'appendix 1 - Calculation'!CD$3-2007,FALSE),0)</f>
        <v>0</v>
      </c>
      <c r="CE23" s="25">
        <f>IFERROR(VLOOKUP($K23&amp;$J23,'appendix 3 - IO_mult_ETS'!$A$1:$AQ$156,'appendix 1 - Calculation'!CE$3-2007,FALSE),0)</f>
        <v>0</v>
      </c>
      <c r="CF23" s="25">
        <f>IFERROR(VLOOKUP($K23&amp;$J23,'appendix 3 - IO_mult_ETS'!$A$1:$AQ$156,'appendix 1 - Calculation'!CF$3-2007,FALSE),0)</f>
        <v>0</v>
      </c>
      <c r="CG23" s="25">
        <f>IFERROR(VLOOKUP($K23&amp;$J23,'appendix 3 - IO_mult_ETS'!$A$1:$AQ$156,'appendix 1 - Calculation'!CG$3-2007,FALSE),0)</f>
        <v>0</v>
      </c>
      <c r="CH23" s="25">
        <f>IFERROR(VLOOKUP($K23&amp;$J23,'appendix 3 - IO_mult_ETS'!$A$1:$AQ$156,'appendix 1 - Calculation'!CH$3-2007,FALSE),0)</f>
        <v>0</v>
      </c>
      <c r="CI23" s="25">
        <f>IFERROR(VLOOKUP($K23&amp;$J23,'appendix 3 - IO_mult_ETS'!$A$1:$AQ$156,'appendix 1 - Calculation'!CI$3-2007,FALSE),0)</f>
        <v>0</v>
      </c>
      <c r="CJ23" s="25">
        <f>IFERROR(VLOOKUP($K23&amp;$J23,'appendix 3 - IO_mult_ETS'!$A$1:$AQ$156,'appendix 1 - Calculation'!CJ$3-2007,FALSE),0)</f>
        <v>0</v>
      </c>
      <c r="CK23" s="25">
        <f>IFERROR(VLOOKUP($K23&amp;$J23,'appendix 3 - IO_mult_ETS'!$A$1:$AQ$156,'appendix 1 - Calculation'!CK$3-2007,FALSE),0)</f>
        <v>0</v>
      </c>
      <c r="CL23" s="25">
        <f>IFERROR(VLOOKUP($K23&amp;$J23,'appendix 3 - IO_mult_ETS'!$A$1:$AQ$156,'appendix 1 - Calculation'!CL$3-2007,FALSE),0)</f>
        <v>0</v>
      </c>
      <c r="CM23" s="26">
        <f>IFERROR(VLOOKUP($K23&amp;$J23,'appendix 3 - IO_mult_ETS'!$A$1:$AQ$156,'appendix 1 - Calculation'!CM$3-2007,FALSE),0)</f>
        <v>0</v>
      </c>
      <c r="CN23" s="25">
        <f t="shared" si="0"/>
        <v>0</v>
      </c>
      <c r="CO23" s="25">
        <f t="shared" si="1"/>
        <v>0</v>
      </c>
      <c r="CP23" s="25">
        <f t="shared" si="2"/>
        <v>0</v>
      </c>
      <c r="CQ23" s="25">
        <f t="shared" si="3"/>
        <v>0</v>
      </c>
      <c r="CR23" s="25">
        <f t="shared" si="4"/>
        <v>0</v>
      </c>
      <c r="CS23" s="25">
        <f t="shared" si="5"/>
        <v>0</v>
      </c>
      <c r="CT23" s="25">
        <f t="shared" si="6"/>
        <v>0</v>
      </c>
      <c r="CU23" s="25">
        <f t="shared" si="7"/>
        <v>0</v>
      </c>
      <c r="CV23" s="25">
        <f t="shared" si="8"/>
        <v>0</v>
      </c>
      <c r="CW23" s="25">
        <f t="shared" si="9"/>
        <v>0</v>
      </c>
      <c r="CX23" s="25">
        <f t="shared" si="10"/>
        <v>0</v>
      </c>
      <c r="CY23" s="25">
        <f t="shared" si="11"/>
        <v>0</v>
      </c>
      <c r="CZ23" s="25">
        <f t="shared" si="12"/>
        <v>0</v>
      </c>
      <c r="DA23" s="25">
        <f t="shared" si="13"/>
        <v>0</v>
      </c>
      <c r="DB23" s="25">
        <f t="shared" si="14"/>
        <v>0</v>
      </c>
      <c r="DC23" s="25">
        <f t="shared" si="15"/>
        <v>0</v>
      </c>
      <c r="DD23" s="25">
        <f t="shared" si="16"/>
        <v>0</v>
      </c>
      <c r="DE23" s="25">
        <f t="shared" si="17"/>
        <v>0</v>
      </c>
      <c r="DF23" s="25">
        <f t="shared" si="18"/>
        <v>0</v>
      </c>
      <c r="DG23" s="25">
        <f t="shared" si="19"/>
        <v>0</v>
      </c>
      <c r="DH23" s="25">
        <f t="shared" si="20"/>
        <v>0</v>
      </c>
      <c r="DI23" s="25">
        <f t="shared" si="21"/>
        <v>0</v>
      </c>
      <c r="DJ23" s="25">
        <f t="shared" si="22"/>
        <v>0</v>
      </c>
      <c r="DK23" s="25">
        <f t="shared" si="23"/>
        <v>0</v>
      </c>
      <c r="DL23" s="25">
        <f t="shared" si="24"/>
        <v>0</v>
      </c>
      <c r="DM23" s="25">
        <f t="shared" si="25"/>
        <v>0</v>
      </c>
      <c r="DN23" s="25">
        <f t="shared" si="26"/>
        <v>0</v>
      </c>
      <c r="DO23" s="25">
        <f t="shared" si="27"/>
        <v>0</v>
      </c>
      <c r="DP23" s="25">
        <f t="shared" si="28"/>
        <v>0</v>
      </c>
      <c r="DQ23" s="25">
        <f t="shared" si="29"/>
        <v>0</v>
      </c>
      <c r="DR23" s="25">
        <f t="shared" si="30"/>
        <v>0</v>
      </c>
      <c r="DS23" s="25">
        <f t="shared" si="31"/>
        <v>0</v>
      </c>
      <c r="DT23" s="25">
        <f t="shared" si="32"/>
        <v>0</v>
      </c>
      <c r="DU23" s="25">
        <f t="shared" si="33"/>
        <v>0</v>
      </c>
      <c r="DV23" s="25">
        <f t="shared" si="34"/>
        <v>0</v>
      </c>
      <c r="DW23" s="25">
        <f t="shared" si="35"/>
        <v>0</v>
      </c>
      <c r="DX23" s="25">
        <f t="shared" si="36"/>
        <v>0</v>
      </c>
      <c r="DY23" s="25">
        <f t="shared" si="37"/>
        <v>0</v>
      </c>
      <c r="DZ23" s="25">
        <f t="shared" si="38"/>
        <v>0</v>
      </c>
      <c r="EA23" s="25">
        <f t="shared" si="39"/>
        <v>0</v>
      </c>
      <c r="EB23" s="25">
        <f t="shared" si="40"/>
        <v>0</v>
      </c>
      <c r="EC23" s="25">
        <f t="shared" si="41"/>
        <v>0</v>
      </c>
      <c r="ED23" s="25">
        <f t="shared" si="42"/>
        <v>0</v>
      </c>
      <c r="EE23" s="25">
        <f t="shared" si="43"/>
        <v>0</v>
      </c>
      <c r="EF23" s="25">
        <f t="shared" si="44"/>
        <v>0</v>
      </c>
      <c r="EG23" s="25">
        <f t="shared" si="45"/>
        <v>0</v>
      </c>
      <c r="EH23" s="25">
        <f t="shared" si="46"/>
        <v>0</v>
      </c>
      <c r="EI23" s="25">
        <f t="shared" si="47"/>
        <v>0</v>
      </c>
      <c r="EJ23" s="25">
        <f t="shared" si="48"/>
        <v>0</v>
      </c>
      <c r="EK23" s="25">
        <f t="shared" si="49"/>
        <v>0</v>
      </c>
      <c r="EL23" s="25">
        <f t="shared" si="50"/>
        <v>0</v>
      </c>
      <c r="EM23" s="25">
        <f t="shared" si="51"/>
        <v>0</v>
      </c>
      <c r="EN23" s="25">
        <f t="shared" si="52"/>
        <v>0</v>
      </c>
      <c r="EO23" s="25">
        <f t="shared" si="53"/>
        <v>0</v>
      </c>
      <c r="EP23" s="25">
        <f t="shared" si="54"/>
        <v>0</v>
      </c>
      <c r="EQ23" s="25">
        <f t="shared" si="55"/>
        <v>0</v>
      </c>
      <c r="ER23" s="25">
        <f t="shared" si="56"/>
        <v>0</v>
      </c>
      <c r="ES23" s="25">
        <f t="shared" si="57"/>
        <v>0</v>
      </c>
      <c r="ET23" s="25">
        <f t="shared" si="58"/>
        <v>0</v>
      </c>
      <c r="EU23" s="25">
        <f t="shared" si="59"/>
        <v>0</v>
      </c>
      <c r="EV23" s="25">
        <f t="shared" si="60"/>
        <v>0</v>
      </c>
      <c r="EW23" s="25">
        <f t="shared" si="61"/>
        <v>0</v>
      </c>
      <c r="EX23" s="25">
        <f t="shared" si="62"/>
        <v>0</v>
      </c>
      <c r="EY23" s="25">
        <f t="shared" si="63"/>
        <v>0</v>
      </c>
      <c r="EZ23" s="25">
        <f t="shared" si="64"/>
        <v>0</v>
      </c>
      <c r="FA23" s="25">
        <f t="shared" si="65"/>
        <v>0</v>
      </c>
      <c r="FB23" s="25">
        <f t="shared" si="66"/>
        <v>0</v>
      </c>
      <c r="FC23" s="25">
        <f t="shared" si="67"/>
        <v>0</v>
      </c>
      <c r="FD23" s="25">
        <f t="shared" si="68"/>
        <v>0</v>
      </c>
      <c r="FE23" s="25">
        <f t="shared" si="69"/>
        <v>0</v>
      </c>
      <c r="FF23" s="25">
        <f t="shared" si="70"/>
        <v>0</v>
      </c>
      <c r="FG23" s="25">
        <f t="shared" si="71"/>
        <v>0</v>
      </c>
      <c r="FH23" s="25">
        <f t="shared" si="72"/>
        <v>0</v>
      </c>
      <c r="FI23" s="25">
        <f t="shared" si="73"/>
        <v>0</v>
      </c>
      <c r="FJ23" s="25">
        <f t="shared" si="74"/>
        <v>0</v>
      </c>
      <c r="FK23" s="25">
        <f t="shared" si="75"/>
        <v>0</v>
      </c>
      <c r="FL23" s="25">
        <f t="shared" si="76"/>
        <v>0</v>
      </c>
      <c r="FM23" s="25">
        <f t="shared" si="77"/>
        <v>0</v>
      </c>
      <c r="FN23" s="25">
        <f t="shared" si="78"/>
        <v>0</v>
      </c>
      <c r="FO23" s="25">
        <f t="shared" si="79"/>
        <v>0</v>
      </c>
      <c r="FP23" s="25">
        <f t="shared" si="81"/>
        <v>0</v>
      </c>
      <c r="FQ23" s="25">
        <f t="shared" si="100"/>
        <v>0</v>
      </c>
      <c r="FR23" s="25">
        <f t="shared" si="101"/>
        <v>0</v>
      </c>
      <c r="FS23" s="25">
        <f t="shared" si="102"/>
        <v>0</v>
      </c>
      <c r="FT23" s="25">
        <f t="shared" si="103"/>
        <v>0</v>
      </c>
      <c r="FU23" s="25">
        <f t="shared" si="104"/>
        <v>0</v>
      </c>
      <c r="FV23" s="25">
        <f t="shared" si="105"/>
        <v>0</v>
      </c>
      <c r="FW23" s="25">
        <f t="shared" si="106"/>
        <v>0</v>
      </c>
      <c r="FX23" s="25">
        <f t="shared" si="107"/>
        <v>0</v>
      </c>
      <c r="FY23" s="25">
        <f t="shared" si="108"/>
        <v>0</v>
      </c>
      <c r="FZ23" s="25">
        <f t="shared" si="109"/>
        <v>0</v>
      </c>
      <c r="GA23" s="25">
        <f t="shared" si="110"/>
        <v>0</v>
      </c>
      <c r="GB23" s="25">
        <f t="shared" si="111"/>
        <v>0</v>
      </c>
      <c r="GC23" s="25">
        <f t="shared" si="112"/>
        <v>0</v>
      </c>
      <c r="GD23" s="25">
        <f t="shared" si="113"/>
        <v>0</v>
      </c>
      <c r="GE23" s="25">
        <f t="shared" si="114"/>
        <v>0</v>
      </c>
      <c r="GF23" s="25">
        <f t="shared" si="115"/>
        <v>0</v>
      </c>
      <c r="GG23" s="25">
        <f t="shared" si="116"/>
        <v>0</v>
      </c>
      <c r="GH23" s="25">
        <f t="shared" si="117"/>
        <v>0</v>
      </c>
      <c r="GI23" s="25">
        <f t="shared" si="118"/>
        <v>0</v>
      </c>
      <c r="GJ23" s="25">
        <f t="shared" si="119"/>
        <v>0</v>
      </c>
      <c r="GK23" s="25">
        <f t="shared" si="120"/>
        <v>0</v>
      </c>
      <c r="GL23" s="25">
        <f t="shared" si="82"/>
        <v>0</v>
      </c>
      <c r="GM23" s="25">
        <f t="shared" si="83"/>
        <v>0</v>
      </c>
      <c r="GN23" s="25">
        <f t="shared" si="84"/>
        <v>0</v>
      </c>
      <c r="GO23" s="25">
        <f t="shared" si="85"/>
        <v>0</v>
      </c>
      <c r="GP23" s="25">
        <f t="shared" si="86"/>
        <v>0</v>
      </c>
      <c r="GQ23" s="25">
        <f t="shared" si="87"/>
        <v>0</v>
      </c>
      <c r="GR23" s="25">
        <f t="shared" si="88"/>
        <v>0</v>
      </c>
      <c r="GS23" s="25">
        <f t="shared" si="89"/>
        <v>0</v>
      </c>
      <c r="GT23" s="25">
        <f t="shared" si="90"/>
        <v>0</v>
      </c>
      <c r="GU23" s="25">
        <f t="shared" si="91"/>
        <v>0</v>
      </c>
      <c r="GV23" s="25">
        <f t="shared" si="92"/>
        <v>0</v>
      </c>
      <c r="GW23" s="25">
        <f t="shared" si="93"/>
        <v>0</v>
      </c>
      <c r="GX23" s="25">
        <f t="shared" si="94"/>
        <v>0</v>
      </c>
      <c r="GY23" s="25">
        <f t="shared" si="95"/>
        <v>0</v>
      </c>
      <c r="GZ23" s="25">
        <f t="shared" si="96"/>
        <v>0</v>
      </c>
      <c r="HA23" s="25">
        <f t="shared" si="97"/>
        <v>0</v>
      </c>
      <c r="HB23" s="25">
        <f t="shared" si="98"/>
        <v>0</v>
      </c>
      <c r="HC23" s="25">
        <f t="shared" si="99"/>
        <v>0</v>
      </c>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BGD23" s="21"/>
    </row>
    <row r="24" spans="1:291 1538:1538" x14ac:dyDescent="0.25">
      <c r="A24" s="7">
        <f>'STEP 2 Input sheet'!A113</f>
        <v>0</v>
      </c>
      <c r="B24" s="7">
        <f>'STEP 2 Input sheet'!B113</f>
        <v>0</v>
      </c>
      <c r="C24" s="7">
        <f>'STEP 2 Input sheet'!C113</f>
        <v>0</v>
      </c>
      <c r="D24" s="7">
        <f>'STEP 2 Input sheet'!D113</f>
        <v>0</v>
      </c>
      <c r="E24" s="7">
        <f>'STEP 2 Input sheet'!E113</f>
        <v>0</v>
      </c>
      <c r="F24" s="7" t="str">
        <f>'STEP 2 Input sheet'!F113</f>
        <v>euro/</v>
      </c>
      <c r="G24" s="7">
        <f>'STEP 2 Input sheet'!G113</f>
        <v>0</v>
      </c>
      <c r="H24" s="7">
        <f>'STEP 2 Input sheet'!H113</f>
        <v>0</v>
      </c>
      <c r="I24" s="7">
        <f>'STEP 2 Input sheet'!I113</f>
        <v>0</v>
      </c>
      <c r="J24" s="15" t="e">
        <f>VLOOKUP(C24,'appendix 7 - prd ind and reg'!$A:$B,2,FALSE)</f>
        <v>#N/A</v>
      </c>
      <c r="K24" s="16" t="e">
        <f>VLOOKUP(D24,'appendix 7 - prd ind and reg'!$G$2:$H$6,2,FALSE)</f>
        <v>#N/A</v>
      </c>
      <c r="L24" s="24">
        <f>IFERROR(VLOOKUP($K24&amp;$J24,'appendix 2 - IO_mult_all'!$A$1:$AQ$156,'appendix 1 - Calculation'!L$3-2007,FALSE),0)</f>
        <v>0</v>
      </c>
      <c r="M24" s="25">
        <f>IFERROR(VLOOKUP($K24&amp;$J24,'appendix 2 - IO_mult_all'!$A$1:$AQ$156,'appendix 1 - Calculation'!M$3-2007,FALSE),0)</f>
        <v>0</v>
      </c>
      <c r="N24" s="25">
        <f>IFERROR(VLOOKUP($K24&amp;$J24,'appendix 2 - IO_mult_all'!$A$1:$AQ$156,'appendix 1 - Calculation'!N$3-2007,FALSE),0)</f>
        <v>0</v>
      </c>
      <c r="O24" s="25">
        <f>IFERROR(VLOOKUP($K24&amp;$J24,'appendix 2 - IO_mult_all'!$A$1:$AQ$156,'appendix 1 - Calculation'!O$3-2007,FALSE),0)</f>
        <v>0</v>
      </c>
      <c r="P24" s="25">
        <f>IFERROR(VLOOKUP($K24&amp;$J24,'appendix 2 - IO_mult_all'!$A$1:$AQ$156,'appendix 1 - Calculation'!P$3-2007,FALSE),0)</f>
        <v>0</v>
      </c>
      <c r="Q24" s="25">
        <f>IFERROR(VLOOKUP($K24&amp;$J24,'appendix 2 - IO_mult_all'!$A$1:$AQ$156,'appendix 1 - Calculation'!Q$3-2007,FALSE),0)</f>
        <v>0</v>
      </c>
      <c r="R24" s="25">
        <f>IFERROR(VLOOKUP($K24&amp;$J24,'appendix 2 - IO_mult_all'!$A$1:$AQ$156,'appendix 1 - Calculation'!R$3-2007,FALSE),0)</f>
        <v>0</v>
      </c>
      <c r="S24" s="25">
        <f>IFERROR(VLOOKUP($K24&amp;$J24,'appendix 2 - IO_mult_all'!$A$1:$AQ$156,'appendix 1 - Calculation'!S$3-2007,FALSE),0)</f>
        <v>0</v>
      </c>
      <c r="T24" s="25">
        <f>IFERROR(VLOOKUP($K24&amp;$J24,'appendix 2 - IO_mult_all'!$A$1:$AQ$156,'appendix 1 - Calculation'!T$3-2007,FALSE),0)</f>
        <v>0</v>
      </c>
      <c r="U24" s="25">
        <f>IFERROR(VLOOKUP($K24&amp;$J24,'appendix 2 - IO_mult_all'!$A$1:$AQ$156,'appendix 1 - Calculation'!U$3-2007,FALSE),0)</f>
        <v>0</v>
      </c>
      <c r="V24" s="25">
        <f>IFERROR(VLOOKUP($K24&amp;$J24,'appendix 2 - IO_mult_all'!$A$1:$AQ$156,'appendix 1 - Calculation'!V$3-2007,FALSE),0)</f>
        <v>0</v>
      </c>
      <c r="W24" s="25">
        <f>IFERROR(VLOOKUP($K24&amp;$J24,'appendix 2 - IO_mult_all'!$A$1:$AQ$156,'appendix 1 - Calculation'!W$3-2007,FALSE),0)</f>
        <v>0</v>
      </c>
      <c r="X24" s="25">
        <f>IFERROR(VLOOKUP($K24&amp;$J24,'appendix 2 - IO_mult_all'!$A$1:$AQ$156,'appendix 1 - Calculation'!X$3-2007,FALSE),0)</f>
        <v>0</v>
      </c>
      <c r="Y24" s="25">
        <f>IFERROR(VLOOKUP($K24&amp;$J24,'appendix 2 - IO_mult_all'!$A$1:$AQ$156,'appendix 1 - Calculation'!Y$3-2007,FALSE),0)</f>
        <v>0</v>
      </c>
      <c r="Z24" s="25">
        <f>IFERROR(VLOOKUP($K24&amp;$J24,'appendix 2 - IO_mult_all'!$A$1:$AQ$156,'appendix 1 - Calculation'!Z$3-2007,FALSE),0)</f>
        <v>0</v>
      </c>
      <c r="AA24" s="25">
        <f>IFERROR(VLOOKUP($K24&amp;$J24,'appendix 2 - IO_mult_all'!$A$1:$AQ$156,'appendix 1 - Calculation'!AA$3-2007,FALSE),0)</f>
        <v>0</v>
      </c>
      <c r="AB24" s="25">
        <f>IFERROR(VLOOKUP($K24&amp;$J24,'appendix 2 - IO_mult_all'!$A$1:$AQ$156,'appendix 1 - Calculation'!AB$3-2007,FALSE),0)</f>
        <v>0</v>
      </c>
      <c r="AC24" s="25">
        <f>IFERROR(VLOOKUP($K24&amp;$J24,'appendix 2 - IO_mult_all'!$A$1:$AQ$156,'appendix 1 - Calculation'!AC$3-2007,FALSE),0)</f>
        <v>0</v>
      </c>
      <c r="AD24" s="25">
        <f>IFERROR(VLOOKUP($K24&amp;$J24,'appendix 2 - IO_mult_all'!$A$1:$AQ$156,'appendix 1 - Calculation'!AD$3-2007,FALSE),0)</f>
        <v>0</v>
      </c>
      <c r="AE24" s="25">
        <f>IFERROR(VLOOKUP($K24&amp;$J24,'appendix 2 - IO_mult_all'!$A$1:$AQ$156,'appendix 1 - Calculation'!AE$3-2007,FALSE),0)</f>
        <v>0</v>
      </c>
      <c r="AF24" s="25">
        <f>IFERROR(VLOOKUP($K24&amp;$J24,'appendix 2 - IO_mult_all'!$A$1:$AQ$156,'appendix 1 - Calculation'!AF$3-2007,FALSE),0)</f>
        <v>0</v>
      </c>
      <c r="AG24" s="25">
        <f>IFERROR(VLOOKUP($K24&amp;$J24,'appendix 2 - IO_mult_all'!$A$1:$AQ$156,'appendix 1 - Calculation'!AG$3-2007,FALSE),0)</f>
        <v>0</v>
      </c>
      <c r="AH24" s="25">
        <f>IFERROR(VLOOKUP($K24&amp;$J24,'appendix 2 - IO_mult_all'!$A$1:$AQ$156,'appendix 1 - Calculation'!AH$3-2007,FALSE),0)</f>
        <v>0</v>
      </c>
      <c r="AI24" s="25">
        <f>IFERROR(VLOOKUP($K24&amp;$J24,'appendix 2 - IO_mult_all'!$A$1:$AQ$156,'appendix 1 - Calculation'!AI$3-2007,FALSE),0)</f>
        <v>0</v>
      </c>
      <c r="AJ24" s="25">
        <f>IFERROR(VLOOKUP($K24&amp;$J24,'appendix 2 - IO_mult_all'!$A$1:$AQ$156,'appendix 1 - Calculation'!AJ$3-2007,FALSE),0)</f>
        <v>0</v>
      </c>
      <c r="AK24" s="25">
        <f>IFERROR(VLOOKUP($K24&amp;$J24,'appendix 2 - IO_mult_all'!$A$1:$AQ$156,'appendix 1 - Calculation'!AK$3-2007,FALSE),0)</f>
        <v>0</v>
      </c>
      <c r="AL24" s="25">
        <f>IFERROR(VLOOKUP($K24&amp;$J24,'appendix 2 - IO_mult_all'!$A$1:$AQ$156,'appendix 1 - Calculation'!AL$3-2007,FALSE),0)</f>
        <v>0</v>
      </c>
      <c r="AM24" s="25">
        <f>IFERROR(VLOOKUP($K24&amp;$J24,'appendix 2 - IO_mult_all'!$A$1:$AQ$156,'appendix 1 - Calculation'!AM$3-2007,FALSE),0)</f>
        <v>0</v>
      </c>
      <c r="AN24" s="25">
        <f>IFERROR(VLOOKUP($K24&amp;$J24,'appendix 2 - IO_mult_all'!$A$1:$AQ$156,'appendix 1 - Calculation'!AN$3-2007,FALSE),0)</f>
        <v>0</v>
      </c>
      <c r="AO24" s="25">
        <f>IFERROR(VLOOKUP($K24&amp;$J24,'appendix 2 - IO_mult_all'!$A$1:$AQ$156,'appendix 1 - Calculation'!AO$3-2007,FALSE),0)</f>
        <v>0</v>
      </c>
      <c r="AP24" s="25">
        <f>IFERROR(VLOOKUP($K24&amp;$J24,'appendix 2 - IO_mult_all'!$A$1:$AQ$156,'appendix 1 - Calculation'!AP$3-2007,FALSE),0)</f>
        <v>0</v>
      </c>
      <c r="AQ24" s="25">
        <f>IFERROR(VLOOKUP($K24&amp;$J24,'appendix 2 - IO_mult_all'!$A$1:$AQ$156,'appendix 1 - Calculation'!AQ$3-2007,FALSE),0)</f>
        <v>0</v>
      </c>
      <c r="AR24" s="25">
        <f>IFERROR(VLOOKUP($K24&amp;$J24,'appendix 2 - IO_mult_all'!$A$1:$AQ$156,'appendix 1 - Calculation'!AR$3-2007,FALSE),0)</f>
        <v>0</v>
      </c>
      <c r="AS24" s="25">
        <f>IFERROR(VLOOKUP($K24&amp;$J24,'appendix 2 - IO_mult_all'!$A$1:$AQ$156,'appendix 1 - Calculation'!AS$3-2007,FALSE),0)</f>
        <v>0</v>
      </c>
      <c r="AT24" s="25">
        <f>IFERROR(VLOOKUP($K24&amp;$J24,'appendix 2 - IO_mult_all'!$A$1:$AQ$156,'appendix 1 - Calculation'!AT$3-2007,FALSE),0)</f>
        <v>0</v>
      </c>
      <c r="AU24" s="25">
        <f>IFERROR(VLOOKUP($K24&amp;$J24,'appendix 2 - IO_mult_all'!$A$1:$AQ$156,'appendix 1 - Calculation'!AU$3-2007,FALSE),0)</f>
        <v>0</v>
      </c>
      <c r="AV24" s="25">
        <f>IFERROR(VLOOKUP($K24&amp;$J24,'appendix 2 - IO_mult_all'!$A$1:$AQ$156,'appendix 1 - Calculation'!AV$3-2007,FALSE),0)</f>
        <v>0</v>
      </c>
      <c r="AW24" s="25">
        <f>IFERROR(VLOOKUP($K24&amp;$J24,'appendix 2 - IO_mult_all'!$A$1:$AQ$156,'appendix 1 - Calculation'!AW$3-2007,FALSE),0)</f>
        <v>0</v>
      </c>
      <c r="AX24" s="25">
        <f>IFERROR(VLOOKUP($K24&amp;$J24,'appendix 2 - IO_mult_all'!$A$1:$AQ$156,'appendix 1 - Calculation'!AX$3-2007,FALSE),0)</f>
        <v>0</v>
      </c>
      <c r="AY24" s="27">
        <f>IFERROR(VLOOKUP($K24&amp;$J24,'appendix 2 - IO_mult_all'!$A$1:$AQ$156,'appendix 1 - Calculation'!AY$3-2007,FALSE),0)</f>
        <v>0</v>
      </c>
      <c r="AZ24" s="24">
        <f>IFERROR(VLOOKUP($K24&amp;$J24,'appendix 3 - IO_mult_ETS'!$A$1:$AQ$156,'appendix 1 - Calculation'!AZ$3-2007,FALSE),0)</f>
        <v>0</v>
      </c>
      <c r="BA24" s="25">
        <f>IFERROR(VLOOKUP($K24&amp;$J24,'appendix 3 - IO_mult_ETS'!$A$1:$AQ$156,'appendix 1 - Calculation'!BA$3-2007,FALSE),0)</f>
        <v>0</v>
      </c>
      <c r="BB24" s="25">
        <f>IFERROR(VLOOKUP($K24&amp;$J24,'appendix 3 - IO_mult_ETS'!$A$1:$AQ$156,'appendix 1 - Calculation'!BB$3-2007,FALSE),0)</f>
        <v>0</v>
      </c>
      <c r="BC24" s="25">
        <f>IFERROR(VLOOKUP($K24&amp;$J24,'appendix 3 - IO_mult_ETS'!$A$1:$AQ$156,'appendix 1 - Calculation'!BC$3-2007,FALSE),0)</f>
        <v>0</v>
      </c>
      <c r="BD24" s="25">
        <f>IFERROR(VLOOKUP($K24&amp;$J24,'appendix 3 - IO_mult_ETS'!$A$1:$AQ$156,'appendix 1 - Calculation'!BD$3-2007,FALSE),0)</f>
        <v>0</v>
      </c>
      <c r="BE24" s="25">
        <f>IFERROR(VLOOKUP($K24&amp;$J24,'appendix 3 - IO_mult_ETS'!$A$1:$AQ$156,'appendix 1 - Calculation'!BE$3-2007,FALSE),0)</f>
        <v>0</v>
      </c>
      <c r="BF24" s="25">
        <f>IFERROR(VLOOKUP($K24&amp;$J24,'appendix 3 - IO_mult_ETS'!$A$1:$AQ$156,'appendix 1 - Calculation'!BF$3-2007,FALSE),0)</f>
        <v>0</v>
      </c>
      <c r="BG24" s="25">
        <f>IFERROR(VLOOKUP($K24&amp;$J24,'appendix 3 - IO_mult_ETS'!$A$1:$AQ$156,'appendix 1 - Calculation'!BG$3-2007,FALSE),0)</f>
        <v>0</v>
      </c>
      <c r="BH24" s="25">
        <f>IFERROR(VLOOKUP($K24&amp;$J24,'appendix 3 - IO_mult_ETS'!$A$1:$AQ$156,'appendix 1 - Calculation'!BH$3-2007,FALSE),0)</f>
        <v>0</v>
      </c>
      <c r="BI24" s="25">
        <f>IFERROR(VLOOKUP($K24&amp;$J24,'appendix 3 - IO_mult_ETS'!$A$1:$AQ$156,'appendix 1 - Calculation'!BI$3-2007,FALSE),0)</f>
        <v>0</v>
      </c>
      <c r="BJ24" s="25">
        <f>IFERROR(VLOOKUP($K24&amp;$J24,'appendix 3 - IO_mult_ETS'!$A$1:$AQ$156,'appendix 1 - Calculation'!BJ$3-2007,FALSE),0)</f>
        <v>0</v>
      </c>
      <c r="BK24" s="25">
        <f>IFERROR(VLOOKUP($K24&amp;$J24,'appendix 3 - IO_mult_ETS'!$A$1:$AQ$156,'appendix 1 - Calculation'!BK$3-2007,FALSE),0)</f>
        <v>0</v>
      </c>
      <c r="BL24" s="25">
        <f>IFERROR(VLOOKUP($K24&amp;$J24,'appendix 3 - IO_mult_ETS'!$A$1:$AQ$156,'appendix 1 - Calculation'!BL$3-2007,FALSE),0)</f>
        <v>0</v>
      </c>
      <c r="BM24" s="25">
        <f>IFERROR(VLOOKUP($K24&amp;$J24,'appendix 3 - IO_mult_ETS'!$A$1:$AQ$156,'appendix 1 - Calculation'!BM$3-2007,FALSE),0)</f>
        <v>0</v>
      </c>
      <c r="BN24" s="25">
        <f>IFERROR(VLOOKUP($K24&amp;$J24,'appendix 3 - IO_mult_ETS'!$A$1:$AQ$156,'appendix 1 - Calculation'!BN$3-2007,FALSE),0)</f>
        <v>0</v>
      </c>
      <c r="BO24" s="25">
        <f>IFERROR(VLOOKUP($K24&amp;$J24,'appendix 3 - IO_mult_ETS'!$A$1:$AQ$156,'appendix 1 - Calculation'!BO$3-2007,FALSE),0)</f>
        <v>0</v>
      </c>
      <c r="BP24" s="25">
        <f>IFERROR(VLOOKUP($K24&amp;$J24,'appendix 3 - IO_mult_ETS'!$A$1:$AQ$156,'appendix 1 - Calculation'!BP$3-2007,FALSE),0)</f>
        <v>0</v>
      </c>
      <c r="BQ24" s="25">
        <f>IFERROR(VLOOKUP($K24&amp;$J24,'appendix 3 - IO_mult_ETS'!$A$1:$AQ$156,'appendix 1 - Calculation'!BQ$3-2007,FALSE),0)</f>
        <v>0</v>
      </c>
      <c r="BR24" s="25">
        <f>IFERROR(VLOOKUP($K24&amp;$J24,'appendix 3 - IO_mult_ETS'!$A$1:$AQ$156,'appendix 1 - Calculation'!BR$3-2007,FALSE),0)</f>
        <v>0</v>
      </c>
      <c r="BS24" s="25">
        <f>IFERROR(VLOOKUP($K24&amp;$J24,'appendix 3 - IO_mult_ETS'!$A$1:$AQ$156,'appendix 1 - Calculation'!BS$3-2007,FALSE),0)</f>
        <v>0</v>
      </c>
      <c r="BT24" s="25">
        <f>IFERROR(VLOOKUP($K24&amp;$J24,'appendix 3 - IO_mult_ETS'!$A$1:$AQ$156,'appendix 1 - Calculation'!BT$3-2007,FALSE),0)</f>
        <v>0</v>
      </c>
      <c r="BU24" s="25">
        <f>IFERROR(VLOOKUP($K24&amp;$J24,'appendix 3 - IO_mult_ETS'!$A$1:$AQ$156,'appendix 1 - Calculation'!BU$3-2007,FALSE),0)</f>
        <v>0</v>
      </c>
      <c r="BV24" s="25">
        <f>IFERROR(VLOOKUP($K24&amp;$J24,'appendix 3 - IO_mult_ETS'!$A$1:$AQ$156,'appendix 1 - Calculation'!BV$3-2007,FALSE),0)</f>
        <v>0</v>
      </c>
      <c r="BW24" s="25">
        <f>IFERROR(VLOOKUP($K24&amp;$J24,'appendix 3 - IO_mult_ETS'!$A$1:$AQ$156,'appendix 1 - Calculation'!BW$3-2007,FALSE),0)</f>
        <v>0</v>
      </c>
      <c r="BX24" s="25">
        <f>IFERROR(VLOOKUP($K24&amp;$J24,'appendix 3 - IO_mult_ETS'!$A$1:$AQ$156,'appendix 1 - Calculation'!BX$3-2007,FALSE),0)</f>
        <v>0</v>
      </c>
      <c r="BY24" s="25">
        <f>IFERROR(VLOOKUP($K24&amp;$J24,'appendix 3 - IO_mult_ETS'!$A$1:$AQ$156,'appendix 1 - Calculation'!BY$3-2007,FALSE),0)</f>
        <v>0</v>
      </c>
      <c r="BZ24" s="25">
        <f>IFERROR(VLOOKUP($K24&amp;$J24,'appendix 3 - IO_mult_ETS'!$A$1:$AQ$156,'appendix 1 - Calculation'!BZ$3-2007,FALSE),0)</f>
        <v>0</v>
      </c>
      <c r="CA24" s="25">
        <f>IFERROR(VLOOKUP($K24&amp;$J24,'appendix 3 - IO_mult_ETS'!$A$1:$AQ$156,'appendix 1 - Calculation'!CA$3-2007,FALSE),0)</f>
        <v>0</v>
      </c>
      <c r="CB24" s="25">
        <f>IFERROR(VLOOKUP($K24&amp;$J24,'appendix 3 - IO_mult_ETS'!$A$1:$AQ$156,'appendix 1 - Calculation'!CB$3-2007,FALSE),0)</f>
        <v>0</v>
      </c>
      <c r="CC24" s="25">
        <f>IFERROR(VLOOKUP($K24&amp;$J24,'appendix 3 - IO_mult_ETS'!$A$1:$AQ$156,'appendix 1 - Calculation'!CC$3-2007,FALSE),0)</f>
        <v>0</v>
      </c>
      <c r="CD24" s="25">
        <f>IFERROR(VLOOKUP($K24&amp;$J24,'appendix 3 - IO_mult_ETS'!$A$1:$AQ$156,'appendix 1 - Calculation'!CD$3-2007,FALSE),0)</f>
        <v>0</v>
      </c>
      <c r="CE24" s="25">
        <f>IFERROR(VLOOKUP($K24&amp;$J24,'appendix 3 - IO_mult_ETS'!$A$1:$AQ$156,'appendix 1 - Calculation'!CE$3-2007,FALSE),0)</f>
        <v>0</v>
      </c>
      <c r="CF24" s="25">
        <f>IFERROR(VLOOKUP($K24&amp;$J24,'appendix 3 - IO_mult_ETS'!$A$1:$AQ$156,'appendix 1 - Calculation'!CF$3-2007,FALSE),0)</f>
        <v>0</v>
      </c>
      <c r="CG24" s="25">
        <f>IFERROR(VLOOKUP($K24&amp;$J24,'appendix 3 - IO_mult_ETS'!$A$1:$AQ$156,'appendix 1 - Calculation'!CG$3-2007,FALSE),0)</f>
        <v>0</v>
      </c>
      <c r="CH24" s="25">
        <f>IFERROR(VLOOKUP($K24&amp;$J24,'appendix 3 - IO_mult_ETS'!$A$1:$AQ$156,'appendix 1 - Calculation'!CH$3-2007,FALSE),0)</f>
        <v>0</v>
      </c>
      <c r="CI24" s="25">
        <f>IFERROR(VLOOKUP($K24&amp;$J24,'appendix 3 - IO_mult_ETS'!$A$1:$AQ$156,'appendix 1 - Calculation'!CI$3-2007,FALSE),0)</f>
        <v>0</v>
      </c>
      <c r="CJ24" s="25">
        <f>IFERROR(VLOOKUP($K24&amp;$J24,'appendix 3 - IO_mult_ETS'!$A$1:$AQ$156,'appendix 1 - Calculation'!CJ$3-2007,FALSE),0)</f>
        <v>0</v>
      </c>
      <c r="CK24" s="25">
        <f>IFERROR(VLOOKUP($K24&amp;$J24,'appendix 3 - IO_mult_ETS'!$A$1:$AQ$156,'appendix 1 - Calculation'!CK$3-2007,FALSE),0)</f>
        <v>0</v>
      </c>
      <c r="CL24" s="25">
        <f>IFERROR(VLOOKUP($K24&amp;$J24,'appendix 3 - IO_mult_ETS'!$A$1:$AQ$156,'appendix 1 - Calculation'!CL$3-2007,FALSE),0)</f>
        <v>0</v>
      </c>
      <c r="CM24" s="26">
        <f>IFERROR(VLOOKUP($K24&amp;$J24,'appendix 3 - IO_mult_ETS'!$A$1:$AQ$156,'appendix 1 - Calculation'!CM$3-2007,FALSE),0)</f>
        <v>0</v>
      </c>
      <c r="CN24" s="25">
        <f t="shared" si="0"/>
        <v>0</v>
      </c>
      <c r="CO24" s="25">
        <f t="shared" si="1"/>
        <v>0</v>
      </c>
      <c r="CP24" s="25">
        <f t="shared" si="2"/>
        <v>0</v>
      </c>
      <c r="CQ24" s="25">
        <f t="shared" si="3"/>
        <v>0</v>
      </c>
      <c r="CR24" s="25">
        <f t="shared" si="4"/>
        <v>0</v>
      </c>
      <c r="CS24" s="25">
        <f t="shared" si="5"/>
        <v>0</v>
      </c>
      <c r="CT24" s="25">
        <f t="shared" si="6"/>
        <v>0</v>
      </c>
      <c r="CU24" s="25">
        <f t="shared" si="7"/>
        <v>0</v>
      </c>
      <c r="CV24" s="25">
        <f t="shared" si="8"/>
        <v>0</v>
      </c>
      <c r="CW24" s="25">
        <f t="shared" si="9"/>
        <v>0</v>
      </c>
      <c r="CX24" s="25">
        <f t="shared" si="10"/>
        <v>0</v>
      </c>
      <c r="CY24" s="25">
        <f t="shared" si="11"/>
        <v>0</v>
      </c>
      <c r="CZ24" s="25">
        <f t="shared" si="12"/>
        <v>0</v>
      </c>
      <c r="DA24" s="25">
        <f t="shared" si="13"/>
        <v>0</v>
      </c>
      <c r="DB24" s="25">
        <f t="shared" si="14"/>
        <v>0</v>
      </c>
      <c r="DC24" s="25">
        <f t="shared" si="15"/>
        <v>0</v>
      </c>
      <c r="DD24" s="25">
        <f t="shared" si="16"/>
        <v>0</v>
      </c>
      <c r="DE24" s="25">
        <f t="shared" si="17"/>
        <v>0</v>
      </c>
      <c r="DF24" s="25">
        <f t="shared" si="18"/>
        <v>0</v>
      </c>
      <c r="DG24" s="25">
        <f t="shared" si="19"/>
        <v>0</v>
      </c>
      <c r="DH24" s="25">
        <f t="shared" si="20"/>
        <v>0</v>
      </c>
      <c r="DI24" s="25">
        <f t="shared" si="21"/>
        <v>0</v>
      </c>
      <c r="DJ24" s="25">
        <f t="shared" si="22"/>
        <v>0</v>
      </c>
      <c r="DK24" s="25">
        <f t="shared" si="23"/>
        <v>0</v>
      </c>
      <c r="DL24" s="25">
        <f t="shared" si="24"/>
        <v>0</v>
      </c>
      <c r="DM24" s="25">
        <f t="shared" si="25"/>
        <v>0</v>
      </c>
      <c r="DN24" s="25">
        <f t="shared" si="26"/>
        <v>0</v>
      </c>
      <c r="DO24" s="25">
        <f t="shared" si="27"/>
        <v>0</v>
      </c>
      <c r="DP24" s="25">
        <f t="shared" si="28"/>
        <v>0</v>
      </c>
      <c r="DQ24" s="25">
        <f t="shared" si="29"/>
        <v>0</v>
      </c>
      <c r="DR24" s="25">
        <f t="shared" si="30"/>
        <v>0</v>
      </c>
      <c r="DS24" s="25">
        <f t="shared" si="31"/>
        <v>0</v>
      </c>
      <c r="DT24" s="25">
        <f t="shared" si="32"/>
        <v>0</v>
      </c>
      <c r="DU24" s="25">
        <f t="shared" si="33"/>
        <v>0</v>
      </c>
      <c r="DV24" s="25">
        <f t="shared" si="34"/>
        <v>0</v>
      </c>
      <c r="DW24" s="25">
        <f t="shared" si="35"/>
        <v>0</v>
      </c>
      <c r="DX24" s="25">
        <f t="shared" si="36"/>
        <v>0</v>
      </c>
      <c r="DY24" s="25">
        <f t="shared" si="37"/>
        <v>0</v>
      </c>
      <c r="DZ24" s="25">
        <f t="shared" si="38"/>
        <v>0</v>
      </c>
      <c r="EA24" s="25">
        <f t="shared" si="39"/>
        <v>0</v>
      </c>
      <c r="EB24" s="25">
        <f t="shared" si="40"/>
        <v>0</v>
      </c>
      <c r="EC24" s="25">
        <f t="shared" si="41"/>
        <v>0</v>
      </c>
      <c r="ED24" s="25">
        <f t="shared" si="42"/>
        <v>0</v>
      </c>
      <c r="EE24" s="25">
        <f t="shared" si="43"/>
        <v>0</v>
      </c>
      <c r="EF24" s="25">
        <f t="shared" si="44"/>
        <v>0</v>
      </c>
      <c r="EG24" s="25">
        <f t="shared" si="45"/>
        <v>0</v>
      </c>
      <c r="EH24" s="25">
        <f t="shared" si="46"/>
        <v>0</v>
      </c>
      <c r="EI24" s="25">
        <f t="shared" si="47"/>
        <v>0</v>
      </c>
      <c r="EJ24" s="25">
        <f t="shared" si="48"/>
        <v>0</v>
      </c>
      <c r="EK24" s="25">
        <f t="shared" si="49"/>
        <v>0</v>
      </c>
      <c r="EL24" s="25">
        <f t="shared" si="50"/>
        <v>0</v>
      </c>
      <c r="EM24" s="25">
        <f t="shared" si="51"/>
        <v>0</v>
      </c>
      <c r="EN24" s="25">
        <f t="shared" si="52"/>
        <v>0</v>
      </c>
      <c r="EO24" s="25">
        <f t="shared" si="53"/>
        <v>0</v>
      </c>
      <c r="EP24" s="25">
        <f t="shared" si="54"/>
        <v>0</v>
      </c>
      <c r="EQ24" s="25">
        <f t="shared" si="55"/>
        <v>0</v>
      </c>
      <c r="ER24" s="25">
        <f t="shared" si="56"/>
        <v>0</v>
      </c>
      <c r="ES24" s="25">
        <f t="shared" si="57"/>
        <v>0</v>
      </c>
      <c r="ET24" s="25">
        <f t="shared" si="58"/>
        <v>0</v>
      </c>
      <c r="EU24" s="25">
        <f t="shared" si="59"/>
        <v>0</v>
      </c>
      <c r="EV24" s="25">
        <f t="shared" si="60"/>
        <v>0</v>
      </c>
      <c r="EW24" s="25">
        <f t="shared" si="61"/>
        <v>0</v>
      </c>
      <c r="EX24" s="25">
        <f t="shared" si="62"/>
        <v>0</v>
      </c>
      <c r="EY24" s="25">
        <f t="shared" si="63"/>
        <v>0</v>
      </c>
      <c r="EZ24" s="25">
        <f t="shared" si="64"/>
        <v>0</v>
      </c>
      <c r="FA24" s="25">
        <f t="shared" si="65"/>
        <v>0</v>
      </c>
      <c r="FB24" s="25">
        <f t="shared" si="66"/>
        <v>0</v>
      </c>
      <c r="FC24" s="25">
        <f t="shared" si="67"/>
        <v>0</v>
      </c>
      <c r="FD24" s="25">
        <f t="shared" si="68"/>
        <v>0</v>
      </c>
      <c r="FE24" s="25">
        <f t="shared" si="69"/>
        <v>0</v>
      </c>
      <c r="FF24" s="25">
        <f t="shared" si="70"/>
        <v>0</v>
      </c>
      <c r="FG24" s="25">
        <f t="shared" si="71"/>
        <v>0</v>
      </c>
      <c r="FH24" s="25">
        <f t="shared" si="72"/>
        <v>0</v>
      </c>
      <c r="FI24" s="25">
        <f t="shared" si="73"/>
        <v>0</v>
      </c>
      <c r="FJ24" s="25">
        <f t="shared" si="74"/>
        <v>0</v>
      </c>
      <c r="FK24" s="25">
        <f t="shared" si="75"/>
        <v>0</v>
      </c>
      <c r="FL24" s="25">
        <f t="shared" si="76"/>
        <v>0</v>
      </c>
      <c r="FM24" s="25">
        <f t="shared" si="77"/>
        <v>0</v>
      </c>
      <c r="FN24" s="25">
        <f t="shared" si="78"/>
        <v>0</v>
      </c>
      <c r="FO24" s="25">
        <f t="shared" si="79"/>
        <v>0</v>
      </c>
      <c r="FP24" s="25">
        <f t="shared" si="81"/>
        <v>0</v>
      </c>
      <c r="FQ24" s="25">
        <f t="shared" si="100"/>
        <v>0</v>
      </c>
      <c r="FR24" s="25">
        <f t="shared" si="101"/>
        <v>0</v>
      </c>
      <c r="FS24" s="25">
        <f t="shared" si="102"/>
        <v>0</v>
      </c>
      <c r="FT24" s="25">
        <f t="shared" si="103"/>
        <v>0</v>
      </c>
      <c r="FU24" s="25">
        <f t="shared" si="104"/>
        <v>0</v>
      </c>
      <c r="FV24" s="25">
        <f t="shared" si="105"/>
        <v>0</v>
      </c>
      <c r="FW24" s="25">
        <f t="shared" si="106"/>
        <v>0</v>
      </c>
      <c r="FX24" s="25">
        <f t="shared" si="107"/>
        <v>0</v>
      </c>
      <c r="FY24" s="25">
        <f t="shared" si="108"/>
        <v>0</v>
      </c>
      <c r="FZ24" s="25">
        <f t="shared" si="109"/>
        <v>0</v>
      </c>
      <c r="GA24" s="25">
        <f t="shared" si="110"/>
        <v>0</v>
      </c>
      <c r="GB24" s="25">
        <f t="shared" si="111"/>
        <v>0</v>
      </c>
      <c r="GC24" s="25">
        <f t="shared" si="112"/>
        <v>0</v>
      </c>
      <c r="GD24" s="25">
        <f t="shared" si="113"/>
        <v>0</v>
      </c>
      <c r="GE24" s="25">
        <f t="shared" si="114"/>
        <v>0</v>
      </c>
      <c r="GF24" s="25">
        <f t="shared" si="115"/>
        <v>0</v>
      </c>
      <c r="GG24" s="25">
        <f t="shared" si="116"/>
        <v>0</v>
      </c>
      <c r="GH24" s="25">
        <f t="shared" si="117"/>
        <v>0</v>
      </c>
      <c r="GI24" s="25">
        <f t="shared" si="118"/>
        <v>0</v>
      </c>
      <c r="GJ24" s="25">
        <f t="shared" si="119"/>
        <v>0</v>
      </c>
      <c r="GK24" s="25">
        <f t="shared" si="120"/>
        <v>0</v>
      </c>
      <c r="GL24" s="25">
        <f t="shared" si="82"/>
        <v>0</v>
      </c>
      <c r="GM24" s="25">
        <f t="shared" si="83"/>
        <v>0</v>
      </c>
      <c r="GN24" s="25">
        <f t="shared" si="84"/>
        <v>0</v>
      </c>
      <c r="GO24" s="25">
        <f t="shared" si="85"/>
        <v>0</v>
      </c>
      <c r="GP24" s="25">
        <f t="shared" si="86"/>
        <v>0</v>
      </c>
      <c r="GQ24" s="25">
        <f t="shared" si="87"/>
        <v>0</v>
      </c>
      <c r="GR24" s="25">
        <f t="shared" si="88"/>
        <v>0</v>
      </c>
      <c r="GS24" s="25">
        <f t="shared" si="89"/>
        <v>0</v>
      </c>
      <c r="GT24" s="25">
        <f t="shared" si="90"/>
        <v>0</v>
      </c>
      <c r="GU24" s="25">
        <f t="shared" si="91"/>
        <v>0</v>
      </c>
      <c r="GV24" s="25">
        <f t="shared" si="92"/>
        <v>0</v>
      </c>
      <c r="GW24" s="25">
        <f t="shared" si="93"/>
        <v>0</v>
      </c>
      <c r="GX24" s="25">
        <f t="shared" si="94"/>
        <v>0</v>
      </c>
      <c r="GY24" s="25">
        <f t="shared" si="95"/>
        <v>0</v>
      </c>
      <c r="GZ24" s="25">
        <f t="shared" si="96"/>
        <v>0</v>
      </c>
      <c r="HA24" s="25">
        <f t="shared" si="97"/>
        <v>0</v>
      </c>
      <c r="HB24" s="25">
        <f t="shared" si="98"/>
        <v>0</v>
      </c>
      <c r="HC24" s="25">
        <f t="shared" si="99"/>
        <v>0</v>
      </c>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BGD24" s="21"/>
    </row>
    <row r="25" spans="1:291 1538:1538" x14ac:dyDescent="0.25">
      <c r="A25" s="7">
        <f>'STEP 2 Input sheet'!A114</f>
        <v>0</v>
      </c>
      <c r="B25" s="7">
        <f>'STEP 2 Input sheet'!B114</f>
        <v>0</v>
      </c>
      <c r="C25" s="7">
        <f>'STEP 2 Input sheet'!C114</f>
        <v>0</v>
      </c>
      <c r="D25" s="7">
        <f>'STEP 2 Input sheet'!D114</f>
        <v>0</v>
      </c>
      <c r="E25" s="7">
        <f>'STEP 2 Input sheet'!E114</f>
        <v>0</v>
      </c>
      <c r="F25" s="7" t="str">
        <f>'STEP 2 Input sheet'!F114</f>
        <v>euro/</v>
      </c>
      <c r="G25" s="7">
        <f>'STEP 2 Input sheet'!G114</f>
        <v>0</v>
      </c>
      <c r="H25" s="7">
        <f>'STEP 2 Input sheet'!H114</f>
        <v>0</v>
      </c>
      <c r="I25" s="7">
        <f>'STEP 2 Input sheet'!I114</f>
        <v>0</v>
      </c>
      <c r="J25" s="15" t="e">
        <f>VLOOKUP(C25,'appendix 7 - prd ind and reg'!$A:$B,2,FALSE)</f>
        <v>#N/A</v>
      </c>
      <c r="K25" s="16" t="e">
        <f>VLOOKUP(D25,'appendix 7 - prd ind and reg'!$G$2:$H$6,2,FALSE)</f>
        <v>#N/A</v>
      </c>
      <c r="L25" s="24">
        <f>IFERROR(VLOOKUP($K25&amp;$J25,'appendix 2 - IO_mult_all'!$A$1:$AQ$156,'appendix 1 - Calculation'!L$3-2007,FALSE),0)</f>
        <v>0</v>
      </c>
      <c r="M25" s="25">
        <f>IFERROR(VLOOKUP($K25&amp;$J25,'appendix 2 - IO_mult_all'!$A$1:$AQ$156,'appendix 1 - Calculation'!M$3-2007,FALSE),0)</f>
        <v>0</v>
      </c>
      <c r="N25" s="25">
        <f>IFERROR(VLOOKUP($K25&amp;$J25,'appendix 2 - IO_mult_all'!$A$1:$AQ$156,'appendix 1 - Calculation'!N$3-2007,FALSE),0)</f>
        <v>0</v>
      </c>
      <c r="O25" s="25">
        <f>IFERROR(VLOOKUP($K25&amp;$J25,'appendix 2 - IO_mult_all'!$A$1:$AQ$156,'appendix 1 - Calculation'!O$3-2007,FALSE),0)</f>
        <v>0</v>
      </c>
      <c r="P25" s="25">
        <f>IFERROR(VLOOKUP($K25&amp;$J25,'appendix 2 - IO_mult_all'!$A$1:$AQ$156,'appendix 1 - Calculation'!P$3-2007,FALSE),0)</f>
        <v>0</v>
      </c>
      <c r="Q25" s="25">
        <f>IFERROR(VLOOKUP($K25&amp;$J25,'appendix 2 - IO_mult_all'!$A$1:$AQ$156,'appendix 1 - Calculation'!Q$3-2007,FALSE),0)</f>
        <v>0</v>
      </c>
      <c r="R25" s="25">
        <f>IFERROR(VLOOKUP($K25&amp;$J25,'appendix 2 - IO_mult_all'!$A$1:$AQ$156,'appendix 1 - Calculation'!R$3-2007,FALSE),0)</f>
        <v>0</v>
      </c>
      <c r="S25" s="25">
        <f>IFERROR(VLOOKUP($K25&amp;$J25,'appendix 2 - IO_mult_all'!$A$1:$AQ$156,'appendix 1 - Calculation'!S$3-2007,FALSE),0)</f>
        <v>0</v>
      </c>
      <c r="T25" s="25">
        <f>IFERROR(VLOOKUP($K25&amp;$J25,'appendix 2 - IO_mult_all'!$A$1:$AQ$156,'appendix 1 - Calculation'!T$3-2007,FALSE),0)</f>
        <v>0</v>
      </c>
      <c r="U25" s="25">
        <f>IFERROR(VLOOKUP($K25&amp;$J25,'appendix 2 - IO_mult_all'!$A$1:$AQ$156,'appendix 1 - Calculation'!U$3-2007,FALSE),0)</f>
        <v>0</v>
      </c>
      <c r="V25" s="25">
        <f>IFERROR(VLOOKUP($K25&amp;$J25,'appendix 2 - IO_mult_all'!$A$1:$AQ$156,'appendix 1 - Calculation'!V$3-2007,FALSE),0)</f>
        <v>0</v>
      </c>
      <c r="W25" s="25">
        <f>IFERROR(VLOOKUP($K25&amp;$J25,'appendix 2 - IO_mult_all'!$A$1:$AQ$156,'appendix 1 - Calculation'!W$3-2007,FALSE),0)</f>
        <v>0</v>
      </c>
      <c r="X25" s="25">
        <f>IFERROR(VLOOKUP($K25&amp;$J25,'appendix 2 - IO_mult_all'!$A$1:$AQ$156,'appendix 1 - Calculation'!X$3-2007,FALSE),0)</f>
        <v>0</v>
      </c>
      <c r="Y25" s="25">
        <f>IFERROR(VLOOKUP($K25&amp;$J25,'appendix 2 - IO_mult_all'!$A$1:$AQ$156,'appendix 1 - Calculation'!Y$3-2007,FALSE),0)</f>
        <v>0</v>
      </c>
      <c r="Z25" s="25">
        <f>IFERROR(VLOOKUP($K25&amp;$J25,'appendix 2 - IO_mult_all'!$A$1:$AQ$156,'appendix 1 - Calculation'!Z$3-2007,FALSE),0)</f>
        <v>0</v>
      </c>
      <c r="AA25" s="25">
        <f>IFERROR(VLOOKUP($K25&amp;$J25,'appendix 2 - IO_mult_all'!$A$1:$AQ$156,'appendix 1 - Calculation'!AA$3-2007,FALSE),0)</f>
        <v>0</v>
      </c>
      <c r="AB25" s="25">
        <f>IFERROR(VLOOKUP($K25&amp;$J25,'appendix 2 - IO_mult_all'!$A$1:$AQ$156,'appendix 1 - Calculation'!AB$3-2007,FALSE),0)</f>
        <v>0</v>
      </c>
      <c r="AC25" s="25">
        <f>IFERROR(VLOOKUP($K25&amp;$J25,'appendix 2 - IO_mult_all'!$A$1:$AQ$156,'appendix 1 - Calculation'!AC$3-2007,FALSE),0)</f>
        <v>0</v>
      </c>
      <c r="AD25" s="25">
        <f>IFERROR(VLOOKUP($K25&amp;$J25,'appendix 2 - IO_mult_all'!$A$1:$AQ$156,'appendix 1 - Calculation'!AD$3-2007,FALSE),0)</f>
        <v>0</v>
      </c>
      <c r="AE25" s="25">
        <f>IFERROR(VLOOKUP($K25&amp;$J25,'appendix 2 - IO_mult_all'!$A$1:$AQ$156,'appendix 1 - Calculation'!AE$3-2007,FALSE),0)</f>
        <v>0</v>
      </c>
      <c r="AF25" s="25">
        <f>IFERROR(VLOOKUP($K25&amp;$J25,'appendix 2 - IO_mult_all'!$A$1:$AQ$156,'appendix 1 - Calculation'!AF$3-2007,FALSE),0)</f>
        <v>0</v>
      </c>
      <c r="AG25" s="25">
        <f>IFERROR(VLOOKUP($K25&amp;$J25,'appendix 2 - IO_mult_all'!$A$1:$AQ$156,'appendix 1 - Calculation'!AG$3-2007,FALSE),0)</f>
        <v>0</v>
      </c>
      <c r="AH25" s="25">
        <f>IFERROR(VLOOKUP($K25&amp;$J25,'appendix 2 - IO_mult_all'!$A$1:$AQ$156,'appendix 1 - Calculation'!AH$3-2007,FALSE),0)</f>
        <v>0</v>
      </c>
      <c r="AI25" s="25">
        <f>IFERROR(VLOOKUP($K25&amp;$J25,'appendix 2 - IO_mult_all'!$A$1:$AQ$156,'appendix 1 - Calculation'!AI$3-2007,FALSE),0)</f>
        <v>0</v>
      </c>
      <c r="AJ25" s="25">
        <f>IFERROR(VLOOKUP($K25&amp;$J25,'appendix 2 - IO_mult_all'!$A$1:$AQ$156,'appendix 1 - Calculation'!AJ$3-2007,FALSE),0)</f>
        <v>0</v>
      </c>
      <c r="AK25" s="25">
        <f>IFERROR(VLOOKUP($K25&amp;$J25,'appendix 2 - IO_mult_all'!$A$1:$AQ$156,'appendix 1 - Calculation'!AK$3-2007,FALSE),0)</f>
        <v>0</v>
      </c>
      <c r="AL25" s="25">
        <f>IFERROR(VLOOKUP($K25&amp;$J25,'appendix 2 - IO_mult_all'!$A$1:$AQ$156,'appendix 1 - Calculation'!AL$3-2007,FALSE),0)</f>
        <v>0</v>
      </c>
      <c r="AM25" s="25">
        <f>IFERROR(VLOOKUP($K25&amp;$J25,'appendix 2 - IO_mult_all'!$A$1:$AQ$156,'appendix 1 - Calculation'!AM$3-2007,FALSE),0)</f>
        <v>0</v>
      </c>
      <c r="AN25" s="25">
        <f>IFERROR(VLOOKUP($K25&amp;$J25,'appendix 2 - IO_mult_all'!$A$1:$AQ$156,'appendix 1 - Calculation'!AN$3-2007,FALSE),0)</f>
        <v>0</v>
      </c>
      <c r="AO25" s="25">
        <f>IFERROR(VLOOKUP($K25&amp;$J25,'appendix 2 - IO_mult_all'!$A$1:$AQ$156,'appendix 1 - Calculation'!AO$3-2007,FALSE),0)</f>
        <v>0</v>
      </c>
      <c r="AP25" s="25">
        <f>IFERROR(VLOOKUP($K25&amp;$J25,'appendix 2 - IO_mult_all'!$A$1:$AQ$156,'appendix 1 - Calculation'!AP$3-2007,FALSE),0)</f>
        <v>0</v>
      </c>
      <c r="AQ25" s="25">
        <f>IFERROR(VLOOKUP($K25&amp;$J25,'appendix 2 - IO_mult_all'!$A$1:$AQ$156,'appendix 1 - Calculation'!AQ$3-2007,FALSE),0)</f>
        <v>0</v>
      </c>
      <c r="AR25" s="25">
        <f>IFERROR(VLOOKUP($K25&amp;$J25,'appendix 2 - IO_mult_all'!$A$1:$AQ$156,'appendix 1 - Calculation'!AR$3-2007,FALSE),0)</f>
        <v>0</v>
      </c>
      <c r="AS25" s="25">
        <f>IFERROR(VLOOKUP($K25&amp;$J25,'appendix 2 - IO_mult_all'!$A$1:$AQ$156,'appendix 1 - Calculation'!AS$3-2007,FALSE),0)</f>
        <v>0</v>
      </c>
      <c r="AT25" s="25">
        <f>IFERROR(VLOOKUP($K25&amp;$J25,'appendix 2 - IO_mult_all'!$A$1:$AQ$156,'appendix 1 - Calculation'!AT$3-2007,FALSE),0)</f>
        <v>0</v>
      </c>
      <c r="AU25" s="25">
        <f>IFERROR(VLOOKUP($K25&amp;$J25,'appendix 2 - IO_mult_all'!$A$1:$AQ$156,'appendix 1 - Calculation'!AU$3-2007,FALSE),0)</f>
        <v>0</v>
      </c>
      <c r="AV25" s="25">
        <f>IFERROR(VLOOKUP($K25&amp;$J25,'appendix 2 - IO_mult_all'!$A$1:$AQ$156,'appendix 1 - Calculation'!AV$3-2007,FALSE),0)</f>
        <v>0</v>
      </c>
      <c r="AW25" s="25">
        <f>IFERROR(VLOOKUP($K25&amp;$J25,'appendix 2 - IO_mult_all'!$A$1:$AQ$156,'appendix 1 - Calculation'!AW$3-2007,FALSE),0)</f>
        <v>0</v>
      </c>
      <c r="AX25" s="25">
        <f>IFERROR(VLOOKUP($K25&amp;$J25,'appendix 2 - IO_mult_all'!$A$1:$AQ$156,'appendix 1 - Calculation'!AX$3-2007,FALSE),0)</f>
        <v>0</v>
      </c>
      <c r="AY25" s="27">
        <f>IFERROR(VLOOKUP($K25&amp;$J25,'appendix 2 - IO_mult_all'!$A$1:$AQ$156,'appendix 1 - Calculation'!AY$3-2007,FALSE),0)</f>
        <v>0</v>
      </c>
      <c r="AZ25" s="24">
        <f>IFERROR(VLOOKUP($K25&amp;$J25,'appendix 3 - IO_mult_ETS'!$A$1:$AQ$156,'appendix 1 - Calculation'!AZ$3-2007,FALSE),0)</f>
        <v>0</v>
      </c>
      <c r="BA25" s="25">
        <f>IFERROR(VLOOKUP($K25&amp;$J25,'appendix 3 - IO_mult_ETS'!$A$1:$AQ$156,'appendix 1 - Calculation'!BA$3-2007,FALSE),0)</f>
        <v>0</v>
      </c>
      <c r="BB25" s="25">
        <f>IFERROR(VLOOKUP($K25&amp;$J25,'appendix 3 - IO_mult_ETS'!$A$1:$AQ$156,'appendix 1 - Calculation'!BB$3-2007,FALSE),0)</f>
        <v>0</v>
      </c>
      <c r="BC25" s="25">
        <f>IFERROR(VLOOKUP($K25&amp;$J25,'appendix 3 - IO_mult_ETS'!$A$1:$AQ$156,'appendix 1 - Calculation'!BC$3-2007,FALSE),0)</f>
        <v>0</v>
      </c>
      <c r="BD25" s="25">
        <f>IFERROR(VLOOKUP($K25&amp;$J25,'appendix 3 - IO_mult_ETS'!$A$1:$AQ$156,'appendix 1 - Calculation'!BD$3-2007,FALSE),0)</f>
        <v>0</v>
      </c>
      <c r="BE25" s="25">
        <f>IFERROR(VLOOKUP($K25&amp;$J25,'appendix 3 - IO_mult_ETS'!$A$1:$AQ$156,'appendix 1 - Calculation'!BE$3-2007,FALSE),0)</f>
        <v>0</v>
      </c>
      <c r="BF25" s="25">
        <f>IFERROR(VLOOKUP($K25&amp;$J25,'appendix 3 - IO_mult_ETS'!$A$1:$AQ$156,'appendix 1 - Calculation'!BF$3-2007,FALSE),0)</f>
        <v>0</v>
      </c>
      <c r="BG25" s="25">
        <f>IFERROR(VLOOKUP($K25&amp;$J25,'appendix 3 - IO_mult_ETS'!$A$1:$AQ$156,'appendix 1 - Calculation'!BG$3-2007,FALSE),0)</f>
        <v>0</v>
      </c>
      <c r="BH25" s="25">
        <f>IFERROR(VLOOKUP($K25&amp;$J25,'appendix 3 - IO_mult_ETS'!$A$1:$AQ$156,'appendix 1 - Calculation'!BH$3-2007,FALSE),0)</f>
        <v>0</v>
      </c>
      <c r="BI25" s="25">
        <f>IFERROR(VLOOKUP($K25&amp;$J25,'appendix 3 - IO_mult_ETS'!$A$1:$AQ$156,'appendix 1 - Calculation'!BI$3-2007,FALSE),0)</f>
        <v>0</v>
      </c>
      <c r="BJ25" s="25">
        <f>IFERROR(VLOOKUP($K25&amp;$J25,'appendix 3 - IO_mult_ETS'!$A$1:$AQ$156,'appendix 1 - Calculation'!BJ$3-2007,FALSE),0)</f>
        <v>0</v>
      </c>
      <c r="BK25" s="25">
        <f>IFERROR(VLOOKUP($K25&amp;$J25,'appendix 3 - IO_mult_ETS'!$A$1:$AQ$156,'appendix 1 - Calculation'!BK$3-2007,FALSE),0)</f>
        <v>0</v>
      </c>
      <c r="BL25" s="25">
        <f>IFERROR(VLOOKUP($K25&amp;$J25,'appendix 3 - IO_mult_ETS'!$A$1:$AQ$156,'appendix 1 - Calculation'!BL$3-2007,FALSE),0)</f>
        <v>0</v>
      </c>
      <c r="BM25" s="25">
        <f>IFERROR(VLOOKUP($K25&amp;$J25,'appendix 3 - IO_mult_ETS'!$A$1:$AQ$156,'appendix 1 - Calculation'!BM$3-2007,FALSE),0)</f>
        <v>0</v>
      </c>
      <c r="BN25" s="25">
        <f>IFERROR(VLOOKUP($K25&amp;$J25,'appendix 3 - IO_mult_ETS'!$A$1:$AQ$156,'appendix 1 - Calculation'!BN$3-2007,FALSE),0)</f>
        <v>0</v>
      </c>
      <c r="BO25" s="25">
        <f>IFERROR(VLOOKUP($K25&amp;$J25,'appendix 3 - IO_mult_ETS'!$A$1:$AQ$156,'appendix 1 - Calculation'!BO$3-2007,FALSE),0)</f>
        <v>0</v>
      </c>
      <c r="BP25" s="25">
        <f>IFERROR(VLOOKUP($K25&amp;$J25,'appendix 3 - IO_mult_ETS'!$A$1:$AQ$156,'appendix 1 - Calculation'!BP$3-2007,FALSE),0)</f>
        <v>0</v>
      </c>
      <c r="BQ25" s="25">
        <f>IFERROR(VLOOKUP($K25&amp;$J25,'appendix 3 - IO_mult_ETS'!$A$1:$AQ$156,'appendix 1 - Calculation'!BQ$3-2007,FALSE),0)</f>
        <v>0</v>
      </c>
      <c r="BR25" s="25">
        <f>IFERROR(VLOOKUP($K25&amp;$J25,'appendix 3 - IO_mult_ETS'!$A$1:$AQ$156,'appendix 1 - Calculation'!BR$3-2007,FALSE),0)</f>
        <v>0</v>
      </c>
      <c r="BS25" s="25">
        <f>IFERROR(VLOOKUP($K25&amp;$J25,'appendix 3 - IO_mult_ETS'!$A$1:$AQ$156,'appendix 1 - Calculation'!BS$3-2007,FALSE),0)</f>
        <v>0</v>
      </c>
      <c r="BT25" s="25">
        <f>IFERROR(VLOOKUP($K25&amp;$J25,'appendix 3 - IO_mult_ETS'!$A$1:$AQ$156,'appendix 1 - Calculation'!BT$3-2007,FALSE),0)</f>
        <v>0</v>
      </c>
      <c r="BU25" s="25">
        <f>IFERROR(VLOOKUP($K25&amp;$J25,'appendix 3 - IO_mult_ETS'!$A$1:$AQ$156,'appendix 1 - Calculation'!BU$3-2007,FALSE),0)</f>
        <v>0</v>
      </c>
      <c r="BV25" s="25">
        <f>IFERROR(VLOOKUP($K25&amp;$J25,'appendix 3 - IO_mult_ETS'!$A$1:$AQ$156,'appendix 1 - Calculation'!BV$3-2007,FALSE),0)</f>
        <v>0</v>
      </c>
      <c r="BW25" s="25">
        <f>IFERROR(VLOOKUP($K25&amp;$J25,'appendix 3 - IO_mult_ETS'!$A$1:$AQ$156,'appendix 1 - Calculation'!BW$3-2007,FALSE),0)</f>
        <v>0</v>
      </c>
      <c r="BX25" s="25">
        <f>IFERROR(VLOOKUP($K25&amp;$J25,'appendix 3 - IO_mult_ETS'!$A$1:$AQ$156,'appendix 1 - Calculation'!BX$3-2007,FALSE),0)</f>
        <v>0</v>
      </c>
      <c r="BY25" s="25">
        <f>IFERROR(VLOOKUP($K25&amp;$J25,'appendix 3 - IO_mult_ETS'!$A$1:$AQ$156,'appendix 1 - Calculation'!BY$3-2007,FALSE),0)</f>
        <v>0</v>
      </c>
      <c r="BZ25" s="25">
        <f>IFERROR(VLOOKUP($K25&amp;$J25,'appendix 3 - IO_mult_ETS'!$A$1:$AQ$156,'appendix 1 - Calculation'!BZ$3-2007,FALSE),0)</f>
        <v>0</v>
      </c>
      <c r="CA25" s="25">
        <f>IFERROR(VLOOKUP($K25&amp;$J25,'appendix 3 - IO_mult_ETS'!$A$1:$AQ$156,'appendix 1 - Calculation'!CA$3-2007,FALSE),0)</f>
        <v>0</v>
      </c>
      <c r="CB25" s="25">
        <f>IFERROR(VLOOKUP($K25&amp;$J25,'appendix 3 - IO_mult_ETS'!$A$1:$AQ$156,'appendix 1 - Calculation'!CB$3-2007,FALSE),0)</f>
        <v>0</v>
      </c>
      <c r="CC25" s="25">
        <f>IFERROR(VLOOKUP($K25&amp;$J25,'appendix 3 - IO_mult_ETS'!$A$1:$AQ$156,'appendix 1 - Calculation'!CC$3-2007,FALSE),0)</f>
        <v>0</v>
      </c>
      <c r="CD25" s="25">
        <f>IFERROR(VLOOKUP($K25&amp;$J25,'appendix 3 - IO_mult_ETS'!$A$1:$AQ$156,'appendix 1 - Calculation'!CD$3-2007,FALSE),0)</f>
        <v>0</v>
      </c>
      <c r="CE25" s="25">
        <f>IFERROR(VLOOKUP($K25&amp;$J25,'appendix 3 - IO_mult_ETS'!$A$1:$AQ$156,'appendix 1 - Calculation'!CE$3-2007,FALSE),0)</f>
        <v>0</v>
      </c>
      <c r="CF25" s="25">
        <f>IFERROR(VLOOKUP($K25&amp;$J25,'appendix 3 - IO_mult_ETS'!$A$1:$AQ$156,'appendix 1 - Calculation'!CF$3-2007,FALSE),0)</f>
        <v>0</v>
      </c>
      <c r="CG25" s="25">
        <f>IFERROR(VLOOKUP($K25&amp;$J25,'appendix 3 - IO_mult_ETS'!$A$1:$AQ$156,'appendix 1 - Calculation'!CG$3-2007,FALSE),0)</f>
        <v>0</v>
      </c>
      <c r="CH25" s="25">
        <f>IFERROR(VLOOKUP($K25&amp;$J25,'appendix 3 - IO_mult_ETS'!$A$1:$AQ$156,'appendix 1 - Calculation'!CH$3-2007,FALSE),0)</f>
        <v>0</v>
      </c>
      <c r="CI25" s="25">
        <f>IFERROR(VLOOKUP($K25&amp;$J25,'appendix 3 - IO_mult_ETS'!$A$1:$AQ$156,'appendix 1 - Calculation'!CI$3-2007,FALSE),0)</f>
        <v>0</v>
      </c>
      <c r="CJ25" s="25">
        <f>IFERROR(VLOOKUP($K25&amp;$J25,'appendix 3 - IO_mult_ETS'!$A$1:$AQ$156,'appendix 1 - Calculation'!CJ$3-2007,FALSE),0)</f>
        <v>0</v>
      </c>
      <c r="CK25" s="25">
        <f>IFERROR(VLOOKUP($K25&amp;$J25,'appendix 3 - IO_mult_ETS'!$A$1:$AQ$156,'appendix 1 - Calculation'!CK$3-2007,FALSE),0)</f>
        <v>0</v>
      </c>
      <c r="CL25" s="25">
        <f>IFERROR(VLOOKUP($K25&amp;$J25,'appendix 3 - IO_mult_ETS'!$A$1:$AQ$156,'appendix 1 - Calculation'!CL$3-2007,FALSE),0)</f>
        <v>0</v>
      </c>
      <c r="CM25" s="26">
        <f>IFERROR(VLOOKUP($K25&amp;$J25,'appendix 3 - IO_mult_ETS'!$A$1:$AQ$156,'appendix 1 - Calculation'!CM$3-2007,FALSE),0)</f>
        <v>0</v>
      </c>
      <c r="CN25" s="25">
        <f t="shared" si="0"/>
        <v>0</v>
      </c>
      <c r="CO25" s="25">
        <f t="shared" si="1"/>
        <v>0</v>
      </c>
      <c r="CP25" s="25">
        <f t="shared" si="2"/>
        <v>0</v>
      </c>
      <c r="CQ25" s="25">
        <f t="shared" si="3"/>
        <v>0</v>
      </c>
      <c r="CR25" s="25">
        <f t="shared" si="4"/>
        <v>0</v>
      </c>
      <c r="CS25" s="25">
        <f t="shared" si="5"/>
        <v>0</v>
      </c>
      <c r="CT25" s="25">
        <f t="shared" si="6"/>
        <v>0</v>
      </c>
      <c r="CU25" s="25">
        <f t="shared" si="7"/>
        <v>0</v>
      </c>
      <c r="CV25" s="25">
        <f t="shared" si="8"/>
        <v>0</v>
      </c>
      <c r="CW25" s="25">
        <f t="shared" si="9"/>
        <v>0</v>
      </c>
      <c r="CX25" s="25">
        <f t="shared" si="10"/>
        <v>0</v>
      </c>
      <c r="CY25" s="25">
        <f t="shared" si="11"/>
        <v>0</v>
      </c>
      <c r="CZ25" s="25">
        <f t="shared" si="12"/>
        <v>0</v>
      </c>
      <c r="DA25" s="25">
        <f t="shared" si="13"/>
        <v>0</v>
      </c>
      <c r="DB25" s="25">
        <f t="shared" si="14"/>
        <v>0</v>
      </c>
      <c r="DC25" s="25">
        <f t="shared" si="15"/>
        <v>0</v>
      </c>
      <c r="DD25" s="25">
        <f t="shared" si="16"/>
        <v>0</v>
      </c>
      <c r="DE25" s="25">
        <f t="shared" si="17"/>
        <v>0</v>
      </c>
      <c r="DF25" s="25">
        <f t="shared" si="18"/>
        <v>0</v>
      </c>
      <c r="DG25" s="25">
        <f t="shared" si="19"/>
        <v>0</v>
      </c>
      <c r="DH25" s="25">
        <f t="shared" si="20"/>
        <v>0</v>
      </c>
      <c r="DI25" s="25">
        <f t="shared" si="21"/>
        <v>0</v>
      </c>
      <c r="DJ25" s="25">
        <f t="shared" si="22"/>
        <v>0</v>
      </c>
      <c r="DK25" s="25">
        <f t="shared" si="23"/>
        <v>0</v>
      </c>
      <c r="DL25" s="25">
        <f t="shared" si="24"/>
        <v>0</v>
      </c>
      <c r="DM25" s="25">
        <f t="shared" si="25"/>
        <v>0</v>
      </c>
      <c r="DN25" s="25">
        <f t="shared" si="26"/>
        <v>0</v>
      </c>
      <c r="DO25" s="25">
        <f t="shared" si="27"/>
        <v>0</v>
      </c>
      <c r="DP25" s="25">
        <f t="shared" si="28"/>
        <v>0</v>
      </c>
      <c r="DQ25" s="25">
        <f t="shared" si="29"/>
        <v>0</v>
      </c>
      <c r="DR25" s="25">
        <f t="shared" si="30"/>
        <v>0</v>
      </c>
      <c r="DS25" s="25">
        <f t="shared" si="31"/>
        <v>0</v>
      </c>
      <c r="DT25" s="25">
        <f t="shared" si="32"/>
        <v>0</v>
      </c>
      <c r="DU25" s="25">
        <f t="shared" si="33"/>
        <v>0</v>
      </c>
      <c r="DV25" s="25">
        <f t="shared" si="34"/>
        <v>0</v>
      </c>
      <c r="DW25" s="25">
        <f t="shared" si="35"/>
        <v>0</v>
      </c>
      <c r="DX25" s="25">
        <f t="shared" si="36"/>
        <v>0</v>
      </c>
      <c r="DY25" s="25">
        <f t="shared" si="37"/>
        <v>0</v>
      </c>
      <c r="DZ25" s="25">
        <f t="shared" si="38"/>
        <v>0</v>
      </c>
      <c r="EA25" s="25">
        <f t="shared" si="39"/>
        <v>0</v>
      </c>
      <c r="EB25" s="25">
        <f t="shared" si="40"/>
        <v>0</v>
      </c>
      <c r="EC25" s="25">
        <f t="shared" si="41"/>
        <v>0</v>
      </c>
      <c r="ED25" s="25">
        <f t="shared" si="42"/>
        <v>0</v>
      </c>
      <c r="EE25" s="25">
        <f t="shared" si="43"/>
        <v>0</v>
      </c>
      <c r="EF25" s="25">
        <f t="shared" si="44"/>
        <v>0</v>
      </c>
      <c r="EG25" s="25">
        <f t="shared" si="45"/>
        <v>0</v>
      </c>
      <c r="EH25" s="25">
        <f t="shared" si="46"/>
        <v>0</v>
      </c>
      <c r="EI25" s="25">
        <f t="shared" si="47"/>
        <v>0</v>
      </c>
      <c r="EJ25" s="25">
        <f t="shared" si="48"/>
        <v>0</v>
      </c>
      <c r="EK25" s="25">
        <f t="shared" si="49"/>
        <v>0</v>
      </c>
      <c r="EL25" s="25">
        <f t="shared" si="50"/>
        <v>0</v>
      </c>
      <c r="EM25" s="25">
        <f t="shared" si="51"/>
        <v>0</v>
      </c>
      <c r="EN25" s="25">
        <f t="shared" si="52"/>
        <v>0</v>
      </c>
      <c r="EO25" s="25">
        <f t="shared" si="53"/>
        <v>0</v>
      </c>
      <c r="EP25" s="25">
        <f t="shared" si="54"/>
        <v>0</v>
      </c>
      <c r="EQ25" s="25">
        <f t="shared" si="55"/>
        <v>0</v>
      </c>
      <c r="ER25" s="25">
        <f t="shared" si="56"/>
        <v>0</v>
      </c>
      <c r="ES25" s="25">
        <f t="shared" si="57"/>
        <v>0</v>
      </c>
      <c r="ET25" s="25">
        <f t="shared" si="58"/>
        <v>0</v>
      </c>
      <c r="EU25" s="25">
        <f t="shared" si="59"/>
        <v>0</v>
      </c>
      <c r="EV25" s="25">
        <f t="shared" si="60"/>
        <v>0</v>
      </c>
      <c r="EW25" s="25">
        <f t="shared" si="61"/>
        <v>0</v>
      </c>
      <c r="EX25" s="25">
        <f t="shared" si="62"/>
        <v>0</v>
      </c>
      <c r="EY25" s="25">
        <f t="shared" si="63"/>
        <v>0</v>
      </c>
      <c r="EZ25" s="25">
        <f t="shared" si="64"/>
        <v>0</v>
      </c>
      <c r="FA25" s="25">
        <f t="shared" si="65"/>
        <v>0</v>
      </c>
      <c r="FB25" s="25">
        <f t="shared" si="66"/>
        <v>0</v>
      </c>
      <c r="FC25" s="25">
        <f t="shared" si="67"/>
        <v>0</v>
      </c>
      <c r="FD25" s="25">
        <f t="shared" si="68"/>
        <v>0</v>
      </c>
      <c r="FE25" s="25">
        <f t="shared" si="69"/>
        <v>0</v>
      </c>
      <c r="FF25" s="25">
        <f t="shared" si="70"/>
        <v>0</v>
      </c>
      <c r="FG25" s="25">
        <f t="shared" si="71"/>
        <v>0</v>
      </c>
      <c r="FH25" s="25">
        <f t="shared" si="72"/>
        <v>0</v>
      </c>
      <c r="FI25" s="25">
        <f t="shared" si="73"/>
        <v>0</v>
      </c>
      <c r="FJ25" s="25">
        <f t="shared" si="74"/>
        <v>0</v>
      </c>
      <c r="FK25" s="25">
        <f t="shared" si="75"/>
        <v>0</v>
      </c>
      <c r="FL25" s="25">
        <f t="shared" si="76"/>
        <v>0</v>
      </c>
      <c r="FM25" s="25">
        <f t="shared" si="77"/>
        <v>0</v>
      </c>
      <c r="FN25" s="25">
        <f t="shared" si="78"/>
        <v>0</v>
      </c>
      <c r="FO25" s="25">
        <f t="shared" si="79"/>
        <v>0</v>
      </c>
      <c r="FP25" s="25">
        <f t="shared" si="81"/>
        <v>0</v>
      </c>
      <c r="FQ25" s="25">
        <f t="shared" si="100"/>
        <v>0</v>
      </c>
      <c r="FR25" s="25">
        <f t="shared" si="101"/>
        <v>0</v>
      </c>
      <c r="FS25" s="25">
        <f t="shared" si="102"/>
        <v>0</v>
      </c>
      <c r="FT25" s="25">
        <f t="shared" si="103"/>
        <v>0</v>
      </c>
      <c r="FU25" s="25">
        <f t="shared" si="104"/>
        <v>0</v>
      </c>
      <c r="FV25" s="25">
        <f t="shared" si="105"/>
        <v>0</v>
      </c>
      <c r="FW25" s="25">
        <f t="shared" si="106"/>
        <v>0</v>
      </c>
      <c r="FX25" s="25">
        <f t="shared" si="107"/>
        <v>0</v>
      </c>
      <c r="FY25" s="25">
        <f t="shared" si="108"/>
        <v>0</v>
      </c>
      <c r="FZ25" s="25">
        <f t="shared" si="109"/>
        <v>0</v>
      </c>
      <c r="GA25" s="25">
        <f t="shared" si="110"/>
        <v>0</v>
      </c>
      <c r="GB25" s="25">
        <f t="shared" si="111"/>
        <v>0</v>
      </c>
      <c r="GC25" s="25">
        <f t="shared" si="112"/>
        <v>0</v>
      </c>
      <c r="GD25" s="25">
        <f t="shared" si="113"/>
        <v>0</v>
      </c>
      <c r="GE25" s="25">
        <f t="shared" si="114"/>
        <v>0</v>
      </c>
      <c r="GF25" s="25">
        <f t="shared" si="115"/>
        <v>0</v>
      </c>
      <c r="GG25" s="25">
        <f t="shared" si="116"/>
        <v>0</v>
      </c>
      <c r="GH25" s="25">
        <f t="shared" si="117"/>
        <v>0</v>
      </c>
      <c r="GI25" s="25">
        <f t="shared" si="118"/>
        <v>0</v>
      </c>
      <c r="GJ25" s="25">
        <f t="shared" si="119"/>
        <v>0</v>
      </c>
      <c r="GK25" s="25">
        <f t="shared" si="120"/>
        <v>0</v>
      </c>
      <c r="GL25" s="25">
        <f t="shared" si="82"/>
        <v>0</v>
      </c>
      <c r="GM25" s="25">
        <f t="shared" si="83"/>
        <v>0</v>
      </c>
      <c r="GN25" s="25">
        <f t="shared" si="84"/>
        <v>0</v>
      </c>
      <c r="GO25" s="25">
        <f t="shared" si="85"/>
        <v>0</v>
      </c>
      <c r="GP25" s="25">
        <f t="shared" si="86"/>
        <v>0</v>
      </c>
      <c r="GQ25" s="25">
        <f t="shared" si="87"/>
        <v>0</v>
      </c>
      <c r="GR25" s="25">
        <f t="shared" si="88"/>
        <v>0</v>
      </c>
      <c r="GS25" s="25">
        <f t="shared" si="89"/>
        <v>0</v>
      </c>
      <c r="GT25" s="25">
        <f t="shared" si="90"/>
        <v>0</v>
      </c>
      <c r="GU25" s="25">
        <f t="shared" si="91"/>
        <v>0</v>
      </c>
      <c r="GV25" s="25">
        <f t="shared" si="92"/>
        <v>0</v>
      </c>
      <c r="GW25" s="25">
        <f t="shared" si="93"/>
        <v>0</v>
      </c>
      <c r="GX25" s="25">
        <f t="shared" si="94"/>
        <v>0</v>
      </c>
      <c r="GY25" s="25">
        <f t="shared" si="95"/>
        <v>0</v>
      </c>
      <c r="GZ25" s="25">
        <f t="shared" si="96"/>
        <v>0</v>
      </c>
      <c r="HA25" s="25">
        <f t="shared" si="97"/>
        <v>0</v>
      </c>
      <c r="HB25" s="25">
        <f t="shared" si="98"/>
        <v>0</v>
      </c>
      <c r="HC25" s="25">
        <f t="shared" si="99"/>
        <v>0</v>
      </c>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BGD25" s="21"/>
    </row>
    <row r="26" spans="1:291 1538:1538" x14ac:dyDescent="0.25">
      <c r="A26" s="7">
        <f>'STEP 2 Input sheet'!A115</f>
        <v>0</v>
      </c>
      <c r="B26" s="7">
        <f>'STEP 2 Input sheet'!B115</f>
        <v>0</v>
      </c>
      <c r="C26" s="7">
        <f>'STEP 2 Input sheet'!C115</f>
        <v>0</v>
      </c>
      <c r="D26" s="7">
        <f>'STEP 2 Input sheet'!D115</f>
        <v>0</v>
      </c>
      <c r="E26" s="7">
        <f>'STEP 2 Input sheet'!E115</f>
        <v>0</v>
      </c>
      <c r="F26" s="7" t="str">
        <f>'STEP 2 Input sheet'!F115</f>
        <v>euro/</v>
      </c>
      <c r="G26" s="7">
        <f>'STEP 2 Input sheet'!G115</f>
        <v>0</v>
      </c>
      <c r="H26" s="7">
        <f>'STEP 2 Input sheet'!H115</f>
        <v>0</v>
      </c>
      <c r="I26" s="7">
        <f>'STEP 2 Input sheet'!I115</f>
        <v>0</v>
      </c>
      <c r="J26" s="15" t="e">
        <f>VLOOKUP(C26,'appendix 7 - prd ind and reg'!$A:$B,2,FALSE)</f>
        <v>#N/A</v>
      </c>
      <c r="K26" s="16" t="e">
        <f>VLOOKUP(D26,'appendix 7 - prd ind and reg'!$G$2:$H$6,2,FALSE)</f>
        <v>#N/A</v>
      </c>
      <c r="L26" s="24">
        <f>IFERROR(VLOOKUP($K26&amp;$J26,'appendix 2 - IO_mult_all'!$A$1:$AQ$156,'appendix 1 - Calculation'!L$3-2007,FALSE),0)</f>
        <v>0</v>
      </c>
      <c r="M26" s="25">
        <f>IFERROR(VLOOKUP($K26&amp;$J26,'appendix 2 - IO_mult_all'!$A$1:$AQ$156,'appendix 1 - Calculation'!M$3-2007,FALSE),0)</f>
        <v>0</v>
      </c>
      <c r="N26" s="25">
        <f>IFERROR(VLOOKUP($K26&amp;$J26,'appendix 2 - IO_mult_all'!$A$1:$AQ$156,'appendix 1 - Calculation'!N$3-2007,FALSE),0)</f>
        <v>0</v>
      </c>
      <c r="O26" s="25">
        <f>IFERROR(VLOOKUP($K26&amp;$J26,'appendix 2 - IO_mult_all'!$A$1:$AQ$156,'appendix 1 - Calculation'!O$3-2007,FALSE),0)</f>
        <v>0</v>
      </c>
      <c r="P26" s="25">
        <f>IFERROR(VLOOKUP($K26&amp;$J26,'appendix 2 - IO_mult_all'!$A$1:$AQ$156,'appendix 1 - Calculation'!P$3-2007,FALSE),0)</f>
        <v>0</v>
      </c>
      <c r="Q26" s="25">
        <f>IFERROR(VLOOKUP($K26&amp;$J26,'appendix 2 - IO_mult_all'!$A$1:$AQ$156,'appendix 1 - Calculation'!Q$3-2007,FALSE),0)</f>
        <v>0</v>
      </c>
      <c r="R26" s="25">
        <f>IFERROR(VLOOKUP($K26&amp;$J26,'appendix 2 - IO_mult_all'!$A$1:$AQ$156,'appendix 1 - Calculation'!R$3-2007,FALSE),0)</f>
        <v>0</v>
      </c>
      <c r="S26" s="25">
        <f>IFERROR(VLOOKUP($K26&amp;$J26,'appendix 2 - IO_mult_all'!$A$1:$AQ$156,'appendix 1 - Calculation'!S$3-2007,FALSE),0)</f>
        <v>0</v>
      </c>
      <c r="T26" s="25">
        <f>IFERROR(VLOOKUP($K26&amp;$J26,'appendix 2 - IO_mult_all'!$A$1:$AQ$156,'appendix 1 - Calculation'!T$3-2007,FALSE),0)</f>
        <v>0</v>
      </c>
      <c r="U26" s="25">
        <f>IFERROR(VLOOKUP($K26&amp;$J26,'appendix 2 - IO_mult_all'!$A$1:$AQ$156,'appendix 1 - Calculation'!U$3-2007,FALSE),0)</f>
        <v>0</v>
      </c>
      <c r="V26" s="25">
        <f>IFERROR(VLOOKUP($K26&amp;$J26,'appendix 2 - IO_mult_all'!$A$1:$AQ$156,'appendix 1 - Calculation'!V$3-2007,FALSE),0)</f>
        <v>0</v>
      </c>
      <c r="W26" s="25">
        <f>IFERROR(VLOOKUP($K26&amp;$J26,'appendix 2 - IO_mult_all'!$A$1:$AQ$156,'appendix 1 - Calculation'!W$3-2007,FALSE),0)</f>
        <v>0</v>
      </c>
      <c r="X26" s="25">
        <f>IFERROR(VLOOKUP($K26&amp;$J26,'appendix 2 - IO_mult_all'!$A$1:$AQ$156,'appendix 1 - Calculation'!X$3-2007,FALSE),0)</f>
        <v>0</v>
      </c>
      <c r="Y26" s="25">
        <f>IFERROR(VLOOKUP($K26&amp;$J26,'appendix 2 - IO_mult_all'!$A$1:$AQ$156,'appendix 1 - Calculation'!Y$3-2007,FALSE),0)</f>
        <v>0</v>
      </c>
      <c r="Z26" s="25">
        <f>IFERROR(VLOOKUP($K26&amp;$J26,'appendix 2 - IO_mult_all'!$A$1:$AQ$156,'appendix 1 - Calculation'!Z$3-2007,FALSE),0)</f>
        <v>0</v>
      </c>
      <c r="AA26" s="25">
        <f>IFERROR(VLOOKUP($K26&amp;$J26,'appendix 2 - IO_mult_all'!$A$1:$AQ$156,'appendix 1 - Calculation'!AA$3-2007,FALSE),0)</f>
        <v>0</v>
      </c>
      <c r="AB26" s="25">
        <f>IFERROR(VLOOKUP($K26&amp;$J26,'appendix 2 - IO_mult_all'!$A$1:$AQ$156,'appendix 1 - Calculation'!AB$3-2007,FALSE),0)</f>
        <v>0</v>
      </c>
      <c r="AC26" s="25">
        <f>IFERROR(VLOOKUP($K26&amp;$J26,'appendix 2 - IO_mult_all'!$A$1:$AQ$156,'appendix 1 - Calculation'!AC$3-2007,FALSE),0)</f>
        <v>0</v>
      </c>
      <c r="AD26" s="25">
        <f>IFERROR(VLOOKUP($K26&amp;$J26,'appendix 2 - IO_mult_all'!$A$1:$AQ$156,'appendix 1 - Calculation'!AD$3-2007,FALSE),0)</f>
        <v>0</v>
      </c>
      <c r="AE26" s="25">
        <f>IFERROR(VLOOKUP($K26&amp;$J26,'appendix 2 - IO_mult_all'!$A$1:$AQ$156,'appendix 1 - Calculation'!AE$3-2007,FALSE),0)</f>
        <v>0</v>
      </c>
      <c r="AF26" s="25">
        <f>IFERROR(VLOOKUP($K26&amp;$J26,'appendix 2 - IO_mult_all'!$A$1:$AQ$156,'appendix 1 - Calculation'!AF$3-2007,FALSE),0)</f>
        <v>0</v>
      </c>
      <c r="AG26" s="25">
        <f>IFERROR(VLOOKUP($K26&amp;$J26,'appendix 2 - IO_mult_all'!$A$1:$AQ$156,'appendix 1 - Calculation'!AG$3-2007,FALSE),0)</f>
        <v>0</v>
      </c>
      <c r="AH26" s="25">
        <f>IFERROR(VLOOKUP($K26&amp;$J26,'appendix 2 - IO_mult_all'!$A$1:$AQ$156,'appendix 1 - Calculation'!AH$3-2007,FALSE),0)</f>
        <v>0</v>
      </c>
      <c r="AI26" s="25">
        <f>IFERROR(VLOOKUP($K26&amp;$J26,'appendix 2 - IO_mult_all'!$A$1:$AQ$156,'appendix 1 - Calculation'!AI$3-2007,FALSE),0)</f>
        <v>0</v>
      </c>
      <c r="AJ26" s="25">
        <f>IFERROR(VLOOKUP($K26&amp;$J26,'appendix 2 - IO_mult_all'!$A$1:$AQ$156,'appendix 1 - Calculation'!AJ$3-2007,FALSE),0)</f>
        <v>0</v>
      </c>
      <c r="AK26" s="25">
        <f>IFERROR(VLOOKUP($K26&amp;$J26,'appendix 2 - IO_mult_all'!$A$1:$AQ$156,'appendix 1 - Calculation'!AK$3-2007,FALSE),0)</f>
        <v>0</v>
      </c>
      <c r="AL26" s="25">
        <f>IFERROR(VLOOKUP($K26&amp;$J26,'appendix 2 - IO_mult_all'!$A$1:$AQ$156,'appendix 1 - Calculation'!AL$3-2007,FALSE),0)</f>
        <v>0</v>
      </c>
      <c r="AM26" s="25">
        <f>IFERROR(VLOOKUP($K26&amp;$J26,'appendix 2 - IO_mult_all'!$A$1:$AQ$156,'appendix 1 - Calculation'!AM$3-2007,FALSE),0)</f>
        <v>0</v>
      </c>
      <c r="AN26" s="25">
        <f>IFERROR(VLOOKUP($K26&amp;$J26,'appendix 2 - IO_mult_all'!$A$1:$AQ$156,'appendix 1 - Calculation'!AN$3-2007,FALSE),0)</f>
        <v>0</v>
      </c>
      <c r="AO26" s="25">
        <f>IFERROR(VLOOKUP($K26&amp;$J26,'appendix 2 - IO_mult_all'!$A$1:$AQ$156,'appendix 1 - Calculation'!AO$3-2007,FALSE),0)</f>
        <v>0</v>
      </c>
      <c r="AP26" s="25">
        <f>IFERROR(VLOOKUP($K26&amp;$J26,'appendix 2 - IO_mult_all'!$A$1:$AQ$156,'appendix 1 - Calculation'!AP$3-2007,FALSE),0)</f>
        <v>0</v>
      </c>
      <c r="AQ26" s="25">
        <f>IFERROR(VLOOKUP($K26&amp;$J26,'appendix 2 - IO_mult_all'!$A$1:$AQ$156,'appendix 1 - Calculation'!AQ$3-2007,FALSE),0)</f>
        <v>0</v>
      </c>
      <c r="AR26" s="25">
        <f>IFERROR(VLOOKUP($K26&amp;$J26,'appendix 2 - IO_mult_all'!$A$1:$AQ$156,'appendix 1 - Calculation'!AR$3-2007,FALSE),0)</f>
        <v>0</v>
      </c>
      <c r="AS26" s="25">
        <f>IFERROR(VLOOKUP($K26&amp;$J26,'appendix 2 - IO_mult_all'!$A$1:$AQ$156,'appendix 1 - Calculation'!AS$3-2007,FALSE),0)</f>
        <v>0</v>
      </c>
      <c r="AT26" s="25">
        <f>IFERROR(VLOOKUP($K26&amp;$J26,'appendix 2 - IO_mult_all'!$A$1:$AQ$156,'appendix 1 - Calculation'!AT$3-2007,FALSE),0)</f>
        <v>0</v>
      </c>
      <c r="AU26" s="25">
        <f>IFERROR(VLOOKUP($K26&amp;$J26,'appendix 2 - IO_mult_all'!$A$1:$AQ$156,'appendix 1 - Calculation'!AU$3-2007,FALSE),0)</f>
        <v>0</v>
      </c>
      <c r="AV26" s="25">
        <f>IFERROR(VLOOKUP($K26&amp;$J26,'appendix 2 - IO_mult_all'!$A$1:$AQ$156,'appendix 1 - Calculation'!AV$3-2007,FALSE),0)</f>
        <v>0</v>
      </c>
      <c r="AW26" s="25">
        <f>IFERROR(VLOOKUP($K26&amp;$J26,'appendix 2 - IO_mult_all'!$A$1:$AQ$156,'appendix 1 - Calculation'!AW$3-2007,FALSE),0)</f>
        <v>0</v>
      </c>
      <c r="AX26" s="25">
        <f>IFERROR(VLOOKUP($K26&amp;$J26,'appendix 2 - IO_mult_all'!$A$1:$AQ$156,'appendix 1 - Calculation'!AX$3-2007,FALSE),0)</f>
        <v>0</v>
      </c>
      <c r="AY26" s="27">
        <f>IFERROR(VLOOKUP($K26&amp;$J26,'appendix 2 - IO_mult_all'!$A$1:$AQ$156,'appendix 1 - Calculation'!AY$3-2007,FALSE),0)</f>
        <v>0</v>
      </c>
      <c r="AZ26" s="24">
        <f>IFERROR(VLOOKUP($K26&amp;$J26,'appendix 3 - IO_mult_ETS'!$A$1:$AQ$156,'appendix 1 - Calculation'!AZ$3-2007,FALSE),0)</f>
        <v>0</v>
      </c>
      <c r="BA26" s="25">
        <f>IFERROR(VLOOKUP($K26&amp;$J26,'appendix 3 - IO_mult_ETS'!$A$1:$AQ$156,'appendix 1 - Calculation'!BA$3-2007,FALSE),0)</f>
        <v>0</v>
      </c>
      <c r="BB26" s="25">
        <f>IFERROR(VLOOKUP($K26&amp;$J26,'appendix 3 - IO_mult_ETS'!$A$1:$AQ$156,'appendix 1 - Calculation'!BB$3-2007,FALSE),0)</f>
        <v>0</v>
      </c>
      <c r="BC26" s="25">
        <f>IFERROR(VLOOKUP($K26&amp;$J26,'appendix 3 - IO_mult_ETS'!$A$1:$AQ$156,'appendix 1 - Calculation'!BC$3-2007,FALSE),0)</f>
        <v>0</v>
      </c>
      <c r="BD26" s="25">
        <f>IFERROR(VLOOKUP($K26&amp;$J26,'appendix 3 - IO_mult_ETS'!$A$1:$AQ$156,'appendix 1 - Calculation'!BD$3-2007,FALSE),0)</f>
        <v>0</v>
      </c>
      <c r="BE26" s="25">
        <f>IFERROR(VLOOKUP($K26&amp;$J26,'appendix 3 - IO_mult_ETS'!$A$1:$AQ$156,'appendix 1 - Calculation'!BE$3-2007,FALSE),0)</f>
        <v>0</v>
      </c>
      <c r="BF26" s="25">
        <f>IFERROR(VLOOKUP($K26&amp;$J26,'appendix 3 - IO_mult_ETS'!$A$1:$AQ$156,'appendix 1 - Calculation'!BF$3-2007,FALSE),0)</f>
        <v>0</v>
      </c>
      <c r="BG26" s="25">
        <f>IFERROR(VLOOKUP($K26&amp;$J26,'appendix 3 - IO_mult_ETS'!$A$1:$AQ$156,'appendix 1 - Calculation'!BG$3-2007,FALSE),0)</f>
        <v>0</v>
      </c>
      <c r="BH26" s="25">
        <f>IFERROR(VLOOKUP($K26&amp;$J26,'appendix 3 - IO_mult_ETS'!$A$1:$AQ$156,'appendix 1 - Calculation'!BH$3-2007,FALSE),0)</f>
        <v>0</v>
      </c>
      <c r="BI26" s="25">
        <f>IFERROR(VLOOKUP($K26&amp;$J26,'appendix 3 - IO_mult_ETS'!$A$1:$AQ$156,'appendix 1 - Calculation'!BI$3-2007,FALSE),0)</f>
        <v>0</v>
      </c>
      <c r="BJ26" s="25">
        <f>IFERROR(VLOOKUP($K26&amp;$J26,'appendix 3 - IO_mult_ETS'!$A$1:$AQ$156,'appendix 1 - Calculation'!BJ$3-2007,FALSE),0)</f>
        <v>0</v>
      </c>
      <c r="BK26" s="25">
        <f>IFERROR(VLOOKUP($K26&amp;$J26,'appendix 3 - IO_mult_ETS'!$A$1:$AQ$156,'appendix 1 - Calculation'!BK$3-2007,FALSE),0)</f>
        <v>0</v>
      </c>
      <c r="BL26" s="25">
        <f>IFERROR(VLOOKUP($K26&amp;$J26,'appendix 3 - IO_mult_ETS'!$A$1:$AQ$156,'appendix 1 - Calculation'!BL$3-2007,FALSE),0)</f>
        <v>0</v>
      </c>
      <c r="BM26" s="25">
        <f>IFERROR(VLOOKUP($K26&amp;$J26,'appendix 3 - IO_mult_ETS'!$A$1:$AQ$156,'appendix 1 - Calculation'!BM$3-2007,FALSE),0)</f>
        <v>0</v>
      </c>
      <c r="BN26" s="25">
        <f>IFERROR(VLOOKUP($K26&amp;$J26,'appendix 3 - IO_mult_ETS'!$A$1:$AQ$156,'appendix 1 - Calculation'!BN$3-2007,FALSE),0)</f>
        <v>0</v>
      </c>
      <c r="BO26" s="25">
        <f>IFERROR(VLOOKUP($K26&amp;$J26,'appendix 3 - IO_mult_ETS'!$A$1:$AQ$156,'appendix 1 - Calculation'!BO$3-2007,FALSE),0)</f>
        <v>0</v>
      </c>
      <c r="BP26" s="25">
        <f>IFERROR(VLOOKUP($K26&amp;$J26,'appendix 3 - IO_mult_ETS'!$A$1:$AQ$156,'appendix 1 - Calculation'!BP$3-2007,FALSE),0)</f>
        <v>0</v>
      </c>
      <c r="BQ26" s="25">
        <f>IFERROR(VLOOKUP($K26&amp;$J26,'appendix 3 - IO_mult_ETS'!$A$1:$AQ$156,'appendix 1 - Calculation'!BQ$3-2007,FALSE),0)</f>
        <v>0</v>
      </c>
      <c r="BR26" s="25">
        <f>IFERROR(VLOOKUP($K26&amp;$J26,'appendix 3 - IO_mult_ETS'!$A$1:$AQ$156,'appendix 1 - Calculation'!BR$3-2007,FALSE),0)</f>
        <v>0</v>
      </c>
      <c r="BS26" s="25">
        <f>IFERROR(VLOOKUP($K26&amp;$J26,'appendix 3 - IO_mult_ETS'!$A$1:$AQ$156,'appendix 1 - Calculation'!BS$3-2007,FALSE),0)</f>
        <v>0</v>
      </c>
      <c r="BT26" s="25">
        <f>IFERROR(VLOOKUP($K26&amp;$J26,'appendix 3 - IO_mult_ETS'!$A$1:$AQ$156,'appendix 1 - Calculation'!BT$3-2007,FALSE),0)</f>
        <v>0</v>
      </c>
      <c r="BU26" s="25">
        <f>IFERROR(VLOOKUP($K26&amp;$J26,'appendix 3 - IO_mult_ETS'!$A$1:$AQ$156,'appendix 1 - Calculation'!BU$3-2007,FALSE),0)</f>
        <v>0</v>
      </c>
      <c r="BV26" s="25">
        <f>IFERROR(VLOOKUP($K26&amp;$J26,'appendix 3 - IO_mult_ETS'!$A$1:$AQ$156,'appendix 1 - Calculation'!BV$3-2007,FALSE),0)</f>
        <v>0</v>
      </c>
      <c r="BW26" s="25">
        <f>IFERROR(VLOOKUP($K26&amp;$J26,'appendix 3 - IO_mult_ETS'!$A$1:$AQ$156,'appendix 1 - Calculation'!BW$3-2007,FALSE),0)</f>
        <v>0</v>
      </c>
      <c r="BX26" s="25">
        <f>IFERROR(VLOOKUP($K26&amp;$J26,'appendix 3 - IO_mult_ETS'!$A$1:$AQ$156,'appendix 1 - Calculation'!BX$3-2007,FALSE),0)</f>
        <v>0</v>
      </c>
      <c r="BY26" s="25">
        <f>IFERROR(VLOOKUP($K26&amp;$J26,'appendix 3 - IO_mult_ETS'!$A$1:$AQ$156,'appendix 1 - Calculation'!BY$3-2007,FALSE),0)</f>
        <v>0</v>
      </c>
      <c r="BZ26" s="25">
        <f>IFERROR(VLOOKUP($K26&amp;$J26,'appendix 3 - IO_mult_ETS'!$A$1:$AQ$156,'appendix 1 - Calculation'!BZ$3-2007,FALSE),0)</f>
        <v>0</v>
      </c>
      <c r="CA26" s="25">
        <f>IFERROR(VLOOKUP($K26&amp;$J26,'appendix 3 - IO_mult_ETS'!$A$1:$AQ$156,'appendix 1 - Calculation'!CA$3-2007,FALSE),0)</f>
        <v>0</v>
      </c>
      <c r="CB26" s="25">
        <f>IFERROR(VLOOKUP($K26&amp;$J26,'appendix 3 - IO_mult_ETS'!$A$1:$AQ$156,'appendix 1 - Calculation'!CB$3-2007,FALSE),0)</f>
        <v>0</v>
      </c>
      <c r="CC26" s="25">
        <f>IFERROR(VLOOKUP($K26&amp;$J26,'appendix 3 - IO_mult_ETS'!$A$1:$AQ$156,'appendix 1 - Calculation'!CC$3-2007,FALSE),0)</f>
        <v>0</v>
      </c>
      <c r="CD26" s="25">
        <f>IFERROR(VLOOKUP($K26&amp;$J26,'appendix 3 - IO_mult_ETS'!$A$1:$AQ$156,'appendix 1 - Calculation'!CD$3-2007,FALSE),0)</f>
        <v>0</v>
      </c>
      <c r="CE26" s="25">
        <f>IFERROR(VLOOKUP($K26&amp;$J26,'appendix 3 - IO_mult_ETS'!$A$1:$AQ$156,'appendix 1 - Calculation'!CE$3-2007,FALSE),0)</f>
        <v>0</v>
      </c>
      <c r="CF26" s="25">
        <f>IFERROR(VLOOKUP($K26&amp;$J26,'appendix 3 - IO_mult_ETS'!$A$1:$AQ$156,'appendix 1 - Calculation'!CF$3-2007,FALSE),0)</f>
        <v>0</v>
      </c>
      <c r="CG26" s="25">
        <f>IFERROR(VLOOKUP($K26&amp;$J26,'appendix 3 - IO_mult_ETS'!$A$1:$AQ$156,'appendix 1 - Calculation'!CG$3-2007,FALSE),0)</f>
        <v>0</v>
      </c>
      <c r="CH26" s="25">
        <f>IFERROR(VLOOKUP($K26&amp;$J26,'appendix 3 - IO_mult_ETS'!$A$1:$AQ$156,'appendix 1 - Calculation'!CH$3-2007,FALSE),0)</f>
        <v>0</v>
      </c>
      <c r="CI26" s="25">
        <f>IFERROR(VLOOKUP($K26&amp;$J26,'appendix 3 - IO_mult_ETS'!$A$1:$AQ$156,'appendix 1 - Calculation'!CI$3-2007,FALSE),0)</f>
        <v>0</v>
      </c>
      <c r="CJ26" s="25">
        <f>IFERROR(VLOOKUP($K26&amp;$J26,'appendix 3 - IO_mult_ETS'!$A$1:$AQ$156,'appendix 1 - Calculation'!CJ$3-2007,FALSE),0)</f>
        <v>0</v>
      </c>
      <c r="CK26" s="25">
        <f>IFERROR(VLOOKUP($K26&amp;$J26,'appendix 3 - IO_mult_ETS'!$A$1:$AQ$156,'appendix 1 - Calculation'!CK$3-2007,FALSE),0)</f>
        <v>0</v>
      </c>
      <c r="CL26" s="25">
        <f>IFERROR(VLOOKUP($K26&amp;$J26,'appendix 3 - IO_mult_ETS'!$A$1:$AQ$156,'appendix 1 - Calculation'!CL$3-2007,FALSE),0)</f>
        <v>0</v>
      </c>
      <c r="CM26" s="26">
        <f>IFERROR(VLOOKUP($K26&amp;$J26,'appendix 3 - IO_mult_ETS'!$A$1:$AQ$156,'appendix 1 - Calculation'!CM$3-2007,FALSE),0)</f>
        <v>0</v>
      </c>
      <c r="CN26" s="25">
        <f t="shared" si="0"/>
        <v>0</v>
      </c>
      <c r="CO26" s="25">
        <f t="shared" si="1"/>
        <v>0</v>
      </c>
      <c r="CP26" s="25">
        <f t="shared" si="2"/>
        <v>0</v>
      </c>
      <c r="CQ26" s="25">
        <f t="shared" si="3"/>
        <v>0</v>
      </c>
      <c r="CR26" s="25">
        <f t="shared" si="4"/>
        <v>0</v>
      </c>
      <c r="CS26" s="25">
        <f t="shared" si="5"/>
        <v>0</v>
      </c>
      <c r="CT26" s="25">
        <f t="shared" si="6"/>
        <v>0</v>
      </c>
      <c r="CU26" s="25">
        <f t="shared" si="7"/>
        <v>0</v>
      </c>
      <c r="CV26" s="25">
        <f t="shared" si="8"/>
        <v>0</v>
      </c>
      <c r="CW26" s="25">
        <f t="shared" si="9"/>
        <v>0</v>
      </c>
      <c r="CX26" s="25">
        <f t="shared" si="10"/>
        <v>0</v>
      </c>
      <c r="CY26" s="25">
        <f t="shared" si="11"/>
        <v>0</v>
      </c>
      <c r="CZ26" s="25">
        <f t="shared" si="12"/>
        <v>0</v>
      </c>
      <c r="DA26" s="25">
        <f t="shared" si="13"/>
        <v>0</v>
      </c>
      <c r="DB26" s="25">
        <f t="shared" si="14"/>
        <v>0</v>
      </c>
      <c r="DC26" s="25">
        <f t="shared" si="15"/>
        <v>0</v>
      </c>
      <c r="DD26" s="25">
        <f t="shared" si="16"/>
        <v>0</v>
      </c>
      <c r="DE26" s="25">
        <f t="shared" si="17"/>
        <v>0</v>
      </c>
      <c r="DF26" s="25">
        <f t="shared" si="18"/>
        <v>0</v>
      </c>
      <c r="DG26" s="25">
        <f t="shared" si="19"/>
        <v>0</v>
      </c>
      <c r="DH26" s="25">
        <f t="shared" si="20"/>
        <v>0</v>
      </c>
      <c r="DI26" s="25">
        <f t="shared" si="21"/>
        <v>0</v>
      </c>
      <c r="DJ26" s="25">
        <f t="shared" si="22"/>
        <v>0</v>
      </c>
      <c r="DK26" s="25">
        <f t="shared" si="23"/>
        <v>0</v>
      </c>
      <c r="DL26" s="25">
        <f t="shared" si="24"/>
        <v>0</v>
      </c>
      <c r="DM26" s="25">
        <f t="shared" si="25"/>
        <v>0</v>
      </c>
      <c r="DN26" s="25">
        <f t="shared" si="26"/>
        <v>0</v>
      </c>
      <c r="DO26" s="25">
        <f t="shared" si="27"/>
        <v>0</v>
      </c>
      <c r="DP26" s="25">
        <f t="shared" si="28"/>
        <v>0</v>
      </c>
      <c r="DQ26" s="25">
        <f t="shared" si="29"/>
        <v>0</v>
      </c>
      <c r="DR26" s="25">
        <f t="shared" si="30"/>
        <v>0</v>
      </c>
      <c r="DS26" s="25">
        <f t="shared" si="31"/>
        <v>0</v>
      </c>
      <c r="DT26" s="25">
        <f t="shared" si="32"/>
        <v>0</v>
      </c>
      <c r="DU26" s="25">
        <f t="shared" si="33"/>
        <v>0</v>
      </c>
      <c r="DV26" s="25">
        <f t="shared" si="34"/>
        <v>0</v>
      </c>
      <c r="DW26" s="25">
        <f t="shared" si="35"/>
        <v>0</v>
      </c>
      <c r="DX26" s="25">
        <f t="shared" si="36"/>
        <v>0</v>
      </c>
      <c r="DY26" s="25">
        <f t="shared" si="37"/>
        <v>0</v>
      </c>
      <c r="DZ26" s="25">
        <f t="shared" si="38"/>
        <v>0</v>
      </c>
      <c r="EA26" s="25">
        <f t="shared" si="39"/>
        <v>0</v>
      </c>
      <c r="EB26" s="25">
        <f t="shared" si="40"/>
        <v>0</v>
      </c>
      <c r="EC26" s="25">
        <f t="shared" si="41"/>
        <v>0</v>
      </c>
      <c r="ED26" s="25">
        <f t="shared" si="42"/>
        <v>0</v>
      </c>
      <c r="EE26" s="25">
        <f t="shared" si="43"/>
        <v>0</v>
      </c>
      <c r="EF26" s="25">
        <f t="shared" si="44"/>
        <v>0</v>
      </c>
      <c r="EG26" s="25">
        <f t="shared" si="45"/>
        <v>0</v>
      </c>
      <c r="EH26" s="25">
        <f t="shared" si="46"/>
        <v>0</v>
      </c>
      <c r="EI26" s="25">
        <f t="shared" si="47"/>
        <v>0</v>
      </c>
      <c r="EJ26" s="25">
        <f t="shared" si="48"/>
        <v>0</v>
      </c>
      <c r="EK26" s="25">
        <f t="shared" si="49"/>
        <v>0</v>
      </c>
      <c r="EL26" s="25">
        <f t="shared" si="50"/>
        <v>0</v>
      </c>
      <c r="EM26" s="25">
        <f t="shared" si="51"/>
        <v>0</v>
      </c>
      <c r="EN26" s="25">
        <f t="shared" si="52"/>
        <v>0</v>
      </c>
      <c r="EO26" s="25">
        <f t="shared" si="53"/>
        <v>0</v>
      </c>
      <c r="EP26" s="25">
        <f t="shared" si="54"/>
        <v>0</v>
      </c>
      <c r="EQ26" s="25">
        <f t="shared" si="55"/>
        <v>0</v>
      </c>
      <c r="ER26" s="25">
        <f t="shared" si="56"/>
        <v>0</v>
      </c>
      <c r="ES26" s="25">
        <f t="shared" si="57"/>
        <v>0</v>
      </c>
      <c r="ET26" s="25">
        <f t="shared" si="58"/>
        <v>0</v>
      </c>
      <c r="EU26" s="25">
        <f t="shared" si="59"/>
        <v>0</v>
      </c>
      <c r="EV26" s="25">
        <f t="shared" si="60"/>
        <v>0</v>
      </c>
      <c r="EW26" s="25">
        <f t="shared" si="61"/>
        <v>0</v>
      </c>
      <c r="EX26" s="25">
        <f t="shared" si="62"/>
        <v>0</v>
      </c>
      <c r="EY26" s="25">
        <f t="shared" si="63"/>
        <v>0</v>
      </c>
      <c r="EZ26" s="25">
        <f t="shared" si="64"/>
        <v>0</v>
      </c>
      <c r="FA26" s="25">
        <f t="shared" si="65"/>
        <v>0</v>
      </c>
      <c r="FB26" s="25">
        <f t="shared" si="66"/>
        <v>0</v>
      </c>
      <c r="FC26" s="25">
        <f t="shared" si="67"/>
        <v>0</v>
      </c>
      <c r="FD26" s="25">
        <f t="shared" si="68"/>
        <v>0</v>
      </c>
      <c r="FE26" s="25">
        <f t="shared" si="69"/>
        <v>0</v>
      </c>
      <c r="FF26" s="25">
        <f t="shared" si="70"/>
        <v>0</v>
      </c>
      <c r="FG26" s="25">
        <f t="shared" si="71"/>
        <v>0</v>
      </c>
      <c r="FH26" s="25">
        <f t="shared" si="72"/>
        <v>0</v>
      </c>
      <c r="FI26" s="25">
        <f t="shared" si="73"/>
        <v>0</v>
      </c>
      <c r="FJ26" s="25">
        <f t="shared" si="74"/>
        <v>0</v>
      </c>
      <c r="FK26" s="25">
        <f t="shared" si="75"/>
        <v>0</v>
      </c>
      <c r="FL26" s="25">
        <f t="shared" si="76"/>
        <v>0</v>
      </c>
      <c r="FM26" s="25">
        <f t="shared" si="77"/>
        <v>0</v>
      </c>
      <c r="FN26" s="25">
        <f t="shared" si="78"/>
        <v>0</v>
      </c>
      <c r="FO26" s="25">
        <f t="shared" si="79"/>
        <v>0</v>
      </c>
      <c r="FP26" s="25">
        <f t="shared" si="81"/>
        <v>0</v>
      </c>
      <c r="FQ26" s="25">
        <f t="shared" si="100"/>
        <v>0</v>
      </c>
      <c r="FR26" s="25">
        <f t="shared" si="101"/>
        <v>0</v>
      </c>
      <c r="FS26" s="25">
        <f t="shared" si="102"/>
        <v>0</v>
      </c>
      <c r="FT26" s="25">
        <f t="shared" si="103"/>
        <v>0</v>
      </c>
      <c r="FU26" s="25">
        <f t="shared" si="104"/>
        <v>0</v>
      </c>
      <c r="FV26" s="25">
        <f t="shared" si="105"/>
        <v>0</v>
      </c>
      <c r="FW26" s="25">
        <f t="shared" si="106"/>
        <v>0</v>
      </c>
      <c r="FX26" s="25">
        <f t="shared" si="107"/>
        <v>0</v>
      </c>
      <c r="FY26" s="25">
        <f t="shared" si="108"/>
        <v>0</v>
      </c>
      <c r="FZ26" s="25">
        <f t="shared" si="109"/>
        <v>0</v>
      </c>
      <c r="GA26" s="25">
        <f t="shared" si="110"/>
        <v>0</v>
      </c>
      <c r="GB26" s="25">
        <f t="shared" si="111"/>
        <v>0</v>
      </c>
      <c r="GC26" s="25">
        <f t="shared" si="112"/>
        <v>0</v>
      </c>
      <c r="GD26" s="25">
        <f t="shared" si="113"/>
        <v>0</v>
      </c>
      <c r="GE26" s="25">
        <f t="shared" si="114"/>
        <v>0</v>
      </c>
      <c r="GF26" s="25">
        <f t="shared" si="115"/>
        <v>0</v>
      </c>
      <c r="GG26" s="25">
        <f t="shared" si="116"/>
        <v>0</v>
      </c>
      <c r="GH26" s="25">
        <f t="shared" si="117"/>
        <v>0</v>
      </c>
      <c r="GI26" s="25">
        <f t="shared" si="118"/>
        <v>0</v>
      </c>
      <c r="GJ26" s="25">
        <f t="shared" si="119"/>
        <v>0</v>
      </c>
      <c r="GK26" s="25">
        <f t="shared" si="120"/>
        <v>0</v>
      </c>
      <c r="GL26" s="25">
        <f t="shared" si="82"/>
        <v>0</v>
      </c>
      <c r="GM26" s="25">
        <f t="shared" si="83"/>
        <v>0</v>
      </c>
      <c r="GN26" s="25">
        <f t="shared" si="84"/>
        <v>0</v>
      </c>
      <c r="GO26" s="25">
        <f t="shared" si="85"/>
        <v>0</v>
      </c>
      <c r="GP26" s="25">
        <f t="shared" si="86"/>
        <v>0</v>
      </c>
      <c r="GQ26" s="25">
        <f t="shared" si="87"/>
        <v>0</v>
      </c>
      <c r="GR26" s="25">
        <f t="shared" si="88"/>
        <v>0</v>
      </c>
      <c r="GS26" s="25">
        <f t="shared" si="89"/>
        <v>0</v>
      </c>
      <c r="GT26" s="25">
        <f t="shared" si="90"/>
        <v>0</v>
      </c>
      <c r="GU26" s="25">
        <f t="shared" si="91"/>
        <v>0</v>
      </c>
      <c r="GV26" s="25">
        <f t="shared" si="92"/>
        <v>0</v>
      </c>
      <c r="GW26" s="25">
        <f t="shared" si="93"/>
        <v>0</v>
      </c>
      <c r="GX26" s="25">
        <f t="shared" si="94"/>
        <v>0</v>
      </c>
      <c r="GY26" s="25">
        <f t="shared" si="95"/>
        <v>0</v>
      </c>
      <c r="GZ26" s="25">
        <f t="shared" si="96"/>
        <v>0</v>
      </c>
      <c r="HA26" s="25">
        <f t="shared" si="97"/>
        <v>0</v>
      </c>
      <c r="HB26" s="25">
        <f t="shared" si="98"/>
        <v>0</v>
      </c>
      <c r="HC26" s="25">
        <f t="shared" si="99"/>
        <v>0</v>
      </c>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BGD26" s="21"/>
    </row>
    <row r="27" spans="1:291 1538:1538" x14ac:dyDescent="0.25">
      <c r="A27" s="7">
        <f>'STEP 2 Input sheet'!A116</f>
        <v>0</v>
      </c>
      <c r="B27" s="7">
        <f>'STEP 2 Input sheet'!B116</f>
        <v>0</v>
      </c>
      <c r="C27" s="7">
        <f>'STEP 2 Input sheet'!C116</f>
        <v>0</v>
      </c>
      <c r="D27" s="7">
        <f>'STEP 2 Input sheet'!D116</f>
        <v>0</v>
      </c>
      <c r="E27" s="7">
        <f>'STEP 2 Input sheet'!E116</f>
        <v>0</v>
      </c>
      <c r="F27" s="7" t="str">
        <f>'STEP 2 Input sheet'!F116</f>
        <v>euro/</v>
      </c>
      <c r="G27" s="7">
        <f>'STEP 2 Input sheet'!G116</f>
        <v>0</v>
      </c>
      <c r="H27" s="7">
        <f>'STEP 2 Input sheet'!H116</f>
        <v>0</v>
      </c>
      <c r="I27" s="7">
        <f>'STEP 2 Input sheet'!I116</f>
        <v>0</v>
      </c>
      <c r="J27" s="15" t="e">
        <f>VLOOKUP(C27,'appendix 7 - prd ind and reg'!$A:$B,2,FALSE)</f>
        <v>#N/A</v>
      </c>
      <c r="K27" s="16" t="e">
        <f>VLOOKUP(D27,'appendix 7 - prd ind and reg'!$G$2:$H$6,2,FALSE)</f>
        <v>#N/A</v>
      </c>
      <c r="L27" s="24">
        <f>IFERROR(VLOOKUP($K27&amp;$J27,'appendix 2 - IO_mult_all'!$A$1:$AQ$156,'appendix 1 - Calculation'!L$3-2007,FALSE),0)</f>
        <v>0</v>
      </c>
      <c r="M27" s="25">
        <f>IFERROR(VLOOKUP($K27&amp;$J27,'appendix 2 - IO_mult_all'!$A$1:$AQ$156,'appendix 1 - Calculation'!M$3-2007,FALSE),0)</f>
        <v>0</v>
      </c>
      <c r="N27" s="25">
        <f>IFERROR(VLOOKUP($K27&amp;$J27,'appendix 2 - IO_mult_all'!$A$1:$AQ$156,'appendix 1 - Calculation'!N$3-2007,FALSE),0)</f>
        <v>0</v>
      </c>
      <c r="O27" s="25">
        <f>IFERROR(VLOOKUP($K27&amp;$J27,'appendix 2 - IO_mult_all'!$A$1:$AQ$156,'appendix 1 - Calculation'!O$3-2007,FALSE),0)</f>
        <v>0</v>
      </c>
      <c r="P27" s="25">
        <f>IFERROR(VLOOKUP($K27&amp;$J27,'appendix 2 - IO_mult_all'!$A$1:$AQ$156,'appendix 1 - Calculation'!P$3-2007,FALSE),0)</f>
        <v>0</v>
      </c>
      <c r="Q27" s="25">
        <f>IFERROR(VLOOKUP($K27&amp;$J27,'appendix 2 - IO_mult_all'!$A$1:$AQ$156,'appendix 1 - Calculation'!Q$3-2007,FALSE),0)</f>
        <v>0</v>
      </c>
      <c r="R27" s="25">
        <f>IFERROR(VLOOKUP($K27&amp;$J27,'appendix 2 - IO_mult_all'!$A$1:$AQ$156,'appendix 1 - Calculation'!R$3-2007,FALSE),0)</f>
        <v>0</v>
      </c>
      <c r="S27" s="25">
        <f>IFERROR(VLOOKUP($K27&amp;$J27,'appendix 2 - IO_mult_all'!$A$1:$AQ$156,'appendix 1 - Calculation'!S$3-2007,FALSE),0)</f>
        <v>0</v>
      </c>
      <c r="T27" s="25">
        <f>IFERROR(VLOOKUP($K27&amp;$J27,'appendix 2 - IO_mult_all'!$A$1:$AQ$156,'appendix 1 - Calculation'!T$3-2007,FALSE),0)</f>
        <v>0</v>
      </c>
      <c r="U27" s="25">
        <f>IFERROR(VLOOKUP($K27&amp;$J27,'appendix 2 - IO_mult_all'!$A$1:$AQ$156,'appendix 1 - Calculation'!U$3-2007,FALSE),0)</f>
        <v>0</v>
      </c>
      <c r="V27" s="25">
        <f>IFERROR(VLOOKUP($K27&amp;$J27,'appendix 2 - IO_mult_all'!$A$1:$AQ$156,'appendix 1 - Calculation'!V$3-2007,FALSE),0)</f>
        <v>0</v>
      </c>
      <c r="W27" s="25">
        <f>IFERROR(VLOOKUP($K27&amp;$J27,'appendix 2 - IO_mult_all'!$A$1:$AQ$156,'appendix 1 - Calculation'!W$3-2007,FALSE),0)</f>
        <v>0</v>
      </c>
      <c r="X27" s="25">
        <f>IFERROR(VLOOKUP($K27&amp;$J27,'appendix 2 - IO_mult_all'!$A$1:$AQ$156,'appendix 1 - Calculation'!X$3-2007,FALSE),0)</f>
        <v>0</v>
      </c>
      <c r="Y27" s="25">
        <f>IFERROR(VLOOKUP($K27&amp;$J27,'appendix 2 - IO_mult_all'!$A$1:$AQ$156,'appendix 1 - Calculation'!Y$3-2007,FALSE),0)</f>
        <v>0</v>
      </c>
      <c r="Z27" s="25">
        <f>IFERROR(VLOOKUP($K27&amp;$J27,'appendix 2 - IO_mult_all'!$A$1:$AQ$156,'appendix 1 - Calculation'!Z$3-2007,FALSE),0)</f>
        <v>0</v>
      </c>
      <c r="AA27" s="25">
        <f>IFERROR(VLOOKUP($K27&amp;$J27,'appendix 2 - IO_mult_all'!$A$1:$AQ$156,'appendix 1 - Calculation'!AA$3-2007,FALSE),0)</f>
        <v>0</v>
      </c>
      <c r="AB27" s="25">
        <f>IFERROR(VLOOKUP($K27&amp;$J27,'appendix 2 - IO_mult_all'!$A$1:$AQ$156,'appendix 1 - Calculation'!AB$3-2007,FALSE),0)</f>
        <v>0</v>
      </c>
      <c r="AC27" s="25">
        <f>IFERROR(VLOOKUP($K27&amp;$J27,'appendix 2 - IO_mult_all'!$A$1:$AQ$156,'appendix 1 - Calculation'!AC$3-2007,FALSE),0)</f>
        <v>0</v>
      </c>
      <c r="AD27" s="25">
        <f>IFERROR(VLOOKUP($K27&amp;$J27,'appendix 2 - IO_mult_all'!$A$1:$AQ$156,'appendix 1 - Calculation'!AD$3-2007,FALSE),0)</f>
        <v>0</v>
      </c>
      <c r="AE27" s="25">
        <f>IFERROR(VLOOKUP($K27&amp;$J27,'appendix 2 - IO_mult_all'!$A$1:$AQ$156,'appendix 1 - Calculation'!AE$3-2007,FALSE),0)</f>
        <v>0</v>
      </c>
      <c r="AF27" s="25">
        <f>IFERROR(VLOOKUP($K27&amp;$J27,'appendix 2 - IO_mult_all'!$A$1:$AQ$156,'appendix 1 - Calculation'!AF$3-2007,FALSE),0)</f>
        <v>0</v>
      </c>
      <c r="AG27" s="25">
        <f>IFERROR(VLOOKUP($K27&amp;$J27,'appendix 2 - IO_mult_all'!$A$1:$AQ$156,'appendix 1 - Calculation'!AG$3-2007,FALSE),0)</f>
        <v>0</v>
      </c>
      <c r="AH27" s="25">
        <f>IFERROR(VLOOKUP($K27&amp;$J27,'appendix 2 - IO_mult_all'!$A$1:$AQ$156,'appendix 1 - Calculation'!AH$3-2007,FALSE),0)</f>
        <v>0</v>
      </c>
      <c r="AI27" s="25">
        <f>IFERROR(VLOOKUP($K27&amp;$J27,'appendix 2 - IO_mult_all'!$A$1:$AQ$156,'appendix 1 - Calculation'!AI$3-2007,FALSE),0)</f>
        <v>0</v>
      </c>
      <c r="AJ27" s="25">
        <f>IFERROR(VLOOKUP($K27&amp;$J27,'appendix 2 - IO_mult_all'!$A$1:$AQ$156,'appendix 1 - Calculation'!AJ$3-2007,FALSE),0)</f>
        <v>0</v>
      </c>
      <c r="AK27" s="25">
        <f>IFERROR(VLOOKUP($K27&amp;$J27,'appendix 2 - IO_mult_all'!$A$1:$AQ$156,'appendix 1 - Calculation'!AK$3-2007,FALSE),0)</f>
        <v>0</v>
      </c>
      <c r="AL27" s="25">
        <f>IFERROR(VLOOKUP($K27&amp;$J27,'appendix 2 - IO_mult_all'!$A$1:$AQ$156,'appendix 1 - Calculation'!AL$3-2007,FALSE),0)</f>
        <v>0</v>
      </c>
      <c r="AM27" s="25">
        <f>IFERROR(VLOOKUP($K27&amp;$J27,'appendix 2 - IO_mult_all'!$A$1:$AQ$156,'appendix 1 - Calculation'!AM$3-2007,FALSE),0)</f>
        <v>0</v>
      </c>
      <c r="AN27" s="25">
        <f>IFERROR(VLOOKUP($K27&amp;$J27,'appendix 2 - IO_mult_all'!$A$1:$AQ$156,'appendix 1 - Calculation'!AN$3-2007,FALSE),0)</f>
        <v>0</v>
      </c>
      <c r="AO27" s="25">
        <f>IFERROR(VLOOKUP($K27&amp;$J27,'appendix 2 - IO_mult_all'!$A$1:$AQ$156,'appendix 1 - Calculation'!AO$3-2007,FALSE),0)</f>
        <v>0</v>
      </c>
      <c r="AP27" s="25">
        <f>IFERROR(VLOOKUP($K27&amp;$J27,'appendix 2 - IO_mult_all'!$A$1:$AQ$156,'appendix 1 - Calculation'!AP$3-2007,FALSE),0)</f>
        <v>0</v>
      </c>
      <c r="AQ27" s="25">
        <f>IFERROR(VLOOKUP($K27&amp;$J27,'appendix 2 - IO_mult_all'!$A$1:$AQ$156,'appendix 1 - Calculation'!AQ$3-2007,FALSE),0)</f>
        <v>0</v>
      </c>
      <c r="AR27" s="25">
        <f>IFERROR(VLOOKUP($K27&amp;$J27,'appendix 2 - IO_mult_all'!$A$1:$AQ$156,'appendix 1 - Calculation'!AR$3-2007,FALSE),0)</f>
        <v>0</v>
      </c>
      <c r="AS27" s="25">
        <f>IFERROR(VLOOKUP($K27&amp;$J27,'appendix 2 - IO_mult_all'!$A$1:$AQ$156,'appendix 1 - Calculation'!AS$3-2007,FALSE),0)</f>
        <v>0</v>
      </c>
      <c r="AT27" s="25">
        <f>IFERROR(VLOOKUP($K27&amp;$J27,'appendix 2 - IO_mult_all'!$A$1:$AQ$156,'appendix 1 - Calculation'!AT$3-2007,FALSE),0)</f>
        <v>0</v>
      </c>
      <c r="AU27" s="25">
        <f>IFERROR(VLOOKUP($K27&amp;$J27,'appendix 2 - IO_mult_all'!$A$1:$AQ$156,'appendix 1 - Calculation'!AU$3-2007,FALSE),0)</f>
        <v>0</v>
      </c>
      <c r="AV27" s="25">
        <f>IFERROR(VLOOKUP($K27&amp;$J27,'appendix 2 - IO_mult_all'!$A$1:$AQ$156,'appendix 1 - Calculation'!AV$3-2007,FALSE),0)</f>
        <v>0</v>
      </c>
      <c r="AW27" s="25">
        <f>IFERROR(VLOOKUP($K27&amp;$J27,'appendix 2 - IO_mult_all'!$A$1:$AQ$156,'appendix 1 - Calculation'!AW$3-2007,FALSE),0)</f>
        <v>0</v>
      </c>
      <c r="AX27" s="25">
        <f>IFERROR(VLOOKUP($K27&amp;$J27,'appendix 2 - IO_mult_all'!$A$1:$AQ$156,'appendix 1 - Calculation'!AX$3-2007,FALSE),0)</f>
        <v>0</v>
      </c>
      <c r="AY27" s="27">
        <f>IFERROR(VLOOKUP($K27&amp;$J27,'appendix 2 - IO_mult_all'!$A$1:$AQ$156,'appendix 1 - Calculation'!AY$3-2007,FALSE),0)</f>
        <v>0</v>
      </c>
      <c r="AZ27" s="24">
        <f>IFERROR(VLOOKUP($K27&amp;$J27,'appendix 3 - IO_mult_ETS'!$A$1:$AQ$156,'appendix 1 - Calculation'!AZ$3-2007,FALSE),0)</f>
        <v>0</v>
      </c>
      <c r="BA27" s="25">
        <f>IFERROR(VLOOKUP($K27&amp;$J27,'appendix 3 - IO_mult_ETS'!$A$1:$AQ$156,'appendix 1 - Calculation'!BA$3-2007,FALSE),0)</f>
        <v>0</v>
      </c>
      <c r="BB27" s="25">
        <f>IFERROR(VLOOKUP($K27&amp;$J27,'appendix 3 - IO_mult_ETS'!$A$1:$AQ$156,'appendix 1 - Calculation'!BB$3-2007,FALSE),0)</f>
        <v>0</v>
      </c>
      <c r="BC27" s="25">
        <f>IFERROR(VLOOKUP($K27&amp;$J27,'appendix 3 - IO_mult_ETS'!$A$1:$AQ$156,'appendix 1 - Calculation'!BC$3-2007,FALSE),0)</f>
        <v>0</v>
      </c>
      <c r="BD27" s="25">
        <f>IFERROR(VLOOKUP($K27&amp;$J27,'appendix 3 - IO_mult_ETS'!$A$1:$AQ$156,'appendix 1 - Calculation'!BD$3-2007,FALSE),0)</f>
        <v>0</v>
      </c>
      <c r="BE27" s="25">
        <f>IFERROR(VLOOKUP($K27&amp;$J27,'appendix 3 - IO_mult_ETS'!$A$1:$AQ$156,'appendix 1 - Calculation'!BE$3-2007,FALSE),0)</f>
        <v>0</v>
      </c>
      <c r="BF27" s="25">
        <f>IFERROR(VLOOKUP($K27&amp;$J27,'appendix 3 - IO_mult_ETS'!$A$1:$AQ$156,'appendix 1 - Calculation'!BF$3-2007,FALSE),0)</f>
        <v>0</v>
      </c>
      <c r="BG27" s="25">
        <f>IFERROR(VLOOKUP($K27&amp;$J27,'appendix 3 - IO_mult_ETS'!$A$1:$AQ$156,'appendix 1 - Calculation'!BG$3-2007,FALSE),0)</f>
        <v>0</v>
      </c>
      <c r="BH27" s="25">
        <f>IFERROR(VLOOKUP($K27&amp;$J27,'appendix 3 - IO_mult_ETS'!$A$1:$AQ$156,'appendix 1 - Calculation'!BH$3-2007,FALSE),0)</f>
        <v>0</v>
      </c>
      <c r="BI27" s="25">
        <f>IFERROR(VLOOKUP($K27&amp;$J27,'appendix 3 - IO_mult_ETS'!$A$1:$AQ$156,'appendix 1 - Calculation'!BI$3-2007,FALSE),0)</f>
        <v>0</v>
      </c>
      <c r="BJ27" s="25">
        <f>IFERROR(VLOOKUP($K27&amp;$J27,'appendix 3 - IO_mult_ETS'!$A$1:$AQ$156,'appendix 1 - Calculation'!BJ$3-2007,FALSE),0)</f>
        <v>0</v>
      </c>
      <c r="BK27" s="25">
        <f>IFERROR(VLOOKUP($K27&amp;$J27,'appendix 3 - IO_mult_ETS'!$A$1:$AQ$156,'appendix 1 - Calculation'!BK$3-2007,FALSE),0)</f>
        <v>0</v>
      </c>
      <c r="BL27" s="25">
        <f>IFERROR(VLOOKUP($K27&amp;$J27,'appendix 3 - IO_mult_ETS'!$A$1:$AQ$156,'appendix 1 - Calculation'!BL$3-2007,FALSE),0)</f>
        <v>0</v>
      </c>
      <c r="BM27" s="25">
        <f>IFERROR(VLOOKUP($K27&amp;$J27,'appendix 3 - IO_mult_ETS'!$A$1:$AQ$156,'appendix 1 - Calculation'!BM$3-2007,FALSE),0)</f>
        <v>0</v>
      </c>
      <c r="BN27" s="25">
        <f>IFERROR(VLOOKUP($K27&amp;$J27,'appendix 3 - IO_mult_ETS'!$A$1:$AQ$156,'appendix 1 - Calculation'!BN$3-2007,FALSE),0)</f>
        <v>0</v>
      </c>
      <c r="BO27" s="25">
        <f>IFERROR(VLOOKUP($K27&amp;$J27,'appendix 3 - IO_mult_ETS'!$A$1:$AQ$156,'appendix 1 - Calculation'!BO$3-2007,FALSE),0)</f>
        <v>0</v>
      </c>
      <c r="BP27" s="25">
        <f>IFERROR(VLOOKUP($K27&amp;$J27,'appendix 3 - IO_mult_ETS'!$A$1:$AQ$156,'appendix 1 - Calculation'!BP$3-2007,FALSE),0)</f>
        <v>0</v>
      </c>
      <c r="BQ27" s="25">
        <f>IFERROR(VLOOKUP($K27&amp;$J27,'appendix 3 - IO_mult_ETS'!$A$1:$AQ$156,'appendix 1 - Calculation'!BQ$3-2007,FALSE),0)</f>
        <v>0</v>
      </c>
      <c r="BR27" s="25">
        <f>IFERROR(VLOOKUP($K27&amp;$J27,'appendix 3 - IO_mult_ETS'!$A$1:$AQ$156,'appendix 1 - Calculation'!BR$3-2007,FALSE),0)</f>
        <v>0</v>
      </c>
      <c r="BS27" s="25">
        <f>IFERROR(VLOOKUP($K27&amp;$J27,'appendix 3 - IO_mult_ETS'!$A$1:$AQ$156,'appendix 1 - Calculation'!BS$3-2007,FALSE),0)</f>
        <v>0</v>
      </c>
      <c r="BT27" s="25">
        <f>IFERROR(VLOOKUP($K27&amp;$J27,'appendix 3 - IO_mult_ETS'!$A$1:$AQ$156,'appendix 1 - Calculation'!BT$3-2007,FALSE),0)</f>
        <v>0</v>
      </c>
      <c r="BU27" s="25">
        <f>IFERROR(VLOOKUP($K27&amp;$J27,'appendix 3 - IO_mult_ETS'!$A$1:$AQ$156,'appendix 1 - Calculation'!BU$3-2007,FALSE),0)</f>
        <v>0</v>
      </c>
      <c r="BV27" s="25">
        <f>IFERROR(VLOOKUP($K27&amp;$J27,'appendix 3 - IO_mult_ETS'!$A$1:$AQ$156,'appendix 1 - Calculation'!BV$3-2007,FALSE),0)</f>
        <v>0</v>
      </c>
      <c r="BW27" s="25">
        <f>IFERROR(VLOOKUP($K27&amp;$J27,'appendix 3 - IO_mult_ETS'!$A$1:$AQ$156,'appendix 1 - Calculation'!BW$3-2007,FALSE),0)</f>
        <v>0</v>
      </c>
      <c r="BX27" s="25">
        <f>IFERROR(VLOOKUP($K27&amp;$J27,'appendix 3 - IO_mult_ETS'!$A$1:$AQ$156,'appendix 1 - Calculation'!BX$3-2007,FALSE),0)</f>
        <v>0</v>
      </c>
      <c r="BY27" s="25">
        <f>IFERROR(VLOOKUP($K27&amp;$J27,'appendix 3 - IO_mult_ETS'!$A$1:$AQ$156,'appendix 1 - Calculation'!BY$3-2007,FALSE),0)</f>
        <v>0</v>
      </c>
      <c r="BZ27" s="25">
        <f>IFERROR(VLOOKUP($K27&amp;$J27,'appendix 3 - IO_mult_ETS'!$A$1:$AQ$156,'appendix 1 - Calculation'!BZ$3-2007,FALSE),0)</f>
        <v>0</v>
      </c>
      <c r="CA27" s="25">
        <f>IFERROR(VLOOKUP($K27&amp;$J27,'appendix 3 - IO_mult_ETS'!$A$1:$AQ$156,'appendix 1 - Calculation'!CA$3-2007,FALSE),0)</f>
        <v>0</v>
      </c>
      <c r="CB27" s="25">
        <f>IFERROR(VLOOKUP($K27&amp;$J27,'appendix 3 - IO_mult_ETS'!$A$1:$AQ$156,'appendix 1 - Calculation'!CB$3-2007,FALSE),0)</f>
        <v>0</v>
      </c>
      <c r="CC27" s="25">
        <f>IFERROR(VLOOKUP($K27&amp;$J27,'appendix 3 - IO_mult_ETS'!$A$1:$AQ$156,'appendix 1 - Calculation'!CC$3-2007,FALSE),0)</f>
        <v>0</v>
      </c>
      <c r="CD27" s="25">
        <f>IFERROR(VLOOKUP($K27&amp;$J27,'appendix 3 - IO_mult_ETS'!$A$1:$AQ$156,'appendix 1 - Calculation'!CD$3-2007,FALSE),0)</f>
        <v>0</v>
      </c>
      <c r="CE27" s="25">
        <f>IFERROR(VLOOKUP($K27&amp;$J27,'appendix 3 - IO_mult_ETS'!$A$1:$AQ$156,'appendix 1 - Calculation'!CE$3-2007,FALSE),0)</f>
        <v>0</v>
      </c>
      <c r="CF27" s="25">
        <f>IFERROR(VLOOKUP($K27&amp;$J27,'appendix 3 - IO_mult_ETS'!$A$1:$AQ$156,'appendix 1 - Calculation'!CF$3-2007,FALSE),0)</f>
        <v>0</v>
      </c>
      <c r="CG27" s="25">
        <f>IFERROR(VLOOKUP($K27&amp;$J27,'appendix 3 - IO_mult_ETS'!$A$1:$AQ$156,'appendix 1 - Calculation'!CG$3-2007,FALSE),0)</f>
        <v>0</v>
      </c>
      <c r="CH27" s="25">
        <f>IFERROR(VLOOKUP($K27&amp;$J27,'appendix 3 - IO_mult_ETS'!$A$1:$AQ$156,'appendix 1 - Calculation'!CH$3-2007,FALSE),0)</f>
        <v>0</v>
      </c>
      <c r="CI27" s="25">
        <f>IFERROR(VLOOKUP($K27&amp;$J27,'appendix 3 - IO_mult_ETS'!$A$1:$AQ$156,'appendix 1 - Calculation'!CI$3-2007,FALSE),0)</f>
        <v>0</v>
      </c>
      <c r="CJ27" s="25">
        <f>IFERROR(VLOOKUP($K27&amp;$J27,'appendix 3 - IO_mult_ETS'!$A$1:$AQ$156,'appendix 1 - Calculation'!CJ$3-2007,FALSE),0)</f>
        <v>0</v>
      </c>
      <c r="CK27" s="25">
        <f>IFERROR(VLOOKUP($K27&amp;$J27,'appendix 3 - IO_mult_ETS'!$A$1:$AQ$156,'appendix 1 - Calculation'!CK$3-2007,FALSE),0)</f>
        <v>0</v>
      </c>
      <c r="CL27" s="25">
        <f>IFERROR(VLOOKUP($K27&amp;$J27,'appendix 3 - IO_mult_ETS'!$A$1:$AQ$156,'appendix 1 - Calculation'!CL$3-2007,FALSE),0)</f>
        <v>0</v>
      </c>
      <c r="CM27" s="26">
        <f>IFERROR(VLOOKUP($K27&amp;$J27,'appendix 3 - IO_mult_ETS'!$A$1:$AQ$156,'appendix 1 - Calculation'!CM$3-2007,FALSE),0)</f>
        <v>0</v>
      </c>
      <c r="CN27" s="25">
        <f t="shared" ref="CN27:CN28" si="361">$I27*L27</f>
        <v>0</v>
      </c>
      <c r="CO27" s="25">
        <f t="shared" ref="CO27:CO28" si="362">$I27*M27</f>
        <v>0</v>
      </c>
      <c r="CP27" s="25">
        <f t="shared" ref="CP27:CP28" si="363">$I27*N27</f>
        <v>0</v>
      </c>
      <c r="CQ27" s="25">
        <f t="shared" ref="CQ27:CQ28" si="364">$I27*O27</f>
        <v>0</v>
      </c>
      <c r="CR27" s="25">
        <f t="shared" ref="CR27:CR28" si="365">$I27*P27</f>
        <v>0</v>
      </c>
      <c r="CS27" s="25">
        <f t="shared" ref="CS27:CS28" si="366">$I27*Q27</f>
        <v>0</v>
      </c>
      <c r="CT27" s="25">
        <f t="shared" ref="CT27:CT28" si="367">$I27*R27</f>
        <v>0</v>
      </c>
      <c r="CU27" s="25">
        <f t="shared" ref="CU27:CU28" si="368">$I27*S27</f>
        <v>0</v>
      </c>
      <c r="CV27" s="25">
        <f t="shared" ref="CV27:CV28" si="369">$I27*T27</f>
        <v>0</v>
      </c>
      <c r="CW27" s="25">
        <f t="shared" ref="CW27:CW28" si="370">$I27*U27</f>
        <v>0</v>
      </c>
      <c r="CX27" s="25">
        <f t="shared" ref="CX27:CX28" si="371">$I27*V27</f>
        <v>0</v>
      </c>
      <c r="CY27" s="25">
        <f t="shared" ref="CY27:CY28" si="372">$I27*W27</f>
        <v>0</v>
      </c>
      <c r="CZ27" s="25">
        <f t="shared" ref="CZ27:CZ28" si="373">$I27*X27</f>
        <v>0</v>
      </c>
      <c r="DA27" s="25">
        <f t="shared" ref="DA27:DA28" si="374">$I27*Y27</f>
        <v>0</v>
      </c>
      <c r="DB27" s="25">
        <f t="shared" ref="DB27:DB28" si="375">$I27*Z27</f>
        <v>0</v>
      </c>
      <c r="DC27" s="25">
        <f t="shared" ref="DC27:DC28" si="376">$I27*AA27</f>
        <v>0</v>
      </c>
      <c r="DD27" s="25">
        <f t="shared" ref="DD27:DD28" si="377">$I27*AB27</f>
        <v>0</v>
      </c>
      <c r="DE27" s="25">
        <f t="shared" ref="DE27:DE28" si="378">$I27*AC27</f>
        <v>0</v>
      </c>
      <c r="DF27" s="25">
        <f t="shared" ref="DF27:DF28" si="379">$I27*AD27</f>
        <v>0</v>
      </c>
      <c r="DG27" s="25">
        <f t="shared" ref="DG27:DG28" si="380">$I27*AE27</f>
        <v>0</v>
      </c>
      <c r="DH27" s="25">
        <f t="shared" ref="DH27:DH28" si="381">$I27*AF27</f>
        <v>0</v>
      </c>
      <c r="DI27" s="25">
        <f t="shared" ref="DI27:DI28" si="382">$I27*AG27</f>
        <v>0</v>
      </c>
      <c r="DJ27" s="25">
        <f t="shared" ref="DJ27:DJ28" si="383">$I27*AH27</f>
        <v>0</v>
      </c>
      <c r="DK27" s="25">
        <f t="shared" ref="DK27:DK28" si="384">$I27*AI27</f>
        <v>0</v>
      </c>
      <c r="DL27" s="25">
        <f t="shared" ref="DL27:DL28" si="385">$I27*AJ27</f>
        <v>0</v>
      </c>
      <c r="DM27" s="25">
        <f t="shared" ref="DM27:DM28" si="386">$I27*AK27</f>
        <v>0</v>
      </c>
      <c r="DN27" s="25">
        <f t="shared" ref="DN27:DN28" si="387">$I27*AL27</f>
        <v>0</v>
      </c>
      <c r="DO27" s="25">
        <f t="shared" ref="DO27:DO28" si="388">$I27*AM27</f>
        <v>0</v>
      </c>
      <c r="DP27" s="25">
        <f t="shared" ref="DP27:DP28" si="389">$I27*AN27</f>
        <v>0</v>
      </c>
      <c r="DQ27" s="25">
        <f t="shared" ref="DQ27:DQ28" si="390">$I27*AO27</f>
        <v>0</v>
      </c>
      <c r="DR27" s="25">
        <f t="shared" ref="DR27:DR28" si="391">$I27*AP27</f>
        <v>0</v>
      </c>
      <c r="DS27" s="25">
        <f t="shared" ref="DS27:DS28" si="392">$I27*AQ27</f>
        <v>0</v>
      </c>
      <c r="DT27" s="25">
        <f t="shared" ref="DT27:DT28" si="393">$I27*AR27</f>
        <v>0</v>
      </c>
      <c r="DU27" s="25">
        <f t="shared" ref="DU27:DU28" si="394">$I27*AS27</f>
        <v>0</v>
      </c>
      <c r="DV27" s="25">
        <f t="shared" ref="DV27:DV28" si="395">$I27*AT27</f>
        <v>0</v>
      </c>
      <c r="DW27" s="25">
        <f t="shared" ref="DW27:DW28" si="396">$I27*AU27</f>
        <v>0</v>
      </c>
      <c r="DX27" s="25">
        <f t="shared" ref="DX27:DX28" si="397">$I27*AV27</f>
        <v>0</v>
      </c>
      <c r="DY27" s="25">
        <f t="shared" ref="DY27:DY28" si="398">$I27*AW27</f>
        <v>0</v>
      </c>
      <c r="DZ27" s="25">
        <f t="shared" ref="DZ27:DZ28" si="399">$I27*AX27</f>
        <v>0</v>
      </c>
      <c r="EA27" s="25">
        <f t="shared" ref="EA27:EA28" si="400">$I27*AY27</f>
        <v>0</v>
      </c>
      <c r="EB27" s="25">
        <f t="shared" ref="EB27:EB28" si="401">$I27*AZ27</f>
        <v>0</v>
      </c>
      <c r="EC27" s="25">
        <f t="shared" ref="EC27:EC28" si="402">$I27*BA27</f>
        <v>0</v>
      </c>
      <c r="ED27" s="25">
        <f t="shared" ref="ED27:ED28" si="403">$I27*BB27</f>
        <v>0</v>
      </c>
      <c r="EE27" s="25">
        <f t="shared" ref="EE27:EE28" si="404">$I27*BC27</f>
        <v>0</v>
      </c>
      <c r="EF27" s="25">
        <f t="shared" ref="EF27:EF28" si="405">$I27*BD27</f>
        <v>0</v>
      </c>
      <c r="EG27" s="25">
        <f t="shared" ref="EG27:EG28" si="406">$I27*BE27</f>
        <v>0</v>
      </c>
      <c r="EH27" s="25">
        <f t="shared" ref="EH27:EH28" si="407">$I27*BF27</f>
        <v>0</v>
      </c>
      <c r="EI27" s="25">
        <f t="shared" ref="EI27:EI28" si="408">$I27*BG27</f>
        <v>0</v>
      </c>
      <c r="EJ27" s="25">
        <f t="shared" ref="EJ27:EJ28" si="409">$I27*BH27</f>
        <v>0</v>
      </c>
      <c r="EK27" s="25">
        <f t="shared" ref="EK27:EK28" si="410">$I27*BI27</f>
        <v>0</v>
      </c>
      <c r="EL27" s="25">
        <f t="shared" ref="EL27:EL28" si="411">$I27*BJ27</f>
        <v>0</v>
      </c>
      <c r="EM27" s="25">
        <f t="shared" ref="EM27:EM28" si="412">$I27*BK27</f>
        <v>0</v>
      </c>
      <c r="EN27" s="25">
        <f t="shared" ref="EN27:EN28" si="413">$I27*BL27</f>
        <v>0</v>
      </c>
      <c r="EO27" s="25">
        <f t="shared" ref="EO27:EO28" si="414">$I27*BM27</f>
        <v>0</v>
      </c>
      <c r="EP27" s="25">
        <f t="shared" ref="EP27:EP28" si="415">$I27*BN27</f>
        <v>0</v>
      </c>
      <c r="EQ27" s="25">
        <f t="shared" ref="EQ27:EQ28" si="416">$I27*BO27</f>
        <v>0</v>
      </c>
      <c r="ER27" s="25">
        <f t="shared" ref="ER27:ER28" si="417">$I27*BP27</f>
        <v>0</v>
      </c>
      <c r="ES27" s="25">
        <f t="shared" ref="ES27:ES28" si="418">$I27*BQ27</f>
        <v>0</v>
      </c>
      <c r="ET27" s="25">
        <f t="shared" ref="ET27:ET28" si="419">$I27*BR27</f>
        <v>0</v>
      </c>
      <c r="EU27" s="25">
        <f t="shared" ref="EU27:EU28" si="420">$I27*BS27</f>
        <v>0</v>
      </c>
      <c r="EV27" s="25">
        <f t="shared" ref="EV27:EV28" si="421">$I27*BT27</f>
        <v>0</v>
      </c>
      <c r="EW27" s="25">
        <f t="shared" ref="EW27:EW28" si="422">$I27*BU27</f>
        <v>0</v>
      </c>
      <c r="EX27" s="25">
        <f t="shared" ref="EX27:EX28" si="423">$I27*BV27</f>
        <v>0</v>
      </c>
      <c r="EY27" s="25">
        <f t="shared" ref="EY27:EY28" si="424">$I27*BW27</f>
        <v>0</v>
      </c>
      <c r="EZ27" s="25">
        <f t="shared" ref="EZ27:EZ28" si="425">$I27*BX27</f>
        <v>0</v>
      </c>
      <c r="FA27" s="25">
        <f t="shared" ref="FA27:FA28" si="426">$I27*BY27</f>
        <v>0</v>
      </c>
      <c r="FB27" s="25">
        <f t="shared" ref="FB27:FB28" si="427">$I27*BZ27</f>
        <v>0</v>
      </c>
      <c r="FC27" s="25">
        <f t="shared" ref="FC27:FC28" si="428">$I27*CA27</f>
        <v>0</v>
      </c>
      <c r="FD27" s="25">
        <f t="shared" ref="FD27:FD28" si="429">$I27*CB27</f>
        <v>0</v>
      </c>
      <c r="FE27" s="25">
        <f t="shared" ref="FE27:FE28" si="430">$I27*CC27</f>
        <v>0</v>
      </c>
      <c r="FF27" s="25">
        <f t="shared" ref="FF27:FF28" si="431">$I27*CD27</f>
        <v>0</v>
      </c>
      <c r="FG27" s="25">
        <f t="shared" ref="FG27:FG28" si="432">$I27*CE27</f>
        <v>0</v>
      </c>
      <c r="FH27" s="25">
        <f t="shared" ref="FH27:FH28" si="433">$I27*CF27</f>
        <v>0</v>
      </c>
      <c r="FI27" s="25">
        <f t="shared" ref="FI27:FI28" si="434">$I27*CG27</f>
        <v>0</v>
      </c>
      <c r="FJ27" s="25">
        <f t="shared" ref="FJ27:FJ28" si="435">$I27*CH27</f>
        <v>0</v>
      </c>
      <c r="FK27" s="25">
        <f t="shared" ref="FK27:FK28" si="436">$I27*CI27</f>
        <v>0</v>
      </c>
      <c r="FL27" s="25">
        <f t="shared" ref="FL27:FL28" si="437">$I27*CJ27</f>
        <v>0</v>
      </c>
      <c r="FM27" s="25">
        <f t="shared" ref="FM27:FM28" si="438">$I27*CK27</f>
        <v>0</v>
      </c>
      <c r="FN27" s="25">
        <f t="shared" ref="FN27:FN28" si="439">$I27*CL27</f>
        <v>0</v>
      </c>
      <c r="FO27" s="25">
        <f t="shared" ref="FO27:FO28" si="440">$I27*CM27</f>
        <v>0</v>
      </c>
      <c r="FP27" s="25">
        <f t="shared" ref="FP27:FP28" si="441">CN27-EB27</f>
        <v>0</v>
      </c>
      <c r="FQ27" s="25">
        <f t="shared" ref="FQ27:FQ28" si="442">CO27-EC27</f>
        <v>0</v>
      </c>
      <c r="FR27" s="25">
        <f t="shared" ref="FR27:FR28" si="443">CP27-ED27</f>
        <v>0</v>
      </c>
      <c r="FS27" s="25">
        <f t="shared" ref="FS27:FS28" si="444">CQ27-EE27</f>
        <v>0</v>
      </c>
      <c r="FT27" s="25">
        <f t="shared" ref="FT27:FT28" si="445">CR27-EF27</f>
        <v>0</v>
      </c>
      <c r="FU27" s="25">
        <f t="shared" ref="FU27:FU28" si="446">CS27-EG27</f>
        <v>0</v>
      </c>
      <c r="FV27" s="25">
        <f t="shared" ref="FV27:FV28" si="447">CT27-EH27</f>
        <v>0</v>
      </c>
      <c r="FW27" s="25">
        <f t="shared" ref="FW27:FW28" si="448">CU27-EI27</f>
        <v>0</v>
      </c>
      <c r="FX27" s="25">
        <f t="shared" ref="FX27:FX28" si="449">CV27-EJ27</f>
        <v>0</v>
      </c>
      <c r="FY27" s="25">
        <f t="shared" ref="FY27:FY28" si="450">CW27-EK27</f>
        <v>0</v>
      </c>
      <c r="FZ27" s="25">
        <f t="shared" ref="FZ27:FZ28" si="451">CX27-EL27</f>
        <v>0</v>
      </c>
      <c r="GA27" s="25">
        <f t="shared" ref="GA27:GA28" si="452">CY27-EM27</f>
        <v>0</v>
      </c>
      <c r="GB27" s="25">
        <f t="shared" ref="GB27:GB28" si="453">CZ27-EN27</f>
        <v>0</v>
      </c>
      <c r="GC27" s="25">
        <f t="shared" ref="GC27:GC28" si="454">DA27-EO27</f>
        <v>0</v>
      </c>
      <c r="GD27" s="25">
        <f t="shared" ref="GD27:GD28" si="455">DB27-EP27</f>
        <v>0</v>
      </c>
      <c r="GE27" s="25">
        <f t="shared" ref="GE27:GE28" si="456">DC27-EQ27</f>
        <v>0</v>
      </c>
      <c r="GF27" s="25">
        <f t="shared" ref="GF27:GF28" si="457">DD27-ER27</f>
        <v>0</v>
      </c>
      <c r="GG27" s="25">
        <f t="shared" ref="GG27:GG28" si="458">DE27-ES27</f>
        <v>0</v>
      </c>
      <c r="GH27" s="25">
        <f t="shared" ref="GH27:GH28" si="459">DF27-ET27</f>
        <v>0</v>
      </c>
      <c r="GI27" s="25">
        <f t="shared" ref="GI27:GI28" si="460">DG27-EU27</f>
        <v>0</v>
      </c>
      <c r="GJ27" s="25">
        <f t="shared" ref="GJ27:GJ28" si="461">DH27-EV27</f>
        <v>0</v>
      </c>
      <c r="GK27" s="25">
        <f t="shared" ref="GK27:GK28" si="462">DI27-EW27</f>
        <v>0</v>
      </c>
      <c r="GL27" s="25">
        <f t="shared" ref="GL27:GL28" si="463">DJ27-EX27</f>
        <v>0</v>
      </c>
      <c r="GM27" s="25">
        <f t="shared" ref="GM27:GM28" si="464">DK27-EY27</f>
        <v>0</v>
      </c>
      <c r="GN27" s="25">
        <f t="shared" ref="GN27:GN28" si="465">DL27-EZ27</f>
        <v>0</v>
      </c>
      <c r="GO27" s="25">
        <f t="shared" ref="GO27:GO28" si="466">DM27-FA27</f>
        <v>0</v>
      </c>
      <c r="GP27" s="25">
        <f t="shared" ref="GP27:GP28" si="467">DN27-FB27</f>
        <v>0</v>
      </c>
      <c r="GQ27" s="25">
        <f t="shared" ref="GQ27:GQ28" si="468">DO27-FC27</f>
        <v>0</v>
      </c>
      <c r="GR27" s="25">
        <f t="shared" ref="GR27:GR28" si="469">DP27-FD27</f>
        <v>0</v>
      </c>
      <c r="GS27" s="25">
        <f t="shared" ref="GS27:GS28" si="470">DQ27-FE27</f>
        <v>0</v>
      </c>
      <c r="GT27" s="25">
        <f t="shared" ref="GT27:GT28" si="471">DR27-FF27</f>
        <v>0</v>
      </c>
      <c r="GU27" s="25">
        <f t="shared" ref="GU27:GU28" si="472">DS27-FG27</f>
        <v>0</v>
      </c>
      <c r="GV27" s="25">
        <f t="shared" ref="GV27:GV28" si="473">DT27-FH27</f>
        <v>0</v>
      </c>
      <c r="GW27" s="25">
        <f t="shared" ref="GW27:GW28" si="474">DU27-FI27</f>
        <v>0</v>
      </c>
      <c r="GX27" s="25">
        <f t="shared" ref="GX27:GX28" si="475">DV27-FJ27</f>
        <v>0</v>
      </c>
      <c r="GY27" s="25">
        <f t="shared" ref="GY27:GY28" si="476">DW27-FK27</f>
        <v>0</v>
      </c>
      <c r="GZ27" s="25">
        <f t="shared" ref="GZ27:GZ28" si="477">DX27-FL27</f>
        <v>0</v>
      </c>
      <c r="HA27" s="25">
        <f t="shared" ref="HA27:HA28" si="478">DY27-FM27</f>
        <v>0</v>
      </c>
      <c r="HB27" s="25">
        <f t="shared" ref="HB27:HB28" si="479">DZ27-FN27</f>
        <v>0</v>
      </c>
      <c r="HC27" s="25">
        <f t="shared" ref="HC27:HC28" si="480">EA27-FO27</f>
        <v>0</v>
      </c>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BGD27" s="21"/>
    </row>
    <row r="28" spans="1:291 1538:1538" x14ac:dyDescent="0.25">
      <c r="A28" s="7">
        <f>'STEP 2 Input sheet'!A117</f>
        <v>0</v>
      </c>
      <c r="B28" s="7">
        <f>'STEP 2 Input sheet'!B117</f>
        <v>0</v>
      </c>
      <c r="C28" s="7">
        <f>'STEP 2 Input sheet'!C117</f>
        <v>0</v>
      </c>
      <c r="D28" s="7">
        <f>'STEP 2 Input sheet'!D117</f>
        <v>0</v>
      </c>
      <c r="E28" s="7">
        <f>'STEP 2 Input sheet'!E117</f>
        <v>0</v>
      </c>
      <c r="F28" s="7" t="str">
        <f>'STEP 2 Input sheet'!F117</f>
        <v>euro/</v>
      </c>
      <c r="G28" s="7">
        <f>'STEP 2 Input sheet'!G117</f>
        <v>0</v>
      </c>
      <c r="H28" s="7">
        <f>'STEP 2 Input sheet'!H117</f>
        <v>0</v>
      </c>
      <c r="I28" s="7">
        <f>'STEP 2 Input sheet'!I117</f>
        <v>0</v>
      </c>
      <c r="J28" s="15" t="e">
        <f>VLOOKUP(C28,'appendix 7 - prd ind and reg'!$A:$B,2,FALSE)</f>
        <v>#N/A</v>
      </c>
      <c r="K28" s="16" t="e">
        <f>VLOOKUP(D28,'appendix 7 - prd ind and reg'!$G$2:$H$6,2,FALSE)</f>
        <v>#N/A</v>
      </c>
      <c r="L28" s="24">
        <f>IFERROR(VLOOKUP($K28&amp;$J28,'appendix 2 - IO_mult_all'!$A$1:$AQ$156,'appendix 1 - Calculation'!L$3-2007,FALSE),0)</f>
        <v>0</v>
      </c>
      <c r="M28" s="25">
        <f>IFERROR(VLOOKUP($K28&amp;$J28,'appendix 2 - IO_mult_all'!$A$1:$AQ$156,'appendix 1 - Calculation'!M$3-2007,FALSE),0)</f>
        <v>0</v>
      </c>
      <c r="N28" s="25">
        <f>IFERROR(VLOOKUP($K28&amp;$J28,'appendix 2 - IO_mult_all'!$A$1:$AQ$156,'appendix 1 - Calculation'!N$3-2007,FALSE),0)</f>
        <v>0</v>
      </c>
      <c r="O28" s="25">
        <f>IFERROR(VLOOKUP($K28&amp;$J28,'appendix 2 - IO_mult_all'!$A$1:$AQ$156,'appendix 1 - Calculation'!O$3-2007,FALSE),0)</f>
        <v>0</v>
      </c>
      <c r="P28" s="25">
        <f>IFERROR(VLOOKUP($K28&amp;$J28,'appendix 2 - IO_mult_all'!$A$1:$AQ$156,'appendix 1 - Calculation'!P$3-2007,FALSE),0)</f>
        <v>0</v>
      </c>
      <c r="Q28" s="25">
        <f>IFERROR(VLOOKUP($K28&amp;$J28,'appendix 2 - IO_mult_all'!$A$1:$AQ$156,'appendix 1 - Calculation'!Q$3-2007,FALSE),0)</f>
        <v>0</v>
      </c>
      <c r="R28" s="25">
        <f>IFERROR(VLOOKUP($K28&amp;$J28,'appendix 2 - IO_mult_all'!$A$1:$AQ$156,'appendix 1 - Calculation'!R$3-2007,FALSE),0)</f>
        <v>0</v>
      </c>
      <c r="S28" s="25">
        <f>IFERROR(VLOOKUP($K28&amp;$J28,'appendix 2 - IO_mult_all'!$A$1:$AQ$156,'appendix 1 - Calculation'!S$3-2007,FALSE),0)</f>
        <v>0</v>
      </c>
      <c r="T28" s="25">
        <f>IFERROR(VLOOKUP($K28&amp;$J28,'appendix 2 - IO_mult_all'!$A$1:$AQ$156,'appendix 1 - Calculation'!T$3-2007,FALSE),0)</f>
        <v>0</v>
      </c>
      <c r="U28" s="25">
        <f>IFERROR(VLOOKUP($K28&amp;$J28,'appendix 2 - IO_mult_all'!$A$1:$AQ$156,'appendix 1 - Calculation'!U$3-2007,FALSE),0)</f>
        <v>0</v>
      </c>
      <c r="V28" s="25">
        <f>IFERROR(VLOOKUP($K28&amp;$J28,'appendix 2 - IO_mult_all'!$A$1:$AQ$156,'appendix 1 - Calculation'!V$3-2007,FALSE),0)</f>
        <v>0</v>
      </c>
      <c r="W28" s="25">
        <f>IFERROR(VLOOKUP($K28&amp;$J28,'appendix 2 - IO_mult_all'!$A$1:$AQ$156,'appendix 1 - Calculation'!W$3-2007,FALSE),0)</f>
        <v>0</v>
      </c>
      <c r="X28" s="25">
        <f>IFERROR(VLOOKUP($K28&amp;$J28,'appendix 2 - IO_mult_all'!$A$1:$AQ$156,'appendix 1 - Calculation'!X$3-2007,FALSE),0)</f>
        <v>0</v>
      </c>
      <c r="Y28" s="25">
        <f>IFERROR(VLOOKUP($K28&amp;$J28,'appendix 2 - IO_mult_all'!$A$1:$AQ$156,'appendix 1 - Calculation'!Y$3-2007,FALSE),0)</f>
        <v>0</v>
      </c>
      <c r="Z28" s="25">
        <f>IFERROR(VLOOKUP($K28&amp;$J28,'appendix 2 - IO_mult_all'!$A$1:$AQ$156,'appendix 1 - Calculation'!Z$3-2007,FALSE),0)</f>
        <v>0</v>
      </c>
      <c r="AA28" s="25">
        <f>IFERROR(VLOOKUP($K28&amp;$J28,'appendix 2 - IO_mult_all'!$A$1:$AQ$156,'appendix 1 - Calculation'!AA$3-2007,FALSE),0)</f>
        <v>0</v>
      </c>
      <c r="AB28" s="25">
        <f>IFERROR(VLOOKUP($K28&amp;$J28,'appendix 2 - IO_mult_all'!$A$1:$AQ$156,'appendix 1 - Calculation'!AB$3-2007,FALSE),0)</f>
        <v>0</v>
      </c>
      <c r="AC28" s="25">
        <f>IFERROR(VLOOKUP($K28&amp;$J28,'appendix 2 - IO_mult_all'!$A$1:$AQ$156,'appendix 1 - Calculation'!AC$3-2007,FALSE),0)</f>
        <v>0</v>
      </c>
      <c r="AD28" s="25">
        <f>IFERROR(VLOOKUP($K28&amp;$J28,'appendix 2 - IO_mult_all'!$A$1:$AQ$156,'appendix 1 - Calculation'!AD$3-2007,FALSE),0)</f>
        <v>0</v>
      </c>
      <c r="AE28" s="25">
        <f>IFERROR(VLOOKUP($K28&amp;$J28,'appendix 2 - IO_mult_all'!$A$1:$AQ$156,'appendix 1 - Calculation'!AE$3-2007,FALSE),0)</f>
        <v>0</v>
      </c>
      <c r="AF28" s="25">
        <f>IFERROR(VLOOKUP($K28&amp;$J28,'appendix 2 - IO_mult_all'!$A$1:$AQ$156,'appendix 1 - Calculation'!AF$3-2007,FALSE),0)</f>
        <v>0</v>
      </c>
      <c r="AG28" s="25">
        <f>IFERROR(VLOOKUP($K28&amp;$J28,'appendix 2 - IO_mult_all'!$A$1:$AQ$156,'appendix 1 - Calculation'!AG$3-2007,FALSE),0)</f>
        <v>0</v>
      </c>
      <c r="AH28" s="25">
        <f>IFERROR(VLOOKUP($K28&amp;$J28,'appendix 2 - IO_mult_all'!$A$1:$AQ$156,'appendix 1 - Calculation'!AH$3-2007,FALSE),0)</f>
        <v>0</v>
      </c>
      <c r="AI28" s="25">
        <f>IFERROR(VLOOKUP($K28&amp;$J28,'appendix 2 - IO_mult_all'!$A$1:$AQ$156,'appendix 1 - Calculation'!AI$3-2007,FALSE),0)</f>
        <v>0</v>
      </c>
      <c r="AJ28" s="25">
        <f>IFERROR(VLOOKUP($K28&amp;$J28,'appendix 2 - IO_mult_all'!$A$1:$AQ$156,'appendix 1 - Calculation'!AJ$3-2007,FALSE),0)</f>
        <v>0</v>
      </c>
      <c r="AK28" s="25">
        <f>IFERROR(VLOOKUP($K28&amp;$J28,'appendix 2 - IO_mult_all'!$A$1:$AQ$156,'appendix 1 - Calculation'!AK$3-2007,FALSE),0)</f>
        <v>0</v>
      </c>
      <c r="AL28" s="25">
        <f>IFERROR(VLOOKUP($K28&amp;$J28,'appendix 2 - IO_mult_all'!$A$1:$AQ$156,'appendix 1 - Calculation'!AL$3-2007,FALSE),0)</f>
        <v>0</v>
      </c>
      <c r="AM28" s="25">
        <f>IFERROR(VLOOKUP($K28&amp;$J28,'appendix 2 - IO_mult_all'!$A$1:$AQ$156,'appendix 1 - Calculation'!AM$3-2007,FALSE),0)</f>
        <v>0</v>
      </c>
      <c r="AN28" s="25">
        <f>IFERROR(VLOOKUP($K28&amp;$J28,'appendix 2 - IO_mult_all'!$A$1:$AQ$156,'appendix 1 - Calculation'!AN$3-2007,FALSE),0)</f>
        <v>0</v>
      </c>
      <c r="AO28" s="25">
        <f>IFERROR(VLOOKUP($K28&amp;$J28,'appendix 2 - IO_mult_all'!$A$1:$AQ$156,'appendix 1 - Calculation'!AO$3-2007,FALSE),0)</f>
        <v>0</v>
      </c>
      <c r="AP28" s="25">
        <f>IFERROR(VLOOKUP($K28&amp;$J28,'appendix 2 - IO_mult_all'!$A$1:$AQ$156,'appendix 1 - Calculation'!AP$3-2007,FALSE),0)</f>
        <v>0</v>
      </c>
      <c r="AQ28" s="25">
        <f>IFERROR(VLOOKUP($K28&amp;$J28,'appendix 2 - IO_mult_all'!$A$1:$AQ$156,'appendix 1 - Calculation'!AQ$3-2007,FALSE),0)</f>
        <v>0</v>
      </c>
      <c r="AR28" s="25">
        <f>IFERROR(VLOOKUP($K28&amp;$J28,'appendix 2 - IO_mult_all'!$A$1:$AQ$156,'appendix 1 - Calculation'!AR$3-2007,FALSE),0)</f>
        <v>0</v>
      </c>
      <c r="AS28" s="25">
        <f>IFERROR(VLOOKUP($K28&amp;$J28,'appendix 2 - IO_mult_all'!$A$1:$AQ$156,'appendix 1 - Calculation'!AS$3-2007,FALSE),0)</f>
        <v>0</v>
      </c>
      <c r="AT28" s="25">
        <f>IFERROR(VLOOKUP($K28&amp;$J28,'appendix 2 - IO_mult_all'!$A$1:$AQ$156,'appendix 1 - Calculation'!AT$3-2007,FALSE),0)</f>
        <v>0</v>
      </c>
      <c r="AU28" s="25">
        <f>IFERROR(VLOOKUP($K28&amp;$J28,'appendix 2 - IO_mult_all'!$A$1:$AQ$156,'appendix 1 - Calculation'!AU$3-2007,FALSE),0)</f>
        <v>0</v>
      </c>
      <c r="AV28" s="25">
        <f>IFERROR(VLOOKUP($K28&amp;$J28,'appendix 2 - IO_mult_all'!$A$1:$AQ$156,'appendix 1 - Calculation'!AV$3-2007,FALSE),0)</f>
        <v>0</v>
      </c>
      <c r="AW28" s="25">
        <f>IFERROR(VLOOKUP($K28&amp;$J28,'appendix 2 - IO_mult_all'!$A$1:$AQ$156,'appendix 1 - Calculation'!AW$3-2007,FALSE),0)</f>
        <v>0</v>
      </c>
      <c r="AX28" s="25">
        <f>IFERROR(VLOOKUP($K28&amp;$J28,'appendix 2 - IO_mult_all'!$A$1:$AQ$156,'appendix 1 - Calculation'!AX$3-2007,FALSE),0)</f>
        <v>0</v>
      </c>
      <c r="AY28" s="27">
        <f>IFERROR(VLOOKUP($K28&amp;$J28,'appendix 2 - IO_mult_all'!$A$1:$AQ$156,'appendix 1 - Calculation'!AY$3-2007,FALSE),0)</f>
        <v>0</v>
      </c>
      <c r="AZ28" s="24">
        <f>IFERROR(VLOOKUP($K28&amp;$J28,'appendix 3 - IO_mult_ETS'!$A$1:$AQ$156,'appendix 1 - Calculation'!AZ$3-2007,FALSE),0)</f>
        <v>0</v>
      </c>
      <c r="BA28" s="25">
        <f>IFERROR(VLOOKUP($K28&amp;$J28,'appendix 3 - IO_mult_ETS'!$A$1:$AQ$156,'appendix 1 - Calculation'!BA$3-2007,FALSE),0)</f>
        <v>0</v>
      </c>
      <c r="BB28" s="25">
        <f>IFERROR(VLOOKUP($K28&amp;$J28,'appendix 3 - IO_mult_ETS'!$A$1:$AQ$156,'appendix 1 - Calculation'!BB$3-2007,FALSE),0)</f>
        <v>0</v>
      </c>
      <c r="BC28" s="25">
        <f>IFERROR(VLOOKUP($K28&amp;$J28,'appendix 3 - IO_mult_ETS'!$A$1:$AQ$156,'appendix 1 - Calculation'!BC$3-2007,FALSE),0)</f>
        <v>0</v>
      </c>
      <c r="BD28" s="25">
        <f>IFERROR(VLOOKUP($K28&amp;$J28,'appendix 3 - IO_mult_ETS'!$A$1:$AQ$156,'appendix 1 - Calculation'!BD$3-2007,FALSE),0)</f>
        <v>0</v>
      </c>
      <c r="BE28" s="25">
        <f>IFERROR(VLOOKUP($K28&amp;$J28,'appendix 3 - IO_mult_ETS'!$A$1:$AQ$156,'appendix 1 - Calculation'!BE$3-2007,FALSE),0)</f>
        <v>0</v>
      </c>
      <c r="BF28" s="25">
        <f>IFERROR(VLOOKUP($K28&amp;$J28,'appendix 3 - IO_mult_ETS'!$A$1:$AQ$156,'appendix 1 - Calculation'!BF$3-2007,FALSE),0)</f>
        <v>0</v>
      </c>
      <c r="BG28" s="25">
        <f>IFERROR(VLOOKUP($K28&amp;$J28,'appendix 3 - IO_mult_ETS'!$A$1:$AQ$156,'appendix 1 - Calculation'!BG$3-2007,FALSE),0)</f>
        <v>0</v>
      </c>
      <c r="BH28" s="25">
        <f>IFERROR(VLOOKUP($K28&amp;$J28,'appendix 3 - IO_mult_ETS'!$A$1:$AQ$156,'appendix 1 - Calculation'!BH$3-2007,FALSE),0)</f>
        <v>0</v>
      </c>
      <c r="BI28" s="25">
        <f>IFERROR(VLOOKUP($K28&amp;$J28,'appendix 3 - IO_mult_ETS'!$A$1:$AQ$156,'appendix 1 - Calculation'!BI$3-2007,FALSE),0)</f>
        <v>0</v>
      </c>
      <c r="BJ28" s="25">
        <f>IFERROR(VLOOKUP($K28&amp;$J28,'appendix 3 - IO_mult_ETS'!$A$1:$AQ$156,'appendix 1 - Calculation'!BJ$3-2007,FALSE),0)</f>
        <v>0</v>
      </c>
      <c r="BK28" s="25">
        <f>IFERROR(VLOOKUP($K28&amp;$J28,'appendix 3 - IO_mult_ETS'!$A$1:$AQ$156,'appendix 1 - Calculation'!BK$3-2007,FALSE),0)</f>
        <v>0</v>
      </c>
      <c r="BL28" s="25">
        <f>IFERROR(VLOOKUP($K28&amp;$J28,'appendix 3 - IO_mult_ETS'!$A$1:$AQ$156,'appendix 1 - Calculation'!BL$3-2007,FALSE),0)</f>
        <v>0</v>
      </c>
      <c r="BM28" s="25">
        <f>IFERROR(VLOOKUP($K28&amp;$J28,'appendix 3 - IO_mult_ETS'!$A$1:$AQ$156,'appendix 1 - Calculation'!BM$3-2007,FALSE),0)</f>
        <v>0</v>
      </c>
      <c r="BN28" s="25">
        <f>IFERROR(VLOOKUP($K28&amp;$J28,'appendix 3 - IO_mult_ETS'!$A$1:$AQ$156,'appendix 1 - Calculation'!BN$3-2007,FALSE),0)</f>
        <v>0</v>
      </c>
      <c r="BO28" s="25">
        <f>IFERROR(VLOOKUP($K28&amp;$J28,'appendix 3 - IO_mult_ETS'!$A$1:$AQ$156,'appendix 1 - Calculation'!BO$3-2007,FALSE),0)</f>
        <v>0</v>
      </c>
      <c r="BP28" s="25">
        <f>IFERROR(VLOOKUP($K28&amp;$J28,'appendix 3 - IO_mult_ETS'!$A$1:$AQ$156,'appendix 1 - Calculation'!BP$3-2007,FALSE),0)</f>
        <v>0</v>
      </c>
      <c r="BQ28" s="25">
        <f>IFERROR(VLOOKUP($K28&amp;$J28,'appendix 3 - IO_mult_ETS'!$A$1:$AQ$156,'appendix 1 - Calculation'!BQ$3-2007,FALSE),0)</f>
        <v>0</v>
      </c>
      <c r="BR28" s="25">
        <f>IFERROR(VLOOKUP($K28&amp;$J28,'appendix 3 - IO_mult_ETS'!$A$1:$AQ$156,'appendix 1 - Calculation'!BR$3-2007,FALSE),0)</f>
        <v>0</v>
      </c>
      <c r="BS28" s="25">
        <f>IFERROR(VLOOKUP($K28&amp;$J28,'appendix 3 - IO_mult_ETS'!$A$1:$AQ$156,'appendix 1 - Calculation'!BS$3-2007,FALSE),0)</f>
        <v>0</v>
      </c>
      <c r="BT28" s="25">
        <f>IFERROR(VLOOKUP($K28&amp;$J28,'appendix 3 - IO_mult_ETS'!$A$1:$AQ$156,'appendix 1 - Calculation'!BT$3-2007,FALSE),0)</f>
        <v>0</v>
      </c>
      <c r="BU28" s="25">
        <f>IFERROR(VLOOKUP($K28&amp;$J28,'appendix 3 - IO_mult_ETS'!$A$1:$AQ$156,'appendix 1 - Calculation'!BU$3-2007,FALSE),0)</f>
        <v>0</v>
      </c>
      <c r="BV28" s="25">
        <f>IFERROR(VLOOKUP($K28&amp;$J28,'appendix 3 - IO_mult_ETS'!$A$1:$AQ$156,'appendix 1 - Calculation'!BV$3-2007,FALSE),0)</f>
        <v>0</v>
      </c>
      <c r="BW28" s="25">
        <f>IFERROR(VLOOKUP($K28&amp;$J28,'appendix 3 - IO_mult_ETS'!$A$1:$AQ$156,'appendix 1 - Calculation'!BW$3-2007,FALSE),0)</f>
        <v>0</v>
      </c>
      <c r="BX28" s="25">
        <f>IFERROR(VLOOKUP($K28&amp;$J28,'appendix 3 - IO_mult_ETS'!$A$1:$AQ$156,'appendix 1 - Calculation'!BX$3-2007,FALSE),0)</f>
        <v>0</v>
      </c>
      <c r="BY28" s="25">
        <f>IFERROR(VLOOKUP($K28&amp;$J28,'appendix 3 - IO_mult_ETS'!$A$1:$AQ$156,'appendix 1 - Calculation'!BY$3-2007,FALSE),0)</f>
        <v>0</v>
      </c>
      <c r="BZ28" s="25">
        <f>IFERROR(VLOOKUP($K28&amp;$J28,'appendix 3 - IO_mult_ETS'!$A$1:$AQ$156,'appendix 1 - Calculation'!BZ$3-2007,FALSE),0)</f>
        <v>0</v>
      </c>
      <c r="CA28" s="25">
        <f>IFERROR(VLOOKUP($K28&amp;$J28,'appendix 3 - IO_mult_ETS'!$A$1:$AQ$156,'appendix 1 - Calculation'!CA$3-2007,FALSE),0)</f>
        <v>0</v>
      </c>
      <c r="CB28" s="25">
        <f>IFERROR(VLOOKUP($K28&amp;$J28,'appendix 3 - IO_mult_ETS'!$A$1:$AQ$156,'appendix 1 - Calculation'!CB$3-2007,FALSE),0)</f>
        <v>0</v>
      </c>
      <c r="CC28" s="25">
        <f>IFERROR(VLOOKUP($K28&amp;$J28,'appendix 3 - IO_mult_ETS'!$A$1:$AQ$156,'appendix 1 - Calculation'!CC$3-2007,FALSE),0)</f>
        <v>0</v>
      </c>
      <c r="CD28" s="25">
        <f>IFERROR(VLOOKUP($K28&amp;$J28,'appendix 3 - IO_mult_ETS'!$A$1:$AQ$156,'appendix 1 - Calculation'!CD$3-2007,FALSE),0)</f>
        <v>0</v>
      </c>
      <c r="CE28" s="25">
        <f>IFERROR(VLOOKUP($K28&amp;$J28,'appendix 3 - IO_mult_ETS'!$A$1:$AQ$156,'appendix 1 - Calculation'!CE$3-2007,FALSE),0)</f>
        <v>0</v>
      </c>
      <c r="CF28" s="25">
        <f>IFERROR(VLOOKUP($K28&amp;$J28,'appendix 3 - IO_mult_ETS'!$A$1:$AQ$156,'appendix 1 - Calculation'!CF$3-2007,FALSE),0)</f>
        <v>0</v>
      </c>
      <c r="CG28" s="25">
        <f>IFERROR(VLOOKUP($K28&amp;$J28,'appendix 3 - IO_mult_ETS'!$A$1:$AQ$156,'appendix 1 - Calculation'!CG$3-2007,FALSE),0)</f>
        <v>0</v>
      </c>
      <c r="CH28" s="25">
        <f>IFERROR(VLOOKUP($K28&amp;$J28,'appendix 3 - IO_mult_ETS'!$A$1:$AQ$156,'appendix 1 - Calculation'!CH$3-2007,FALSE),0)</f>
        <v>0</v>
      </c>
      <c r="CI28" s="25">
        <f>IFERROR(VLOOKUP($K28&amp;$J28,'appendix 3 - IO_mult_ETS'!$A$1:$AQ$156,'appendix 1 - Calculation'!CI$3-2007,FALSE),0)</f>
        <v>0</v>
      </c>
      <c r="CJ28" s="25">
        <f>IFERROR(VLOOKUP($K28&amp;$J28,'appendix 3 - IO_mult_ETS'!$A$1:$AQ$156,'appendix 1 - Calculation'!CJ$3-2007,FALSE),0)</f>
        <v>0</v>
      </c>
      <c r="CK28" s="25">
        <f>IFERROR(VLOOKUP($K28&amp;$J28,'appendix 3 - IO_mult_ETS'!$A$1:$AQ$156,'appendix 1 - Calculation'!CK$3-2007,FALSE),0)</f>
        <v>0</v>
      </c>
      <c r="CL28" s="25">
        <f>IFERROR(VLOOKUP($K28&amp;$J28,'appendix 3 - IO_mult_ETS'!$A$1:$AQ$156,'appendix 1 - Calculation'!CL$3-2007,FALSE),0)</f>
        <v>0</v>
      </c>
      <c r="CM28" s="26">
        <f>IFERROR(VLOOKUP($K28&amp;$J28,'appendix 3 - IO_mult_ETS'!$A$1:$AQ$156,'appendix 1 - Calculation'!CM$3-2007,FALSE),0)</f>
        <v>0</v>
      </c>
      <c r="CN28" s="25">
        <f t="shared" si="361"/>
        <v>0</v>
      </c>
      <c r="CO28" s="25">
        <f t="shared" si="362"/>
        <v>0</v>
      </c>
      <c r="CP28" s="25">
        <f t="shared" si="363"/>
        <v>0</v>
      </c>
      <c r="CQ28" s="25">
        <f t="shared" si="364"/>
        <v>0</v>
      </c>
      <c r="CR28" s="25">
        <f t="shared" si="365"/>
        <v>0</v>
      </c>
      <c r="CS28" s="25">
        <f t="shared" si="366"/>
        <v>0</v>
      </c>
      <c r="CT28" s="25">
        <f t="shared" si="367"/>
        <v>0</v>
      </c>
      <c r="CU28" s="25">
        <f t="shared" si="368"/>
        <v>0</v>
      </c>
      <c r="CV28" s="25">
        <f t="shared" si="369"/>
        <v>0</v>
      </c>
      <c r="CW28" s="25">
        <f t="shared" si="370"/>
        <v>0</v>
      </c>
      <c r="CX28" s="25">
        <f t="shared" si="371"/>
        <v>0</v>
      </c>
      <c r="CY28" s="25">
        <f t="shared" si="372"/>
        <v>0</v>
      </c>
      <c r="CZ28" s="25">
        <f t="shared" si="373"/>
        <v>0</v>
      </c>
      <c r="DA28" s="25">
        <f t="shared" si="374"/>
        <v>0</v>
      </c>
      <c r="DB28" s="25">
        <f t="shared" si="375"/>
        <v>0</v>
      </c>
      <c r="DC28" s="25">
        <f t="shared" si="376"/>
        <v>0</v>
      </c>
      <c r="DD28" s="25">
        <f t="shared" si="377"/>
        <v>0</v>
      </c>
      <c r="DE28" s="25">
        <f t="shared" si="378"/>
        <v>0</v>
      </c>
      <c r="DF28" s="25">
        <f t="shared" si="379"/>
        <v>0</v>
      </c>
      <c r="DG28" s="25">
        <f t="shared" si="380"/>
        <v>0</v>
      </c>
      <c r="DH28" s="25">
        <f t="shared" si="381"/>
        <v>0</v>
      </c>
      <c r="DI28" s="25">
        <f t="shared" si="382"/>
        <v>0</v>
      </c>
      <c r="DJ28" s="25">
        <f t="shared" si="383"/>
        <v>0</v>
      </c>
      <c r="DK28" s="25">
        <f t="shared" si="384"/>
        <v>0</v>
      </c>
      <c r="DL28" s="25">
        <f t="shared" si="385"/>
        <v>0</v>
      </c>
      <c r="DM28" s="25">
        <f t="shared" si="386"/>
        <v>0</v>
      </c>
      <c r="DN28" s="25">
        <f t="shared" si="387"/>
        <v>0</v>
      </c>
      <c r="DO28" s="25">
        <f t="shared" si="388"/>
        <v>0</v>
      </c>
      <c r="DP28" s="25">
        <f t="shared" si="389"/>
        <v>0</v>
      </c>
      <c r="DQ28" s="25">
        <f t="shared" si="390"/>
        <v>0</v>
      </c>
      <c r="DR28" s="25">
        <f t="shared" si="391"/>
        <v>0</v>
      </c>
      <c r="DS28" s="25">
        <f t="shared" si="392"/>
        <v>0</v>
      </c>
      <c r="DT28" s="25">
        <f t="shared" si="393"/>
        <v>0</v>
      </c>
      <c r="DU28" s="25">
        <f t="shared" si="394"/>
        <v>0</v>
      </c>
      <c r="DV28" s="25">
        <f t="shared" si="395"/>
        <v>0</v>
      </c>
      <c r="DW28" s="25">
        <f t="shared" si="396"/>
        <v>0</v>
      </c>
      <c r="DX28" s="25">
        <f t="shared" si="397"/>
        <v>0</v>
      </c>
      <c r="DY28" s="25">
        <f t="shared" si="398"/>
        <v>0</v>
      </c>
      <c r="DZ28" s="25">
        <f t="shared" si="399"/>
        <v>0</v>
      </c>
      <c r="EA28" s="25">
        <f t="shared" si="400"/>
        <v>0</v>
      </c>
      <c r="EB28" s="25">
        <f t="shared" si="401"/>
        <v>0</v>
      </c>
      <c r="EC28" s="25">
        <f t="shared" si="402"/>
        <v>0</v>
      </c>
      <c r="ED28" s="25">
        <f t="shared" si="403"/>
        <v>0</v>
      </c>
      <c r="EE28" s="25">
        <f t="shared" si="404"/>
        <v>0</v>
      </c>
      <c r="EF28" s="25">
        <f t="shared" si="405"/>
        <v>0</v>
      </c>
      <c r="EG28" s="25">
        <f t="shared" si="406"/>
        <v>0</v>
      </c>
      <c r="EH28" s="25">
        <f t="shared" si="407"/>
        <v>0</v>
      </c>
      <c r="EI28" s="25">
        <f t="shared" si="408"/>
        <v>0</v>
      </c>
      <c r="EJ28" s="25">
        <f t="shared" si="409"/>
        <v>0</v>
      </c>
      <c r="EK28" s="25">
        <f t="shared" si="410"/>
        <v>0</v>
      </c>
      <c r="EL28" s="25">
        <f t="shared" si="411"/>
        <v>0</v>
      </c>
      <c r="EM28" s="25">
        <f t="shared" si="412"/>
        <v>0</v>
      </c>
      <c r="EN28" s="25">
        <f t="shared" si="413"/>
        <v>0</v>
      </c>
      <c r="EO28" s="25">
        <f t="shared" si="414"/>
        <v>0</v>
      </c>
      <c r="EP28" s="25">
        <f t="shared" si="415"/>
        <v>0</v>
      </c>
      <c r="EQ28" s="25">
        <f t="shared" si="416"/>
        <v>0</v>
      </c>
      <c r="ER28" s="25">
        <f t="shared" si="417"/>
        <v>0</v>
      </c>
      <c r="ES28" s="25">
        <f t="shared" si="418"/>
        <v>0</v>
      </c>
      <c r="ET28" s="25">
        <f t="shared" si="419"/>
        <v>0</v>
      </c>
      <c r="EU28" s="25">
        <f t="shared" si="420"/>
        <v>0</v>
      </c>
      <c r="EV28" s="25">
        <f t="shared" si="421"/>
        <v>0</v>
      </c>
      <c r="EW28" s="25">
        <f t="shared" si="422"/>
        <v>0</v>
      </c>
      <c r="EX28" s="25">
        <f t="shared" si="423"/>
        <v>0</v>
      </c>
      <c r="EY28" s="25">
        <f t="shared" si="424"/>
        <v>0</v>
      </c>
      <c r="EZ28" s="25">
        <f t="shared" si="425"/>
        <v>0</v>
      </c>
      <c r="FA28" s="25">
        <f t="shared" si="426"/>
        <v>0</v>
      </c>
      <c r="FB28" s="25">
        <f t="shared" si="427"/>
        <v>0</v>
      </c>
      <c r="FC28" s="25">
        <f t="shared" si="428"/>
        <v>0</v>
      </c>
      <c r="FD28" s="25">
        <f t="shared" si="429"/>
        <v>0</v>
      </c>
      <c r="FE28" s="25">
        <f t="shared" si="430"/>
        <v>0</v>
      </c>
      <c r="FF28" s="25">
        <f t="shared" si="431"/>
        <v>0</v>
      </c>
      <c r="FG28" s="25">
        <f t="shared" si="432"/>
        <v>0</v>
      </c>
      <c r="FH28" s="25">
        <f t="shared" si="433"/>
        <v>0</v>
      </c>
      <c r="FI28" s="25">
        <f t="shared" si="434"/>
        <v>0</v>
      </c>
      <c r="FJ28" s="25">
        <f t="shared" si="435"/>
        <v>0</v>
      </c>
      <c r="FK28" s="25">
        <f t="shared" si="436"/>
        <v>0</v>
      </c>
      <c r="FL28" s="25">
        <f t="shared" si="437"/>
        <v>0</v>
      </c>
      <c r="FM28" s="25">
        <f t="shared" si="438"/>
        <v>0</v>
      </c>
      <c r="FN28" s="25">
        <f t="shared" si="439"/>
        <v>0</v>
      </c>
      <c r="FO28" s="25">
        <f t="shared" si="440"/>
        <v>0</v>
      </c>
      <c r="FP28" s="25">
        <f t="shared" si="441"/>
        <v>0</v>
      </c>
      <c r="FQ28" s="25">
        <f t="shared" si="442"/>
        <v>0</v>
      </c>
      <c r="FR28" s="25">
        <f t="shared" si="443"/>
        <v>0</v>
      </c>
      <c r="FS28" s="25">
        <f t="shared" si="444"/>
        <v>0</v>
      </c>
      <c r="FT28" s="25">
        <f t="shared" si="445"/>
        <v>0</v>
      </c>
      <c r="FU28" s="25">
        <f t="shared" si="446"/>
        <v>0</v>
      </c>
      <c r="FV28" s="25">
        <f t="shared" si="447"/>
        <v>0</v>
      </c>
      <c r="FW28" s="25">
        <f t="shared" si="448"/>
        <v>0</v>
      </c>
      <c r="FX28" s="25">
        <f t="shared" si="449"/>
        <v>0</v>
      </c>
      <c r="FY28" s="25">
        <f t="shared" si="450"/>
        <v>0</v>
      </c>
      <c r="FZ28" s="25">
        <f t="shared" si="451"/>
        <v>0</v>
      </c>
      <c r="GA28" s="25">
        <f t="shared" si="452"/>
        <v>0</v>
      </c>
      <c r="GB28" s="25">
        <f t="shared" si="453"/>
        <v>0</v>
      </c>
      <c r="GC28" s="25">
        <f t="shared" si="454"/>
        <v>0</v>
      </c>
      <c r="GD28" s="25">
        <f t="shared" si="455"/>
        <v>0</v>
      </c>
      <c r="GE28" s="25">
        <f t="shared" si="456"/>
        <v>0</v>
      </c>
      <c r="GF28" s="25">
        <f t="shared" si="457"/>
        <v>0</v>
      </c>
      <c r="GG28" s="25">
        <f t="shared" si="458"/>
        <v>0</v>
      </c>
      <c r="GH28" s="25">
        <f t="shared" si="459"/>
        <v>0</v>
      </c>
      <c r="GI28" s="25">
        <f t="shared" si="460"/>
        <v>0</v>
      </c>
      <c r="GJ28" s="25">
        <f t="shared" si="461"/>
        <v>0</v>
      </c>
      <c r="GK28" s="25">
        <f t="shared" si="462"/>
        <v>0</v>
      </c>
      <c r="GL28" s="25">
        <f t="shared" si="463"/>
        <v>0</v>
      </c>
      <c r="GM28" s="25">
        <f t="shared" si="464"/>
        <v>0</v>
      </c>
      <c r="GN28" s="25">
        <f t="shared" si="465"/>
        <v>0</v>
      </c>
      <c r="GO28" s="25">
        <f t="shared" si="466"/>
        <v>0</v>
      </c>
      <c r="GP28" s="25">
        <f t="shared" si="467"/>
        <v>0</v>
      </c>
      <c r="GQ28" s="25">
        <f t="shared" si="468"/>
        <v>0</v>
      </c>
      <c r="GR28" s="25">
        <f t="shared" si="469"/>
        <v>0</v>
      </c>
      <c r="GS28" s="25">
        <f t="shared" si="470"/>
        <v>0</v>
      </c>
      <c r="GT28" s="25">
        <f t="shared" si="471"/>
        <v>0</v>
      </c>
      <c r="GU28" s="25">
        <f t="shared" si="472"/>
        <v>0</v>
      </c>
      <c r="GV28" s="25">
        <f t="shared" si="473"/>
        <v>0</v>
      </c>
      <c r="GW28" s="25">
        <f t="shared" si="474"/>
        <v>0</v>
      </c>
      <c r="GX28" s="25">
        <f t="shared" si="475"/>
        <v>0</v>
      </c>
      <c r="GY28" s="25">
        <f t="shared" si="476"/>
        <v>0</v>
      </c>
      <c r="GZ28" s="25">
        <f t="shared" si="477"/>
        <v>0</v>
      </c>
      <c r="HA28" s="25">
        <f t="shared" si="478"/>
        <v>0</v>
      </c>
      <c r="HB28" s="25">
        <f t="shared" si="479"/>
        <v>0</v>
      </c>
      <c r="HC28" s="25">
        <f t="shared" si="480"/>
        <v>0</v>
      </c>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BGD28" s="21"/>
    </row>
    <row r="29" spans="1:291 1538:1538" ht="15.75" thickBot="1" x14ac:dyDescent="0.3">
      <c r="A29" s="7"/>
      <c r="B29" s="7">
        <f>'STEP 2 Input sheet'!B120</f>
        <v>0</v>
      </c>
      <c r="C29" s="7">
        <f>'STEP 2 Input sheet'!C120</f>
        <v>0</v>
      </c>
      <c r="D29" s="7">
        <f>'STEP 2 Input sheet'!D120</f>
        <v>0</v>
      </c>
      <c r="E29" s="7">
        <f>'STEP 2 Input sheet'!E120</f>
        <v>0</v>
      </c>
      <c r="F29" s="7">
        <f>'STEP 2 Input sheet'!F120</f>
        <v>0</v>
      </c>
      <c r="G29" s="7">
        <f>'STEP 2 Input sheet'!G120</f>
        <v>0</v>
      </c>
      <c r="H29" s="7">
        <f>'STEP 2 Input sheet'!H120</f>
        <v>0</v>
      </c>
      <c r="I29" s="7">
        <f>'STEP 2 Input sheet'!I120</f>
        <v>0</v>
      </c>
      <c r="J29" s="15" t="e">
        <f>VLOOKUP(C29,'appendix 7 - prd ind and reg'!$A:$B,2,FALSE)</f>
        <v>#N/A</v>
      </c>
      <c r="K29" s="16" t="e">
        <f>VLOOKUP(D29,'appendix 7 - prd ind and reg'!$G$2:$H$6,2,FALSE)</f>
        <v>#N/A</v>
      </c>
      <c r="L29" s="28">
        <f>IFERROR(VLOOKUP($K29&amp;$J29,'appendix 2 - IO_mult_all'!$A$1:$AQ$156,'appendix 1 - Calculation'!L$3-2007,FALSE),0)</f>
        <v>0</v>
      </c>
      <c r="M29" s="29">
        <f>IFERROR(VLOOKUP($K29&amp;$J29,'appendix 2 - IO_mult_all'!$A$1:$AQ$156,'appendix 1 - Calculation'!M$3-2007,FALSE),0)</f>
        <v>0</v>
      </c>
      <c r="N29" s="29">
        <f>IFERROR(VLOOKUP($K29&amp;$J29,'appendix 2 - IO_mult_all'!$A$1:$AQ$156,'appendix 1 - Calculation'!N$3-2007,FALSE),0)</f>
        <v>0</v>
      </c>
      <c r="O29" s="29">
        <f>IFERROR(VLOOKUP($K29&amp;$J29,'appendix 2 - IO_mult_all'!$A$1:$AQ$156,'appendix 1 - Calculation'!O$3-2007,FALSE),0)</f>
        <v>0</v>
      </c>
      <c r="P29" s="29">
        <f>IFERROR(VLOOKUP($K29&amp;$J29,'appendix 2 - IO_mult_all'!$A$1:$AQ$156,'appendix 1 - Calculation'!P$3-2007,FALSE),0)</f>
        <v>0</v>
      </c>
      <c r="Q29" s="29">
        <f>IFERROR(VLOOKUP($K29&amp;$J29,'appendix 2 - IO_mult_all'!$A$1:$AQ$156,'appendix 1 - Calculation'!Q$3-2007,FALSE),0)</f>
        <v>0</v>
      </c>
      <c r="R29" s="29">
        <f>IFERROR(VLOOKUP($K29&amp;$J29,'appendix 2 - IO_mult_all'!$A$1:$AQ$156,'appendix 1 - Calculation'!R$3-2007,FALSE),0)</f>
        <v>0</v>
      </c>
      <c r="S29" s="29">
        <f>IFERROR(VLOOKUP($K29&amp;$J29,'appendix 2 - IO_mult_all'!$A$1:$AQ$156,'appendix 1 - Calculation'!S$3-2007,FALSE),0)</f>
        <v>0</v>
      </c>
      <c r="T29" s="29">
        <f>IFERROR(VLOOKUP($K29&amp;$J29,'appendix 2 - IO_mult_all'!$A$1:$AQ$156,'appendix 1 - Calculation'!T$3-2007,FALSE),0)</f>
        <v>0</v>
      </c>
      <c r="U29" s="29">
        <f>IFERROR(VLOOKUP($K29&amp;$J29,'appendix 2 - IO_mult_all'!$A$1:$AQ$156,'appendix 1 - Calculation'!U$3-2007,FALSE),0)</f>
        <v>0</v>
      </c>
      <c r="V29" s="29">
        <f>IFERROR(VLOOKUP($K29&amp;$J29,'appendix 2 - IO_mult_all'!$A$1:$AQ$156,'appendix 1 - Calculation'!V$3-2007,FALSE),0)</f>
        <v>0</v>
      </c>
      <c r="W29" s="29">
        <f>IFERROR(VLOOKUP($K29&amp;$J29,'appendix 2 - IO_mult_all'!$A$1:$AQ$156,'appendix 1 - Calculation'!W$3-2007,FALSE),0)</f>
        <v>0</v>
      </c>
      <c r="X29" s="29">
        <f>IFERROR(VLOOKUP($K29&amp;$J29,'appendix 2 - IO_mult_all'!$A$1:$AQ$156,'appendix 1 - Calculation'!X$3-2007,FALSE),0)</f>
        <v>0</v>
      </c>
      <c r="Y29" s="29">
        <f>IFERROR(VLOOKUP($K29&amp;$J29,'appendix 2 - IO_mult_all'!$A$1:$AQ$156,'appendix 1 - Calculation'!Y$3-2007,FALSE),0)</f>
        <v>0</v>
      </c>
      <c r="Z29" s="29">
        <f>IFERROR(VLOOKUP($K29&amp;$J29,'appendix 2 - IO_mult_all'!$A$1:$AQ$156,'appendix 1 - Calculation'!Z$3-2007,FALSE),0)</f>
        <v>0</v>
      </c>
      <c r="AA29" s="29">
        <f>IFERROR(VLOOKUP($K29&amp;$J29,'appendix 2 - IO_mult_all'!$A$1:$AQ$156,'appendix 1 - Calculation'!AA$3-2007,FALSE),0)</f>
        <v>0</v>
      </c>
      <c r="AB29" s="29">
        <f>IFERROR(VLOOKUP($K29&amp;$J29,'appendix 2 - IO_mult_all'!$A$1:$AQ$156,'appendix 1 - Calculation'!AB$3-2007,FALSE),0)</f>
        <v>0</v>
      </c>
      <c r="AC29" s="29">
        <f>IFERROR(VLOOKUP($K29&amp;$J29,'appendix 2 - IO_mult_all'!$A$1:$AQ$156,'appendix 1 - Calculation'!AC$3-2007,FALSE),0)</f>
        <v>0</v>
      </c>
      <c r="AD29" s="29">
        <f>IFERROR(VLOOKUP($K29&amp;$J29,'appendix 2 - IO_mult_all'!$A$1:$AQ$156,'appendix 1 - Calculation'!AD$3-2007,FALSE),0)</f>
        <v>0</v>
      </c>
      <c r="AE29" s="29">
        <f>IFERROR(VLOOKUP($K29&amp;$J29,'appendix 2 - IO_mult_all'!$A$1:$AQ$156,'appendix 1 - Calculation'!AE$3-2007,FALSE),0)</f>
        <v>0</v>
      </c>
      <c r="AF29" s="29">
        <f>IFERROR(VLOOKUP($K29&amp;$J29,'appendix 2 - IO_mult_all'!$A$1:$AQ$156,'appendix 1 - Calculation'!AF$3-2007,FALSE),0)</f>
        <v>0</v>
      </c>
      <c r="AG29" s="29">
        <f>IFERROR(VLOOKUP($K29&amp;$J29,'appendix 2 - IO_mult_all'!$A$1:$AQ$156,'appendix 1 - Calculation'!AG$3-2007,FALSE),0)</f>
        <v>0</v>
      </c>
      <c r="AH29" s="29">
        <f>IFERROR(VLOOKUP($K29&amp;$J29,'appendix 2 - IO_mult_all'!$A$1:$AQ$156,'appendix 1 - Calculation'!AH$3-2007,FALSE),0)</f>
        <v>0</v>
      </c>
      <c r="AI29" s="29">
        <f>IFERROR(VLOOKUP($K29&amp;$J29,'appendix 2 - IO_mult_all'!$A$1:$AQ$156,'appendix 1 - Calculation'!AI$3-2007,FALSE),0)</f>
        <v>0</v>
      </c>
      <c r="AJ29" s="29">
        <f>IFERROR(VLOOKUP($K29&amp;$J29,'appendix 2 - IO_mult_all'!$A$1:$AQ$156,'appendix 1 - Calculation'!AJ$3-2007,FALSE),0)</f>
        <v>0</v>
      </c>
      <c r="AK29" s="29">
        <f>IFERROR(VLOOKUP($K29&amp;$J29,'appendix 2 - IO_mult_all'!$A$1:$AQ$156,'appendix 1 - Calculation'!AK$3-2007,FALSE),0)</f>
        <v>0</v>
      </c>
      <c r="AL29" s="29">
        <f>IFERROR(VLOOKUP($K29&amp;$J29,'appendix 2 - IO_mult_all'!$A$1:$AQ$156,'appendix 1 - Calculation'!AL$3-2007,FALSE),0)</f>
        <v>0</v>
      </c>
      <c r="AM29" s="29">
        <f>IFERROR(VLOOKUP($K29&amp;$J29,'appendix 2 - IO_mult_all'!$A$1:$AQ$156,'appendix 1 - Calculation'!AM$3-2007,FALSE),0)</f>
        <v>0</v>
      </c>
      <c r="AN29" s="29">
        <f>IFERROR(VLOOKUP($K29&amp;$J29,'appendix 2 - IO_mult_all'!$A$1:$AQ$156,'appendix 1 - Calculation'!AN$3-2007,FALSE),0)</f>
        <v>0</v>
      </c>
      <c r="AO29" s="29">
        <f>IFERROR(VLOOKUP($K29&amp;$J29,'appendix 2 - IO_mult_all'!$A$1:$AQ$156,'appendix 1 - Calculation'!AO$3-2007,FALSE),0)</f>
        <v>0</v>
      </c>
      <c r="AP29" s="29">
        <f>IFERROR(VLOOKUP($K29&amp;$J29,'appendix 2 - IO_mult_all'!$A$1:$AQ$156,'appendix 1 - Calculation'!AP$3-2007,FALSE),0)</f>
        <v>0</v>
      </c>
      <c r="AQ29" s="29">
        <f>IFERROR(VLOOKUP($K29&amp;$J29,'appendix 2 - IO_mult_all'!$A$1:$AQ$156,'appendix 1 - Calculation'!AQ$3-2007,FALSE),0)</f>
        <v>0</v>
      </c>
      <c r="AR29" s="29">
        <f>IFERROR(VLOOKUP($K29&amp;$J29,'appendix 2 - IO_mult_all'!$A$1:$AQ$156,'appendix 1 - Calculation'!AR$3-2007,FALSE),0)</f>
        <v>0</v>
      </c>
      <c r="AS29" s="29">
        <f>IFERROR(VLOOKUP($K29&amp;$J29,'appendix 2 - IO_mult_all'!$A$1:$AQ$156,'appendix 1 - Calculation'!AS$3-2007,FALSE),0)</f>
        <v>0</v>
      </c>
      <c r="AT29" s="29">
        <f>IFERROR(VLOOKUP($K29&amp;$J29,'appendix 2 - IO_mult_all'!$A$1:$AQ$156,'appendix 1 - Calculation'!AT$3-2007,FALSE),0)</f>
        <v>0</v>
      </c>
      <c r="AU29" s="29">
        <f>IFERROR(VLOOKUP($K29&amp;$J29,'appendix 2 - IO_mult_all'!$A$1:$AQ$156,'appendix 1 - Calculation'!AU$3-2007,FALSE),0)</f>
        <v>0</v>
      </c>
      <c r="AV29" s="29">
        <f>IFERROR(VLOOKUP($K29&amp;$J29,'appendix 2 - IO_mult_all'!$A$1:$AQ$156,'appendix 1 - Calculation'!AV$3-2007,FALSE),0)</f>
        <v>0</v>
      </c>
      <c r="AW29" s="29">
        <f>IFERROR(VLOOKUP($K29&amp;$J29,'appendix 2 - IO_mult_all'!$A$1:$AQ$156,'appendix 1 - Calculation'!AW$3-2007,FALSE),0)</f>
        <v>0</v>
      </c>
      <c r="AX29" s="29">
        <f>IFERROR(VLOOKUP($K29&amp;$J29,'appendix 2 - IO_mult_all'!$A$1:$AQ$156,'appendix 1 - Calculation'!AX$3-2007,FALSE),0)</f>
        <v>0</v>
      </c>
      <c r="AY29" s="30">
        <f>IFERROR(VLOOKUP($K29&amp;$J29,'appendix 2 - IO_mult_all'!$A$1:$AQ$156,'appendix 1 - Calculation'!AY$3-2007,FALSE),0)</f>
        <v>0</v>
      </c>
      <c r="AZ29" s="28">
        <f>IFERROR(VLOOKUP($K29&amp;$J29,'appendix 3 - IO_mult_ETS'!$A$1:$AQ$156,'appendix 1 - Calculation'!AZ$3-2007,FALSE),0)</f>
        <v>0</v>
      </c>
      <c r="BA29" s="29">
        <f>IFERROR(VLOOKUP($K29&amp;$J29,'appendix 3 - IO_mult_ETS'!$A$1:$AQ$156,'appendix 1 - Calculation'!BA$3-2007,FALSE),0)</f>
        <v>0</v>
      </c>
      <c r="BB29" s="29">
        <f>IFERROR(VLOOKUP($K29&amp;$J29,'appendix 3 - IO_mult_ETS'!$A$1:$AQ$156,'appendix 1 - Calculation'!BB$3-2007,FALSE),0)</f>
        <v>0</v>
      </c>
      <c r="BC29" s="29">
        <f>IFERROR(VLOOKUP($K29&amp;$J29,'appendix 3 - IO_mult_ETS'!$A$1:$AQ$156,'appendix 1 - Calculation'!BC$3-2007,FALSE),0)</f>
        <v>0</v>
      </c>
      <c r="BD29" s="29">
        <f>IFERROR(VLOOKUP($K29&amp;$J29,'appendix 3 - IO_mult_ETS'!$A$1:$AQ$156,'appendix 1 - Calculation'!BD$3-2007,FALSE),0)</f>
        <v>0</v>
      </c>
      <c r="BE29" s="29">
        <f>IFERROR(VLOOKUP($K29&amp;$J29,'appendix 3 - IO_mult_ETS'!$A$1:$AQ$156,'appendix 1 - Calculation'!BE$3-2007,FALSE),0)</f>
        <v>0</v>
      </c>
      <c r="BF29" s="29">
        <f>IFERROR(VLOOKUP($K29&amp;$J29,'appendix 3 - IO_mult_ETS'!$A$1:$AQ$156,'appendix 1 - Calculation'!BF$3-2007,FALSE),0)</f>
        <v>0</v>
      </c>
      <c r="BG29" s="29">
        <f>IFERROR(VLOOKUP($K29&amp;$J29,'appendix 3 - IO_mult_ETS'!$A$1:$AQ$156,'appendix 1 - Calculation'!BG$3-2007,FALSE),0)</f>
        <v>0</v>
      </c>
      <c r="BH29" s="29">
        <f>IFERROR(VLOOKUP($K29&amp;$J29,'appendix 3 - IO_mult_ETS'!$A$1:$AQ$156,'appendix 1 - Calculation'!BH$3-2007,FALSE),0)</f>
        <v>0</v>
      </c>
      <c r="BI29" s="29">
        <f>IFERROR(VLOOKUP($K29&amp;$J29,'appendix 3 - IO_mult_ETS'!$A$1:$AQ$156,'appendix 1 - Calculation'!BI$3-2007,FALSE),0)</f>
        <v>0</v>
      </c>
      <c r="BJ29" s="29">
        <f>IFERROR(VLOOKUP($K29&amp;$J29,'appendix 3 - IO_mult_ETS'!$A$1:$AQ$156,'appendix 1 - Calculation'!BJ$3-2007,FALSE),0)</f>
        <v>0</v>
      </c>
      <c r="BK29" s="29">
        <f>IFERROR(VLOOKUP($K29&amp;$J29,'appendix 3 - IO_mult_ETS'!$A$1:$AQ$156,'appendix 1 - Calculation'!BK$3-2007,FALSE),0)</f>
        <v>0</v>
      </c>
      <c r="BL29" s="29">
        <f>IFERROR(VLOOKUP($K29&amp;$J29,'appendix 3 - IO_mult_ETS'!$A$1:$AQ$156,'appendix 1 - Calculation'!BL$3-2007,FALSE),0)</f>
        <v>0</v>
      </c>
      <c r="BM29" s="29">
        <f>IFERROR(VLOOKUP($K29&amp;$J29,'appendix 3 - IO_mult_ETS'!$A$1:$AQ$156,'appendix 1 - Calculation'!BM$3-2007,FALSE),0)</f>
        <v>0</v>
      </c>
      <c r="BN29" s="29">
        <f>IFERROR(VLOOKUP($K29&amp;$J29,'appendix 3 - IO_mult_ETS'!$A$1:$AQ$156,'appendix 1 - Calculation'!BN$3-2007,FALSE),0)</f>
        <v>0</v>
      </c>
      <c r="BO29" s="29">
        <f>IFERROR(VLOOKUP($K29&amp;$J29,'appendix 3 - IO_mult_ETS'!$A$1:$AQ$156,'appendix 1 - Calculation'!BO$3-2007,FALSE),0)</f>
        <v>0</v>
      </c>
      <c r="BP29" s="29">
        <f>IFERROR(VLOOKUP($K29&amp;$J29,'appendix 3 - IO_mult_ETS'!$A$1:$AQ$156,'appendix 1 - Calculation'!BP$3-2007,FALSE),0)</f>
        <v>0</v>
      </c>
      <c r="BQ29" s="29">
        <f>IFERROR(VLOOKUP($K29&amp;$J29,'appendix 3 - IO_mult_ETS'!$A$1:$AQ$156,'appendix 1 - Calculation'!BQ$3-2007,FALSE),0)</f>
        <v>0</v>
      </c>
      <c r="BR29" s="29">
        <f>IFERROR(VLOOKUP($K29&amp;$J29,'appendix 3 - IO_mult_ETS'!$A$1:$AQ$156,'appendix 1 - Calculation'!BR$3-2007,FALSE),0)</f>
        <v>0</v>
      </c>
      <c r="BS29" s="29">
        <f>IFERROR(VLOOKUP($K29&amp;$J29,'appendix 3 - IO_mult_ETS'!$A$1:$AQ$156,'appendix 1 - Calculation'!BS$3-2007,FALSE),0)</f>
        <v>0</v>
      </c>
      <c r="BT29" s="29">
        <f>IFERROR(VLOOKUP($K29&amp;$J29,'appendix 3 - IO_mult_ETS'!$A$1:$AQ$156,'appendix 1 - Calculation'!BT$3-2007,FALSE),0)</f>
        <v>0</v>
      </c>
      <c r="BU29" s="29">
        <f>IFERROR(VLOOKUP($K29&amp;$J29,'appendix 3 - IO_mult_ETS'!$A$1:$AQ$156,'appendix 1 - Calculation'!BU$3-2007,FALSE),0)</f>
        <v>0</v>
      </c>
      <c r="BV29" s="29">
        <f>IFERROR(VLOOKUP($K29&amp;$J29,'appendix 3 - IO_mult_ETS'!$A$1:$AQ$156,'appendix 1 - Calculation'!BV$3-2007,FALSE),0)</f>
        <v>0</v>
      </c>
      <c r="BW29" s="29">
        <f>IFERROR(VLOOKUP($K29&amp;$J29,'appendix 3 - IO_mult_ETS'!$A$1:$AQ$156,'appendix 1 - Calculation'!BW$3-2007,FALSE),0)</f>
        <v>0</v>
      </c>
      <c r="BX29" s="29">
        <f>IFERROR(VLOOKUP($K29&amp;$J29,'appendix 3 - IO_mult_ETS'!$A$1:$AQ$156,'appendix 1 - Calculation'!BX$3-2007,FALSE),0)</f>
        <v>0</v>
      </c>
      <c r="BY29" s="29">
        <f>IFERROR(VLOOKUP($K29&amp;$J29,'appendix 3 - IO_mult_ETS'!$A$1:$AQ$156,'appendix 1 - Calculation'!BY$3-2007,FALSE),0)</f>
        <v>0</v>
      </c>
      <c r="BZ29" s="29">
        <f>IFERROR(VLOOKUP($K29&amp;$J29,'appendix 3 - IO_mult_ETS'!$A$1:$AQ$156,'appendix 1 - Calculation'!BZ$3-2007,FALSE),0)</f>
        <v>0</v>
      </c>
      <c r="CA29" s="29">
        <f>IFERROR(VLOOKUP($K29&amp;$J29,'appendix 3 - IO_mult_ETS'!$A$1:$AQ$156,'appendix 1 - Calculation'!CA$3-2007,FALSE),0)</f>
        <v>0</v>
      </c>
      <c r="CB29" s="29">
        <f>IFERROR(VLOOKUP($K29&amp;$J29,'appendix 3 - IO_mult_ETS'!$A$1:$AQ$156,'appendix 1 - Calculation'!CB$3-2007,FALSE),0)</f>
        <v>0</v>
      </c>
      <c r="CC29" s="29">
        <f>IFERROR(VLOOKUP($K29&amp;$J29,'appendix 3 - IO_mult_ETS'!$A$1:$AQ$156,'appendix 1 - Calculation'!CC$3-2007,FALSE),0)</f>
        <v>0</v>
      </c>
      <c r="CD29" s="29">
        <f>IFERROR(VLOOKUP($K29&amp;$J29,'appendix 3 - IO_mult_ETS'!$A$1:$AQ$156,'appendix 1 - Calculation'!CD$3-2007,FALSE),0)</f>
        <v>0</v>
      </c>
      <c r="CE29" s="29">
        <f>IFERROR(VLOOKUP($K29&amp;$J29,'appendix 3 - IO_mult_ETS'!$A$1:$AQ$156,'appendix 1 - Calculation'!CE$3-2007,FALSE),0)</f>
        <v>0</v>
      </c>
      <c r="CF29" s="29">
        <f>IFERROR(VLOOKUP($K29&amp;$J29,'appendix 3 - IO_mult_ETS'!$A$1:$AQ$156,'appendix 1 - Calculation'!CF$3-2007,FALSE),0)</f>
        <v>0</v>
      </c>
      <c r="CG29" s="29">
        <f>IFERROR(VLOOKUP($K29&amp;$J29,'appendix 3 - IO_mult_ETS'!$A$1:$AQ$156,'appendix 1 - Calculation'!CG$3-2007,FALSE),0)</f>
        <v>0</v>
      </c>
      <c r="CH29" s="29">
        <f>IFERROR(VLOOKUP($K29&amp;$J29,'appendix 3 - IO_mult_ETS'!$A$1:$AQ$156,'appendix 1 - Calculation'!CH$3-2007,FALSE),0)</f>
        <v>0</v>
      </c>
      <c r="CI29" s="29">
        <f>IFERROR(VLOOKUP($K29&amp;$J29,'appendix 3 - IO_mult_ETS'!$A$1:$AQ$156,'appendix 1 - Calculation'!CI$3-2007,FALSE),0)</f>
        <v>0</v>
      </c>
      <c r="CJ29" s="29">
        <f>IFERROR(VLOOKUP($K29&amp;$J29,'appendix 3 - IO_mult_ETS'!$A$1:$AQ$156,'appendix 1 - Calculation'!CJ$3-2007,FALSE),0)</f>
        <v>0</v>
      </c>
      <c r="CK29" s="29">
        <f>IFERROR(VLOOKUP($K29&amp;$J29,'appendix 3 - IO_mult_ETS'!$A$1:$AQ$156,'appendix 1 - Calculation'!CK$3-2007,FALSE),0)</f>
        <v>0</v>
      </c>
      <c r="CL29" s="29">
        <f>IFERROR(VLOOKUP($K29&amp;$J29,'appendix 3 - IO_mult_ETS'!$A$1:$AQ$156,'appendix 1 - Calculation'!CL$3-2007,FALSE),0)</f>
        <v>0</v>
      </c>
      <c r="CM29" s="46">
        <f>IFERROR(VLOOKUP($K29&amp;$J29,'appendix 3 - IO_mult_ETS'!$A$1:$AQ$156,'appendix 1 - Calculation'!CM$3-2007,FALSE),0)</f>
        <v>0</v>
      </c>
      <c r="CN29" s="25">
        <f t="shared" si="0"/>
        <v>0</v>
      </c>
      <c r="CO29" s="25">
        <f t="shared" si="1"/>
        <v>0</v>
      </c>
      <c r="CP29" s="25">
        <f t="shared" si="2"/>
        <v>0</v>
      </c>
      <c r="CQ29" s="25">
        <f t="shared" si="3"/>
        <v>0</v>
      </c>
      <c r="CR29" s="25">
        <f t="shared" si="4"/>
        <v>0</v>
      </c>
      <c r="CS29" s="25">
        <f t="shared" si="5"/>
        <v>0</v>
      </c>
      <c r="CT29" s="25">
        <f t="shared" si="6"/>
        <v>0</v>
      </c>
      <c r="CU29" s="25">
        <f t="shared" si="7"/>
        <v>0</v>
      </c>
      <c r="CV29" s="25">
        <f t="shared" si="8"/>
        <v>0</v>
      </c>
      <c r="CW29" s="25">
        <f t="shared" si="9"/>
        <v>0</v>
      </c>
      <c r="CX29" s="25">
        <f t="shared" si="10"/>
        <v>0</v>
      </c>
      <c r="CY29" s="25">
        <f t="shared" si="11"/>
        <v>0</v>
      </c>
      <c r="CZ29" s="25">
        <f t="shared" si="12"/>
        <v>0</v>
      </c>
      <c r="DA29" s="25">
        <f t="shared" si="13"/>
        <v>0</v>
      </c>
      <c r="DB29" s="25">
        <f t="shared" si="14"/>
        <v>0</v>
      </c>
      <c r="DC29" s="25">
        <f t="shared" si="15"/>
        <v>0</v>
      </c>
      <c r="DD29" s="25">
        <f t="shared" si="16"/>
        <v>0</v>
      </c>
      <c r="DE29" s="25">
        <f t="shared" si="17"/>
        <v>0</v>
      </c>
      <c r="DF29" s="25">
        <f t="shared" si="18"/>
        <v>0</v>
      </c>
      <c r="DG29" s="25">
        <f t="shared" si="19"/>
        <v>0</v>
      </c>
      <c r="DH29" s="25">
        <f t="shared" si="20"/>
        <v>0</v>
      </c>
      <c r="DI29" s="25">
        <f t="shared" si="21"/>
        <v>0</v>
      </c>
      <c r="DJ29" s="25">
        <f t="shared" si="22"/>
        <v>0</v>
      </c>
      <c r="DK29" s="25">
        <f t="shared" si="23"/>
        <v>0</v>
      </c>
      <c r="DL29" s="25">
        <f t="shared" si="24"/>
        <v>0</v>
      </c>
      <c r="DM29" s="25">
        <f t="shared" si="25"/>
        <v>0</v>
      </c>
      <c r="DN29" s="25">
        <f t="shared" si="26"/>
        <v>0</v>
      </c>
      <c r="DO29" s="25">
        <f t="shared" si="27"/>
        <v>0</v>
      </c>
      <c r="DP29" s="25">
        <f t="shared" si="28"/>
        <v>0</v>
      </c>
      <c r="DQ29" s="25">
        <f t="shared" si="29"/>
        <v>0</v>
      </c>
      <c r="DR29" s="25">
        <f t="shared" si="30"/>
        <v>0</v>
      </c>
      <c r="DS29" s="25">
        <f t="shared" si="31"/>
        <v>0</v>
      </c>
      <c r="DT29" s="25">
        <f t="shared" si="32"/>
        <v>0</v>
      </c>
      <c r="DU29" s="25">
        <f t="shared" si="33"/>
        <v>0</v>
      </c>
      <c r="DV29" s="25">
        <f t="shared" si="34"/>
        <v>0</v>
      </c>
      <c r="DW29" s="25">
        <f t="shared" si="35"/>
        <v>0</v>
      </c>
      <c r="DX29" s="25">
        <f t="shared" si="36"/>
        <v>0</v>
      </c>
      <c r="DY29" s="25">
        <f t="shared" si="37"/>
        <v>0</v>
      </c>
      <c r="DZ29" s="25">
        <f t="shared" si="38"/>
        <v>0</v>
      </c>
      <c r="EA29" s="25">
        <f t="shared" si="39"/>
        <v>0</v>
      </c>
      <c r="EB29" s="25">
        <f t="shared" si="40"/>
        <v>0</v>
      </c>
      <c r="EC29" s="25">
        <f t="shared" si="41"/>
        <v>0</v>
      </c>
      <c r="ED29" s="25">
        <f t="shared" si="42"/>
        <v>0</v>
      </c>
      <c r="EE29" s="25">
        <f t="shared" si="43"/>
        <v>0</v>
      </c>
      <c r="EF29" s="25">
        <f t="shared" si="44"/>
        <v>0</v>
      </c>
      <c r="EG29" s="25">
        <f t="shared" si="45"/>
        <v>0</v>
      </c>
      <c r="EH29" s="25">
        <f t="shared" si="46"/>
        <v>0</v>
      </c>
      <c r="EI29" s="25">
        <f t="shared" si="47"/>
        <v>0</v>
      </c>
      <c r="EJ29" s="25">
        <f t="shared" si="48"/>
        <v>0</v>
      </c>
      <c r="EK29" s="25">
        <f t="shared" si="49"/>
        <v>0</v>
      </c>
      <c r="EL29" s="25">
        <f t="shared" si="50"/>
        <v>0</v>
      </c>
      <c r="EM29" s="25">
        <f t="shared" si="51"/>
        <v>0</v>
      </c>
      <c r="EN29" s="25">
        <f t="shared" si="52"/>
        <v>0</v>
      </c>
      <c r="EO29" s="25">
        <f t="shared" si="53"/>
        <v>0</v>
      </c>
      <c r="EP29" s="25">
        <f t="shared" si="54"/>
        <v>0</v>
      </c>
      <c r="EQ29" s="25">
        <f t="shared" si="55"/>
        <v>0</v>
      </c>
      <c r="ER29" s="25">
        <f t="shared" si="56"/>
        <v>0</v>
      </c>
      <c r="ES29" s="25">
        <f t="shared" si="57"/>
        <v>0</v>
      </c>
      <c r="ET29" s="25">
        <f t="shared" si="58"/>
        <v>0</v>
      </c>
      <c r="EU29" s="25">
        <f t="shared" si="59"/>
        <v>0</v>
      </c>
      <c r="EV29" s="25">
        <f t="shared" si="60"/>
        <v>0</v>
      </c>
      <c r="EW29" s="25">
        <f t="shared" si="61"/>
        <v>0</v>
      </c>
      <c r="EX29" s="25">
        <f t="shared" si="62"/>
        <v>0</v>
      </c>
      <c r="EY29" s="25">
        <f t="shared" si="63"/>
        <v>0</v>
      </c>
      <c r="EZ29" s="25">
        <f t="shared" si="64"/>
        <v>0</v>
      </c>
      <c r="FA29" s="25">
        <f t="shared" si="65"/>
        <v>0</v>
      </c>
      <c r="FB29" s="25">
        <f t="shared" si="66"/>
        <v>0</v>
      </c>
      <c r="FC29" s="25">
        <f t="shared" si="67"/>
        <v>0</v>
      </c>
      <c r="FD29" s="25">
        <f t="shared" si="68"/>
        <v>0</v>
      </c>
      <c r="FE29" s="25">
        <f t="shared" si="69"/>
        <v>0</v>
      </c>
      <c r="FF29" s="25">
        <f t="shared" si="70"/>
        <v>0</v>
      </c>
      <c r="FG29" s="25">
        <f t="shared" si="71"/>
        <v>0</v>
      </c>
      <c r="FH29" s="25">
        <f t="shared" si="72"/>
        <v>0</v>
      </c>
      <c r="FI29" s="25">
        <f t="shared" si="73"/>
        <v>0</v>
      </c>
      <c r="FJ29" s="25">
        <f t="shared" si="74"/>
        <v>0</v>
      </c>
      <c r="FK29" s="25">
        <f t="shared" si="75"/>
        <v>0</v>
      </c>
      <c r="FL29" s="25">
        <f t="shared" si="76"/>
        <v>0</v>
      </c>
      <c r="FM29" s="25">
        <f t="shared" si="77"/>
        <v>0</v>
      </c>
      <c r="FN29" s="25">
        <f t="shared" si="78"/>
        <v>0</v>
      </c>
      <c r="FO29" s="25">
        <f t="shared" si="79"/>
        <v>0</v>
      </c>
      <c r="FP29" s="25">
        <f t="shared" si="81"/>
        <v>0</v>
      </c>
      <c r="FQ29" s="25">
        <f t="shared" si="100"/>
        <v>0</v>
      </c>
      <c r="FR29" s="25">
        <f t="shared" si="101"/>
        <v>0</v>
      </c>
      <c r="FS29" s="25">
        <f t="shared" si="102"/>
        <v>0</v>
      </c>
      <c r="FT29" s="25">
        <f t="shared" si="103"/>
        <v>0</v>
      </c>
      <c r="FU29" s="25">
        <f t="shared" si="104"/>
        <v>0</v>
      </c>
      <c r="FV29" s="25">
        <f t="shared" si="105"/>
        <v>0</v>
      </c>
      <c r="FW29" s="25">
        <f t="shared" si="106"/>
        <v>0</v>
      </c>
      <c r="FX29" s="25">
        <f t="shared" si="107"/>
        <v>0</v>
      </c>
      <c r="FY29" s="25">
        <f t="shared" si="108"/>
        <v>0</v>
      </c>
      <c r="FZ29" s="25">
        <f t="shared" si="109"/>
        <v>0</v>
      </c>
      <c r="GA29" s="25">
        <f t="shared" si="110"/>
        <v>0</v>
      </c>
      <c r="GB29" s="25">
        <f t="shared" si="111"/>
        <v>0</v>
      </c>
      <c r="GC29" s="25">
        <f t="shared" si="112"/>
        <v>0</v>
      </c>
      <c r="GD29" s="25">
        <f t="shared" si="113"/>
        <v>0</v>
      </c>
      <c r="GE29" s="25">
        <f t="shared" si="114"/>
        <v>0</v>
      </c>
      <c r="GF29" s="25">
        <f t="shared" si="115"/>
        <v>0</v>
      </c>
      <c r="GG29" s="25">
        <f t="shared" si="116"/>
        <v>0</v>
      </c>
      <c r="GH29" s="25">
        <f t="shared" si="117"/>
        <v>0</v>
      </c>
      <c r="GI29" s="25">
        <f t="shared" si="118"/>
        <v>0</v>
      </c>
      <c r="GJ29" s="25">
        <f t="shared" si="119"/>
        <v>0</v>
      </c>
      <c r="GK29" s="25">
        <f t="shared" si="120"/>
        <v>0</v>
      </c>
      <c r="GL29" s="25">
        <f t="shared" si="82"/>
        <v>0</v>
      </c>
      <c r="GM29" s="25">
        <f t="shared" si="83"/>
        <v>0</v>
      </c>
      <c r="GN29" s="25">
        <f t="shared" si="84"/>
        <v>0</v>
      </c>
      <c r="GO29" s="25">
        <f t="shared" si="85"/>
        <v>0</v>
      </c>
      <c r="GP29" s="25">
        <f t="shared" si="86"/>
        <v>0</v>
      </c>
      <c r="GQ29" s="25">
        <f t="shared" si="87"/>
        <v>0</v>
      </c>
      <c r="GR29" s="25">
        <f t="shared" si="88"/>
        <v>0</v>
      </c>
      <c r="GS29" s="25">
        <f t="shared" si="89"/>
        <v>0</v>
      </c>
      <c r="GT29" s="25">
        <f t="shared" si="90"/>
        <v>0</v>
      </c>
      <c r="GU29" s="25">
        <f t="shared" si="91"/>
        <v>0</v>
      </c>
      <c r="GV29" s="25">
        <f t="shared" si="92"/>
        <v>0</v>
      </c>
      <c r="GW29" s="25">
        <f t="shared" si="93"/>
        <v>0</v>
      </c>
      <c r="GX29" s="25">
        <f t="shared" si="94"/>
        <v>0</v>
      </c>
      <c r="GY29" s="25">
        <f t="shared" si="95"/>
        <v>0</v>
      </c>
      <c r="GZ29" s="25">
        <f t="shared" si="96"/>
        <v>0</v>
      </c>
      <c r="HA29" s="25">
        <f t="shared" si="97"/>
        <v>0</v>
      </c>
      <c r="HB29" s="25">
        <f t="shared" si="98"/>
        <v>0</v>
      </c>
      <c r="HC29" s="25">
        <f t="shared" si="99"/>
        <v>0</v>
      </c>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BGD29" s="21"/>
    </row>
    <row r="30" spans="1:291 1538:1538" x14ac:dyDescent="0.25">
      <c r="CN30" s="109">
        <f>SUMIF($A4:$A29,"p",CN4:CN29)</f>
        <v>0</v>
      </c>
      <c r="CO30" s="109">
        <f>SUMIF($A4:$A29,"p",CO4:CO29)</f>
        <v>0</v>
      </c>
      <c r="CP30" s="109">
        <f>SUMIF($A4:$A29,"p",CP4:CP29)</f>
        <v>0</v>
      </c>
      <c r="CQ30" s="109">
        <f>SUMIF($A4:$A29,"p",CQ4:CQ29)</f>
        <v>0</v>
      </c>
      <c r="CR30" s="109">
        <f t="shared" ref="CR30:EB30" si="481">SUMIF($A4:$A29,"p",CR4:CR29)</f>
        <v>0</v>
      </c>
      <c r="CS30" s="109">
        <f t="shared" si="481"/>
        <v>0</v>
      </c>
      <c r="CT30" s="109">
        <f t="shared" si="481"/>
        <v>0</v>
      </c>
      <c r="CU30" s="109">
        <f t="shared" si="481"/>
        <v>0</v>
      </c>
      <c r="CV30" s="109">
        <f t="shared" si="481"/>
        <v>0</v>
      </c>
      <c r="CW30" s="109">
        <f t="shared" si="481"/>
        <v>0</v>
      </c>
      <c r="CX30" s="109">
        <f t="shared" si="481"/>
        <v>0</v>
      </c>
      <c r="CY30" s="109">
        <f t="shared" si="481"/>
        <v>0</v>
      </c>
      <c r="CZ30" s="109">
        <f t="shared" si="481"/>
        <v>0</v>
      </c>
      <c r="DA30" s="109">
        <f t="shared" si="481"/>
        <v>0</v>
      </c>
      <c r="DB30" s="109">
        <f t="shared" si="481"/>
        <v>0</v>
      </c>
      <c r="DC30" s="109">
        <f t="shared" si="481"/>
        <v>0</v>
      </c>
      <c r="DD30" s="109">
        <f t="shared" si="481"/>
        <v>0</v>
      </c>
      <c r="DE30" s="109">
        <f t="shared" si="481"/>
        <v>0</v>
      </c>
      <c r="DF30" s="109">
        <f t="shared" si="481"/>
        <v>0</v>
      </c>
      <c r="DG30" s="109">
        <f t="shared" si="481"/>
        <v>0</v>
      </c>
      <c r="DH30" s="109">
        <f t="shared" si="481"/>
        <v>0</v>
      </c>
      <c r="DI30" s="109">
        <f t="shared" si="481"/>
        <v>0</v>
      </c>
      <c r="DJ30" s="109">
        <f t="shared" si="481"/>
        <v>0</v>
      </c>
      <c r="DK30" s="109">
        <f t="shared" si="481"/>
        <v>0</v>
      </c>
      <c r="DL30" s="109">
        <f t="shared" si="481"/>
        <v>0</v>
      </c>
      <c r="DM30" s="109">
        <f t="shared" si="481"/>
        <v>0</v>
      </c>
      <c r="DN30" s="109">
        <f t="shared" si="481"/>
        <v>0</v>
      </c>
      <c r="DO30" s="109">
        <f t="shared" si="481"/>
        <v>0</v>
      </c>
      <c r="DP30" s="109">
        <f t="shared" si="481"/>
        <v>0</v>
      </c>
      <c r="DQ30" s="109">
        <f t="shared" si="481"/>
        <v>0</v>
      </c>
      <c r="DR30" s="109">
        <f t="shared" si="481"/>
        <v>0</v>
      </c>
      <c r="DS30" s="109">
        <f t="shared" si="481"/>
        <v>0</v>
      </c>
      <c r="DT30" s="109">
        <f t="shared" si="481"/>
        <v>0</v>
      </c>
      <c r="DU30" s="109">
        <f t="shared" si="481"/>
        <v>0</v>
      </c>
      <c r="DV30" s="109">
        <f t="shared" si="481"/>
        <v>0</v>
      </c>
      <c r="DW30" s="109">
        <f t="shared" si="481"/>
        <v>0</v>
      </c>
      <c r="DX30" s="109">
        <f t="shared" si="481"/>
        <v>0</v>
      </c>
      <c r="DY30" s="109">
        <f t="shared" si="481"/>
        <v>0</v>
      </c>
      <c r="DZ30" s="109">
        <f t="shared" si="481"/>
        <v>0</v>
      </c>
      <c r="EA30" s="109">
        <f t="shared" si="481"/>
        <v>0</v>
      </c>
      <c r="EB30" s="109">
        <f t="shared" si="481"/>
        <v>0</v>
      </c>
      <c r="EC30" s="109">
        <f t="shared" ref="EC30" si="482">SUMIF($A4:$A29,"p",EC4:EC29)</f>
        <v>0</v>
      </c>
      <c r="ED30" s="109">
        <f t="shared" ref="ED30" si="483">SUMIF($A4:$A29,"p",ED4:ED29)</f>
        <v>0</v>
      </c>
      <c r="EE30" s="109">
        <f t="shared" ref="EE30" si="484">SUMIF($A4:$A29,"p",EE4:EE29)</f>
        <v>0</v>
      </c>
      <c r="EF30" s="109">
        <f t="shared" ref="EF30" si="485">SUMIF($A4:$A29,"p",EF4:EF29)</f>
        <v>0</v>
      </c>
      <c r="EG30" s="109">
        <f t="shared" ref="EG30" si="486">SUMIF($A4:$A29,"p",EG4:EG29)</f>
        <v>0</v>
      </c>
      <c r="EH30" s="109">
        <f t="shared" ref="EH30" si="487">SUMIF($A4:$A29,"p",EH4:EH29)</f>
        <v>0</v>
      </c>
      <c r="EI30" s="109">
        <f t="shared" ref="EI30" si="488">SUMIF($A4:$A29,"p",EI4:EI29)</f>
        <v>0</v>
      </c>
      <c r="EJ30" s="109">
        <f t="shared" ref="EJ30" si="489">SUMIF($A4:$A29,"p",EJ4:EJ29)</f>
        <v>0</v>
      </c>
      <c r="EK30" s="109">
        <f t="shared" ref="EK30" si="490">SUMIF($A4:$A29,"p",EK4:EK29)</f>
        <v>0</v>
      </c>
      <c r="EL30" s="109">
        <f t="shared" ref="EL30" si="491">SUMIF($A4:$A29,"p",EL4:EL29)</f>
        <v>0</v>
      </c>
      <c r="EM30" s="109">
        <f t="shared" ref="EM30" si="492">SUMIF($A4:$A29,"p",EM4:EM29)</f>
        <v>0</v>
      </c>
      <c r="EN30" s="109">
        <f t="shared" ref="EN30" si="493">SUMIF($A4:$A29,"p",EN4:EN29)</f>
        <v>0</v>
      </c>
      <c r="EO30" s="109">
        <f t="shared" ref="EO30" si="494">SUMIF($A4:$A29,"p",EO4:EO29)</f>
        <v>0</v>
      </c>
      <c r="EP30" s="109">
        <f t="shared" ref="EP30" si="495">SUMIF($A4:$A29,"p",EP4:EP29)</f>
        <v>0</v>
      </c>
      <c r="EQ30" s="109">
        <f t="shared" ref="EQ30" si="496">SUMIF($A4:$A29,"p",EQ4:EQ29)</f>
        <v>0</v>
      </c>
      <c r="ER30" s="109">
        <f t="shared" ref="ER30" si="497">SUMIF($A4:$A29,"p",ER4:ER29)</f>
        <v>0</v>
      </c>
      <c r="ES30" s="109">
        <f t="shared" ref="ES30" si="498">SUMIF($A4:$A29,"p",ES4:ES29)</f>
        <v>0</v>
      </c>
      <c r="ET30" s="109">
        <f t="shared" ref="ET30" si="499">SUMIF($A4:$A29,"p",ET4:ET29)</f>
        <v>0</v>
      </c>
      <c r="EU30" s="109">
        <f t="shared" ref="EU30" si="500">SUMIF($A4:$A29,"p",EU4:EU29)</f>
        <v>0</v>
      </c>
      <c r="EV30" s="109">
        <f t="shared" ref="EV30" si="501">SUMIF($A4:$A29,"p",EV4:EV29)</f>
        <v>0</v>
      </c>
      <c r="EW30" s="109">
        <f t="shared" ref="EW30" si="502">SUMIF($A4:$A29,"p",EW4:EW29)</f>
        <v>0</v>
      </c>
      <c r="EX30" s="109">
        <f t="shared" ref="EX30" si="503">SUMIF($A4:$A29,"p",EX4:EX29)</f>
        <v>0</v>
      </c>
      <c r="EY30" s="109">
        <f t="shared" ref="EY30" si="504">SUMIF($A4:$A29,"p",EY4:EY29)</f>
        <v>0</v>
      </c>
      <c r="EZ30" s="109">
        <f t="shared" ref="EZ30" si="505">SUMIF($A4:$A29,"p",EZ4:EZ29)</f>
        <v>0</v>
      </c>
      <c r="FA30" s="109">
        <f t="shared" ref="FA30" si="506">SUMIF($A4:$A29,"p",FA4:FA29)</f>
        <v>0</v>
      </c>
      <c r="FB30" s="109">
        <f t="shared" ref="FB30" si="507">SUMIF($A4:$A29,"p",FB4:FB29)</f>
        <v>0</v>
      </c>
      <c r="FC30" s="109">
        <f t="shared" ref="FC30" si="508">SUMIF($A4:$A29,"p",FC4:FC29)</f>
        <v>0</v>
      </c>
      <c r="FD30" s="109">
        <f t="shared" ref="FD30" si="509">SUMIF($A4:$A29,"p",FD4:FD29)</f>
        <v>0</v>
      </c>
      <c r="FE30" s="109">
        <f t="shared" ref="FE30" si="510">SUMIF($A4:$A29,"p",FE4:FE29)</f>
        <v>0</v>
      </c>
      <c r="FF30" s="109">
        <f t="shared" ref="FF30" si="511">SUMIF($A4:$A29,"p",FF4:FF29)</f>
        <v>0</v>
      </c>
      <c r="FG30" s="109">
        <f t="shared" ref="FG30" si="512">SUMIF($A4:$A29,"p",FG4:FG29)</f>
        <v>0</v>
      </c>
      <c r="FH30" s="109">
        <f t="shared" ref="FH30" si="513">SUMIF($A4:$A29,"p",FH4:FH29)</f>
        <v>0</v>
      </c>
      <c r="FI30" s="109">
        <f t="shared" ref="FI30" si="514">SUMIF($A4:$A29,"p",FI4:FI29)</f>
        <v>0</v>
      </c>
      <c r="FJ30" s="109">
        <f t="shared" ref="FJ30" si="515">SUMIF($A4:$A29,"p",FJ4:FJ29)</f>
        <v>0</v>
      </c>
      <c r="FK30" s="109">
        <f t="shared" ref="FK30" si="516">SUMIF($A4:$A29,"p",FK4:FK29)</f>
        <v>0</v>
      </c>
      <c r="FL30" s="109">
        <f t="shared" ref="FL30" si="517">SUMIF($A4:$A29,"p",FL4:FL29)</f>
        <v>0</v>
      </c>
      <c r="FM30" s="109">
        <f t="shared" ref="FM30" si="518">SUMIF($A4:$A29,"p",FM4:FM29)</f>
        <v>0</v>
      </c>
      <c r="FN30" s="109">
        <f t="shared" ref="FN30" si="519">SUMIF($A4:$A29,"p",FN4:FN29)</f>
        <v>0</v>
      </c>
      <c r="FO30" s="109">
        <f t="shared" ref="FO30" si="520">SUMIF($A4:$A29,"p",FO4:FO29)</f>
        <v>0</v>
      </c>
      <c r="FP30" s="109">
        <f t="shared" ref="FP30" si="521">SUMIF($A4:$A29,"p",FP4:FP29)</f>
        <v>0</v>
      </c>
      <c r="FQ30" s="109">
        <f t="shared" ref="FQ30" si="522">SUMIF($A4:$A29,"p",FQ4:FQ29)</f>
        <v>0</v>
      </c>
      <c r="FR30" s="109">
        <f t="shared" ref="FR30" si="523">SUMIF($A4:$A29,"p",FR4:FR29)</f>
        <v>0</v>
      </c>
      <c r="FS30" s="109">
        <f t="shared" ref="FS30" si="524">SUMIF($A4:$A29,"p",FS4:FS29)</f>
        <v>0</v>
      </c>
      <c r="FT30" s="109">
        <f t="shared" ref="FT30" si="525">SUMIF($A4:$A29,"p",FT4:FT29)</f>
        <v>0</v>
      </c>
      <c r="FU30" s="109">
        <f t="shared" ref="FU30" si="526">SUMIF($A4:$A29,"p",FU4:FU29)</f>
        <v>0</v>
      </c>
      <c r="FV30" s="109">
        <f t="shared" ref="FV30" si="527">SUMIF($A4:$A29,"p",FV4:FV29)</f>
        <v>0</v>
      </c>
      <c r="FW30" s="109">
        <f t="shared" ref="FW30" si="528">SUMIF($A4:$A29,"p",FW4:FW29)</f>
        <v>0</v>
      </c>
      <c r="FX30" s="109">
        <f t="shared" ref="FX30" si="529">SUMIF($A4:$A29,"p",FX4:FX29)</f>
        <v>0</v>
      </c>
      <c r="FY30" s="109">
        <f t="shared" ref="FY30" si="530">SUMIF($A4:$A29,"p",FY4:FY29)</f>
        <v>0</v>
      </c>
      <c r="FZ30" s="109">
        <f t="shared" ref="FZ30" si="531">SUMIF($A4:$A29,"p",FZ4:FZ29)</f>
        <v>0</v>
      </c>
      <c r="GA30" s="109">
        <f t="shared" ref="GA30" si="532">SUMIF($A4:$A29,"p",GA4:GA29)</f>
        <v>0</v>
      </c>
      <c r="GB30" s="109">
        <f t="shared" ref="GB30" si="533">SUMIF($A4:$A29,"p",GB4:GB29)</f>
        <v>0</v>
      </c>
      <c r="GC30" s="109">
        <f t="shared" ref="GC30" si="534">SUMIF($A4:$A29,"p",GC4:GC29)</f>
        <v>0</v>
      </c>
      <c r="GD30" s="109">
        <f t="shared" ref="GD30" si="535">SUMIF($A4:$A29,"p",GD4:GD29)</f>
        <v>0</v>
      </c>
      <c r="GE30" s="109">
        <f t="shared" ref="GE30" si="536">SUMIF($A4:$A29,"p",GE4:GE29)</f>
        <v>0</v>
      </c>
      <c r="GF30" s="109">
        <f t="shared" ref="GF30" si="537">SUMIF($A4:$A29,"p",GF4:GF29)</f>
        <v>0</v>
      </c>
      <c r="GG30" s="109">
        <f t="shared" ref="GG30" si="538">SUMIF($A4:$A29,"p",GG4:GG29)</f>
        <v>0</v>
      </c>
      <c r="GH30" s="109">
        <f t="shared" ref="GH30" si="539">SUMIF($A4:$A29,"p",GH4:GH29)</f>
        <v>0</v>
      </c>
      <c r="GI30" s="109">
        <f t="shared" ref="GI30" si="540">SUMIF($A4:$A29,"p",GI4:GI29)</f>
        <v>0</v>
      </c>
      <c r="GJ30" s="109">
        <f t="shared" ref="GJ30" si="541">SUMIF($A4:$A29,"p",GJ4:GJ29)</f>
        <v>0</v>
      </c>
      <c r="GK30" s="109">
        <f t="shared" ref="GK30" si="542">SUMIF($A4:$A29,"p",GK4:GK29)</f>
        <v>0</v>
      </c>
      <c r="GL30" s="109">
        <f t="shared" ref="GL30" si="543">SUMIF($A4:$A29,"p",GL4:GL29)</f>
        <v>0</v>
      </c>
      <c r="GM30" s="109">
        <f t="shared" ref="GM30" si="544">SUMIF($A4:$A29,"p",GM4:GM29)</f>
        <v>0</v>
      </c>
      <c r="GN30" s="109">
        <f t="shared" ref="GN30" si="545">SUMIF($A4:$A29,"p",GN4:GN29)</f>
        <v>0</v>
      </c>
      <c r="GO30" s="109">
        <f t="shared" ref="GO30" si="546">SUMIF($A4:$A29,"p",GO4:GO29)</f>
        <v>0</v>
      </c>
      <c r="GP30" s="109">
        <f t="shared" ref="GP30" si="547">SUMIF($A4:$A29,"p",GP4:GP29)</f>
        <v>0</v>
      </c>
      <c r="GQ30" s="109">
        <f t="shared" ref="GQ30" si="548">SUMIF($A4:$A29,"p",GQ4:GQ29)</f>
        <v>0</v>
      </c>
      <c r="GR30" s="109">
        <f t="shared" ref="GR30" si="549">SUMIF($A4:$A29,"p",GR4:GR29)</f>
        <v>0</v>
      </c>
      <c r="GS30" s="109">
        <f t="shared" ref="GS30" si="550">SUMIF($A4:$A29,"p",GS4:GS29)</f>
        <v>0</v>
      </c>
      <c r="GT30" s="109">
        <f t="shared" ref="GT30" si="551">SUMIF($A4:$A29,"p",GT4:GT29)</f>
        <v>0</v>
      </c>
      <c r="GU30" s="109">
        <f t="shared" ref="GU30" si="552">SUMIF($A4:$A29,"p",GU4:GU29)</f>
        <v>0</v>
      </c>
      <c r="GV30" s="109">
        <f t="shared" ref="GV30" si="553">SUMIF($A4:$A29,"p",GV4:GV29)</f>
        <v>0</v>
      </c>
      <c r="GW30" s="109">
        <f t="shared" ref="GW30" si="554">SUMIF($A4:$A29,"p",GW4:GW29)</f>
        <v>0</v>
      </c>
      <c r="GX30" s="109">
        <f t="shared" ref="GX30" si="555">SUMIF($A4:$A29,"p",GX4:GX29)</f>
        <v>0</v>
      </c>
      <c r="GY30" s="109">
        <f t="shared" ref="GY30" si="556">SUMIF($A4:$A29,"p",GY4:GY29)</f>
        <v>0</v>
      </c>
      <c r="GZ30" s="109">
        <f t="shared" ref="GZ30" si="557">SUMIF($A4:$A29,"p",GZ4:GZ29)</f>
        <v>0</v>
      </c>
      <c r="HA30" s="109">
        <f t="shared" ref="HA30" si="558">SUMIF($A4:$A29,"p",HA4:HA29)</f>
        <v>0</v>
      </c>
      <c r="HB30" s="109">
        <f t="shared" ref="HB30" si="559">SUMIF($A4:$A29,"p",HB4:HB29)</f>
        <v>0</v>
      </c>
      <c r="HC30" s="109">
        <f t="shared" ref="HC30" si="560">SUMIF($A4:$A29,"p",HC4:HC29)</f>
        <v>0</v>
      </c>
      <c r="HD30" s="109">
        <f>SUMIFS('appendix 9 -indirect effect(v2)'!C$21:C$49,'appendix 9 -indirect effect(v2)'!$A$21:$A$49,VLOOKUP('STEP 2 Input sheet'!$C$40,'appendix 7 - prd ind and reg'!$A$2:$B$37,2,FALSE))*CN30</f>
        <v>0</v>
      </c>
      <c r="HE30" s="109">
        <f>SUMIFS('appendix 9 -indirect effect(v2)'!D$21:D$49,'appendix 9 -indirect effect(v2)'!$A$21:$A$49,VLOOKUP('STEP 2 Input sheet'!$C$40,'appendix 7 - prd ind and reg'!$A$2:$B$37,2,FALSE))*CO30</f>
        <v>0</v>
      </c>
      <c r="HF30" s="109">
        <f>SUMIFS('appendix 9 -indirect effect(v2)'!E$21:E$49,'appendix 9 -indirect effect(v2)'!$A$21:$A$49,VLOOKUP('STEP 2 Input sheet'!$C$40,'appendix 7 - prd ind and reg'!$A$2:$B$37,2,FALSE))*CP30</f>
        <v>0</v>
      </c>
      <c r="HG30" s="109">
        <f>SUMIFS('appendix 9 -indirect effect(v2)'!F$21:F$49,'appendix 9 -indirect effect(v2)'!$A$21:$A$49,VLOOKUP('STEP 2 Input sheet'!$C$40,'appendix 7 - prd ind and reg'!$A$2:$B$37,2,FALSE))*CQ30</f>
        <v>0</v>
      </c>
      <c r="HH30" s="109">
        <f>SUMIFS('appendix 9 -indirect effect(v2)'!G$21:G$49,'appendix 9 -indirect effect(v2)'!$A$21:$A$49,VLOOKUP('STEP 2 Input sheet'!$C$40,'appendix 7 - prd ind and reg'!$A$2:$B$37,2,FALSE))*CR30</f>
        <v>0</v>
      </c>
      <c r="HI30" s="109">
        <f>SUMIFS('appendix 9 -indirect effect(v2)'!H$21:H$49,'appendix 9 -indirect effect(v2)'!$A$21:$A$49,VLOOKUP('STEP 2 Input sheet'!$C$40,'appendix 7 - prd ind and reg'!$A$2:$B$37,2,FALSE))*CS30</f>
        <v>0</v>
      </c>
      <c r="HJ30" s="109">
        <f>SUMIFS('appendix 9 -indirect effect(v2)'!I$21:I$49,'appendix 9 -indirect effect(v2)'!$A$21:$A$49,VLOOKUP('STEP 2 Input sheet'!$C$40,'appendix 7 - prd ind and reg'!$A$2:$B$37,2,FALSE))*CT30</f>
        <v>0</v>
      </c>
      <c r="HK30" s="109">
        <f>SUMIFS('appendix 9 -indirect effect(v2)'!J$21:J$49,'appendix 9 -indirect effect(v2)'!$A$21:$A$49,VLOOKUP('STEP 2 Input sheet'!$C$40,'appendix 7 - prd ind and reg'!$A$2:$B$37,2,FALSE))*CU30</f>
        <v>0</v>
      </c>
      <c r="HL30" s="109">
        <f>SUMIFS('appendix 9 -indirect effect(v2)'!K$21:K$49,'appendix 9 -indirect effect(v2)'!$A$21:$A$49,VLOOKUP('STEP 2 Input sheet'!$C$40,'appendix 7 - prd ind and reg'!$A$2:$B$37,2,FALSE))*CV30</f>
        <v>0</v>
      </c>
      <c r="HM30" s="109">
        <f>SUMIFS('appendix 9 -indirect effect(v2)'!L$21:L$49,'appendix 9 -indirect effect(v2)'!$A$21:$A$49,VLOOKUP('STEP 2 Input sheet'!$C$40,'appendix 7 - prd ind and reg'!$A$2:$B$37,2,FALSE))*CW30</f>
        <v>0</v>
      </c>
      <c r="HN30" s="109">
        <f>SUMIFS('appendix 9 -indirect effect(v2)'!M$21:M$49,'appendix 9 -indirect effect(v2)'!$A$21:$A$49,VLOOKUP('STEP 2 Input sheet'!$C$40,'appendix 7 - prd ind and reg'!$A$2:$B$37,2,FALSE))*CX30</f>
        <v>0</v>
      </c>
      <c r="HO30" s="109">
        <f>SUMIFS('appendix 9 -indirect effect(v2)'!N$21:N$49,'appendix 9 -indirect effect(v2)'!$A$21:$A$49,VLOOKUP('STEP 2 Input sheet'!$C$40,'appendix 7 - prd ind and reg'!$A$2:$B$37,2,FALSE))*CY30</f>
        <v>0</v>
      </c>
      <c r="HP30" s="109">
        <f>SUMIFS('appendix 9 -indirect effect(v2)'!O$21:O$49,'appendix 9 -indirect effect(v2)'!$A$21:$A$49,VLOOKUP('STEP 2 Input sheet'!$C$40,'appendix 7 - prd ind and reg'!$A$2:$B$37,2,FALSE))*CZ30</f>
        <v>0</v>
      </c>
      <c r="HQ30" s="109">
        <f>SUMIFS('appendix 9 -indirect effect(v2)'!P$21:P$49,'appendix 9 -indirect effect(v2)'!$A$21:$A$49,VLOOKUP('STEP 2 Input sheet'!$C$40,'appendix 7 - prd ind and reg'!$A$2:$B$37,2,FALSE))*DA30</f>
        <v>0</v>
      </c>
      <c r="HR30" s="109">
        <f>SUMIFS('appendix 9 -indirect effect(v2)'!Q$21:Q$49,'appendix 9 -indirect effect(v2)'!$A$21:$A$49,VLOOKUP('STEP 2 Input sheet'!$C$40,'appendix 7 - prd ind and reg'!$A$2:$B$37,2,FALSE))*DB30</f>
        <v>0</v>
      </c>
      <c r="HS30" s="109">
        <f>SUMIFS('appendix 9 -indirect effect(v2)'!R$21:R$49,'appendix 9 -indirect effect(v2)'!$A$21:$A$49,VLOOKUP('STEP 2 Input sheet'!$C$40,'appendix 7 - prd ind and reg'!$A$2:$B$37,2,FALSE))*DC30</f>
        <v>0</v>
      </c>
      <c r="HT30" s="109">
        <f>SUMIFS('appendix 9 -indirect effect(v2)'!S$21:S$49,'appendix 9 -indirect effect(v2)'!$A$21:$A$49,VLOOKUP('STEP 2 Input sheet'!$C$40,'appendix 7 - prd ind and reg'!$A$2:$B$37,2,FALSE))*DD30</f>
        <v>0</v>
      </c>
      <c r="HU30" s="109">
        <f>SUMIFS('appendix 9 -indirect effect(v2)'!T$21:T$49,'appendix 9 -indirect effect(v2)'!$A$21:$A$49,VLOOKUP('STEP 2 Input sheet'!$C$40,'appendix 7 - prd ind and reg'!$A$2:$B$37,2,FALSE))*DE30</f>
        <v>0</v>
      </c>
      <c r="HV30" s="109">
        <f>SUMIFS('appendix 9 -indirect effect(v2)'!U$21:U$49,'appendix 9 -indirect effect(v2)'!$A$21:$A$49,VLOOKUP('STEP 2 Input sheet'!$C$40,'appendix 7 - prd ind and reg'!$A$2:$B$37,2,FALSE))*DF30</f>
        <v>0</v>
      </c>
      <c r="HW30" s="109">
        <f>SUMIFS('appendix 9 -indirect effect(v2)'!V$21:V$49,'appendix 9 -indirect effect(v2)'!$A$21:$A$49,VLOOKUP('STEP 2 Input sheet'!$C$40,'appendix 7 - prd ind and reg'!$A$2:$B$37,2,FALSE))*DG30</f>
        <v>0</v>
      </c>
      <c r="HX30" s="109">
        <f>SUMIFS('appendix 9 -indirect effect(v2)'!W$21:W$49,'appendix 9 -indirect effect(v2)'!$A$21:$A$49,VLOOKUP('STEP 2 Input sheet'!$C$40,'appendix 7 - prd ind and reg'!$A$2:$B$37,2,FALSE))*DH30</f>
        <v>0</v>
      </c>
      <c r="HY30" s="109">
        <f>SUMIFS('appendix 9 -indirect effect(v2)'!X$21:X$49,'appendix 9 -indirect effect(v2)'!$A$21:$A$49,VLOOKUP('STEP 2 Input sheet'!$C$40,'appendix 7 - prd ind and reg'!$A$2:$B$37,2,FALSE))*DI30</f>
        <v>0</v>
      </c>
      <c r="HZ30" s="109">
        <f>SUMIFS('appendix 9 -indirect effect(v2)'!Y$21:Y$49,'appendix 9 -indirect effect(v2)'!$A$21:$A$49,VLOOKUP('STEP 2 Input sheet'!$C$40,'appendix 7 - prd ind and reg'!$A$2:$B$37,2,FALSE))*DJ30</f>
        <v>0</v>
      </c>
      <c r="IA30" s="109">
        <f>SUMIFS('appendix 9 -indirect effect(v2)'!Z$21:Z$49,'appendix 9 -indirect effect(v2)'!$A$21:$A$49,VLOOKUP('STEP 2 Input sheet'!$C$40,'appendix 7 - prd ind and reg'!$A$2:$B$37,2,FALSE))*DK30</f>
        <v>0</v>
      </c>
      <c r="IB30" s="109">
        <f>SUMIFS('appendix 9 -indirect effect(v2)'!AA$21:AA$49,'appendix 9 -indirect effect(v2)'!$A$21:$A$49,VLOOKUP('STEP 2 Input sheet'!$C$40,'appendix 7 - prd ind and reg'!$A$2:$B$37,2,FALSE))*DL30</f>
        <v>0</v>
      </c>
      <c r="IC30" s="109">
        <f>SUMIFS('appendix 9 -indirect effect(v2)'!AB$21:AB$49,'appendix 9 -indirect effect(v2)'!$A$21:$A$49,VLOOKUP('STEP 2 Input sheet'!$C$40,'appendix 7 - prd ind and reg'!$A$2:$B$37,2,FALSE))*DM30</f>
        <v>0</v>
      </c>
      <c r="ID30" s="109">
        <f>SUMIFS('appendix 9 -indirect effect(v2)'!AC$21:AC$49,'appendix 9 -indirect effect(v2)'!$A$21:$A$49,VLOOKUP('STEP 2 Input sheet'!$C$40,'appendix 7 - prd ind and reg'!$A$2:$B$37,2,FALSE))*DN30</f>
        <v>0</v>
      </c>
      <c r="IE30" s="109">
        <f>SUMIFS('appendix 9 -indirect effect(v2)'!AD$21:AD$49,'appendix 9 -indirect effect(v2)'!$A$21:$A$49,VLOOKUP('STEP 2 Input sheet'!$C$40,'appendix 7 - prd ind and reg'!$A$2:$B$37,2,FALSE))*DO30</f>
        <v>0</v>
      </c>
      <c r="IF30" s="109">
        <f>SUMIFS('appendix 9 -indirect effect(v2)'!AE$21:AE$49,'appendix 9 -indirect effect(v2)'!$A$21:$A$49,VLOOKUP('STEP 2 Input sheet'!$C$40,'appendix 7 - prd ind and reg'!$A$2:$B$37,2,FALSE))*DP30</f>
        <v>0</v>
      </c>
      <c r="IG30" s="109">
        <f>SUMIFS('appendix 9 -indirect effect(v2)'!AF$21:AF$49,'appendix 9 -indirect effect(v2)'!$A$21:$A$49,VLOOKUP('STEP 2 Input sheet'!$C$40,'appendix 7 - prd ind and reg'!$A$2:$B$37,2,FALSE))*DQ30</f>
        <v>0</v>
      </c>
      <c r="IH30" s="109">
        <f>SUMIFS('appendix 9 -indirect effect(v2)'!AG$21:AG$49,'appendix 9 -indirect effect(v2)'!$A$21:$A$49,VLOOKUP('STEP 2 Input sheet'!$C$40,'appendix 7 - prd ind and reg'!$A$2:$B$37,2,FALSE))*DR30</f>
        <v>0</v>
      </c>
      <c r="II30" s="109">
        <f>SUMIFS('appendix 9 -indirect effect(v2)'!AH$21:AH$49,'appendix 9 -indirect effect(v2)'!$A$21:$A$49,VLOOKUP('STEP 2 Input sheet'!$C$40,'appendix 7 - prd ind and reg'!$A$2:$B$37,2,FALSE))*DS30</f>
        <v>0</v>
      </c>
      <c r="IJ30" s="109">
        <f>SUMIFS('appendix 9 -indirect effect(v2)'!AI$21:AI$49,'appendix 9 -indirect effect(v2)'!$A$21:$A$49,VLOOKUP('STEP 2 Input sheet'!$C$40,'appendix 7 - prd ind and reg'!$A$2:$B$37,2,FALSE))*DT30</f>
        <v>0</v>
      </c>
      <c r="IK30" s="109">
        <f>SUMIFS('appendix 9 -indirect effect(v2)'!AJ$21:AJ$49,'appendix 9 -indirect effect(v2)'!$A$21:$A$49,VLOOKUP('STEP 2 Input sheet'!$C$40,'appendix 7 - prd ind and reg'!$A$2:$B$37,2,FALSE))*DU30</f>
        <v>0</v>
      </c>
      <c r="IL30" s="109">
        <f>SUMIFS('appendix 9 -indirect effect(v2)'!AK$21:AK$49,'appendix 9 -indirect effect(v2)'!$A$21:$A$49,VLOOKUP('STEP 2 Input sheet'!$C$40,'appendix 7 - prd ind and reg'!$A$2:$B$37,2,FALSE))*DV30</f>
        <v>0</v>
      </c>
      <c r="IM30" s="109">
        <f>SUMIFS('appendix 9 -indirect effect(v2)'!AL$21:AL$49,'appendix 9 -indirect effect(v2)'!$A$21:$A$49,VLOOKUP('STEP 2 Input sheet'!$C$40,'appendix 7 - prd ind and reg'!$A$2:$B$37,2,FALSE))*DW30</f>
        <v>0</v>
      </c>
      <c r="IN30" s="109">
        <f>SUMIFS('appendix 9 -indirect effect(v2)'!AM$21:AM$49,'appendix 9 -indirect effect(v2)'!$A$21:$A$49,VLOOKUP('STEP 2 Input sheet'!$C$40,'appendix 7 - prd ind and reg'!$A$2:$B$37,2,FALSE))*DX30</f>
        <v>0</v>
      </c>
      <c r="IO30" s="109">
        <f>SUMIFS('appendix 9 -indirect effect(v2)'!AN$21:AN$49,'appendix 9 -indirect effect(v2)'!$A$21:$A$49,VLOOKUP('STEP 2 Input sheet'!$C$40,'appendix 7 - prd ind and reg'!$A$2:$B$37,2,FALSE))*DY30</f>
        <v>0</v>
      </c>
      <c r="IP30" s="109">
        <f>SUMIFS('appendix 9 -indirect effect(v2)'!AO$21:AO$49,'appendix 9 -indirect effect(v2)'!$A$21:$A$49,VLOOKUP('STEP 2 Input sheet'!$C$40,'appendix 7 - prd ind and reg'!$A$2:$B$37,2,FALSE))*DZ30</f>
        <v>0</v>
      </c>
      <c r="IQ30" s="109">
        <f>SUMIFS('appendix 9 -indirect effect(v2)'!AP$21:AP$49,'appendix 9 -indirect effect(v2)'!$A$21:$A$49,VLOOKUP('STEP 2 Input sheet'!$C$40,'appendix 7 - prd ind and reg'!$A$2:$B$37,2,FALSE))*EA30</f>
        <v>0</v>
      </c>
      <c r="IR30" s="109">
        <f>SUM('appendix 4 - CGE_mult_all'!D122:D156)</f>
        <v>32.500946469185926</v>
      </c>
      <c r="IS30" s="109">
        <f>SUM('appendix 4 - CGE_mult_all'!E122:E156)</f>
        <v>31.917408777985848</v>
      </c>
      <c r="IT30" s="109">
        <f>SUM('appendix 4 - CGE_mult_all'!F122:F156)</f>
        <v>31.261218819001211</v>
      </c>
      <c r="IU30" s="109">
        <f>SUM('appendix 4 - CGE_mult_all'!G122:G156)</f>
        <v>30.417598688853801</v>
      </c>
      <c r="IV30" s="109">
        <f>SUM('appendix 4 - CGE_mult_all'!H122:H156)</f>
        <v>29.755040673937611</v>
      </c>
      <c r="IW30" s="109">
        <f>SUM('appendix 4 - CGE_mult_all'!I122:I156)</f>
        <v>29.217308795785474</v>
      </c>
      <c r="IX30" s="109">
        <f>SUM('appendix 4 - CGE_mult_all'!J122:J156)</f>
        <v>28.683504826834564</v>
      </c>
      <c r="IY30" s="109">
        <f>SUM('appendix 4 - CGE_mult_all'!K122:K156)</f>
        <v>28.133889078849879</v>
      </c>
      <c r="IZ30" s="109">
        <f>SUM('appendix 4 - CGE_mult_all'!L122:L156)</f>
        <v>27.561018811931191</v>
      </c>
      <c r="JA30" s="109">
        <f>SUM('appendix 4 - CGE_mult_all'!M122:M156)</f>
        <v>26.979744533717874</v>
      </c>
      <c r="JB30" s="109">
        <f>SUM('appendix 4 - CGE_mult_all'!N122:N156)</f>
        <v>26.317711893219631</v>
      </c>
      <c r="JC30" s="109">
        <f>SUM('appendix 4 - CGE_mult_all'!O122:O156)</f>
        <v>25.645253905856205</v>
      </c>
      <c r="JD30" s="109">
        <f>SUM('appendix 4 - CGE_mult_all'!P122:P156)</f>
        <v>24.962069881927743</v>
      </c>
      <c r="JE30" s="109">
        <f>SUM('appendix 4 - CGE_mult_all'!Q122:Q156)</f>
        <v>24.267881868097188</v>
      </c>
      <c r="JF30" s="109">
        <f>SUM('appendix 4 - CGE_mult_all'!R122:R156)</f>
        <v>23.562388793373973</v>
      </c>
      <c r="JG30" s="109">
        <f>SUM('appendix 4 - CGE_mult_all'!S122:S156)</f>
        <v>22.84485360235324</v>
      </c>
      <c r="JH30" s="109">
        <f>SUM('appendix 4 - CGE_mult_all'!T122:T156)</f>
        <v>22.115538000583758</v>
      </c>
      <c r="JI30" s="109">
        <f>SUM('appendix 4 - CGE_mult_all'!U122:U156)</f>
        <v>21.37435763405318</v>
      </c>
      <c r="JJ30" s="109">
        <f>SUM('appendix 4 - CGE_mult_all'!V122:V156)</f>
        <v>20.621173922518988</v>
      </c>
      <c r="JK30" s="109">
        <f>SUM('appendix 4 - CGE_mult_all'!W122:W156)</f>
        <v>19.855878129541811</v>
      </c>
      <c r="JL30" s="109">
        <f>SUM('appendix 4 - CGE_mult_all'!X122:X156)</f>
        <v>19.036452148273227</v>
      </c>
      <c r="JM30" s="109">
        <f>SUM('appendix 4 - CGE_mult_all'!Y122:Y156)</f>
        <v>18.202197792358163</v>
      </c>
      <c r="JN30" s="109">
        <f>SUM('appendix 4 - CGE_mult_all'!Z122:Z156)</f>
        <v>17.353083473423609</v>
      </c>
      <c r="JO30" s="109">
        <f>SUM('appendix 4 - CGE_mult_all'!AA122:AA156)</f>
        <v>16.489066589385047</v>
      </c>
      <c r="JP30" s="109">
        <f>SUM('appendix 4 - CGE_mult_all'!AB122:AB156)</f>
        <v>15.610100245909626</v>
      </c>
      <c r="JQ30" s="109">
        <f>SUM('appendix 4 - CGE_mult_all'!AC122:AC156)</f>
        <v>14.866668980288955</v>
      </c>
      <c r="JR30" s="109">
        <f>SUM('appendix 4 - CGE_mult_all'!AD122:AD156)</f>
        <v>14.122168500453533</v>
      </c>
      <c r="JS30" s="109">
        <f>SUM('appendix 4 - CGE_mult_all'!AE122:AE156)</f>
        <v>13.376504258978105</v>
      </c>
      <c r="JT30" s="109">
        <f>SUM('appendix 4 - CGE_mult_all'!AF122:AF156)</f>
        <v>12.629597455701374</v>
      </c>
      <c r="JU30" s="109">
        <f>SUM('appendix 4 - CGE_mult_all'!AG122:AG156)</f>
        <v>11.881403001619399</v>
      </c>
      <c r="JV30" s="109">
        <f>SUM('appendix 4 - CGE_mult_all'!AH122:AH156)</f>
        <v>11.328752672717066</v>
      </c>
      <c r="JW30" s="109">
        <f>SUM('appendix 4 - CGE_mult_all'!AI122:AI156)</f>
        <v>10.775577461854347</v>
      </c>
      <c r="JX30" s="109">
        <f>SUM('appendix 4 - CGE_mult_all'!AJ122:AJ156)</f>
        <v>10.221880430469685</v>
      </c>
      <c r="JY30" s="109">
        <f>SUM('appendix 4 - CGE_mult_all'!AK122:AK156)</f>
        <v>9.6676125116651992</v>
      </c>
      <c r="JZ30" s="109">
        <f>SUM('appendix 4 - CGE_mult_all'!AL122:AL156)</f>
        <v>9.1127297256314908</v>
      </c>
      <c r="KA30" s="109">
        <f>SUM('appendix 4 - CGE_mult_all'!AM122:AM156)</f>
        <v>8.8678846117161836</v>
      </c>
      <c r="KB30" s="109">
        <f>SUM('appendix 4 - CGE_mult_all'!AN122:AN156)</f>
        <v>8.6224734265325491</v>
      </c>
      <c r="KC30" s="109">
        <f>SUM('appendix 4 - CGE_mult_all'!AO122:AO156)</f>
        <v>8.3765166196089442</v>
      </c>
      <c r="KD30" s="109">
        <f>SUM('appendix 4 - CGE_mult_all'!AP122:AP156)</f>
        <v>8.1299421416162652</v>
      </c>
      <c r="KE30" s="109">
        <f>SUM('appendix 4 - CGE_mult_all'!AQ122:AQ156)</f>
        <v>7.8827960017862724</v>
      </c>
      <c r="BGD30" s="21"/>
    </row>
    <row r="31" spans="1:291 1538:1538" x14ac:dyDescent="0.25">
      <c r="CN31" s="109">
        <f>SUMIF($A4:$A29,"u",CN4:CN29)</f>
        <v>0</v>
      </c>
      <c r="CO31" s="109">
        <f>SUMIF($A4:$A29,"u",CO4:CO29)</f>
        <v>0</v>
      </c>
      <c r="CP31" s="109">
        <f>SUMIF($A4:$A29,"u",CP4:CP29)</f>
        <v>0</v>
      </c>
      <c r="CQ31" s="109">
        <f>SUMIF($A4:$A29,"u",CQ4:CQ29)</f>
        <v>0</v>
      </c>
      <c r="CR31" s="109">
        <f t="shared" ref="CR31:EA31" si="561">SUMIF($A4:$A29,"u",CR4:CR29)</f>
        <v>0</v>
      </c>
      <c r="CS31" s="109">
        <f t="shared" si="561"/>
        <v>0</v>
      </c>
      <c r="CT31" s="109">
        <f t="shared" si="561"/>
        <v>0</v>
      </c>
      <c r="CU31" s="109">
        <f t="shared" si="561"/>
        <v>0</v>
      </c>
      <c r="CV31" s="109">
        <f t="shared" si="561"/>
        <v>0</v>
      </c>
      <c r="CW31" s="109">
        <f t="shared" si="561"/>
        <v>0</v>
      </c>
      <c r="CX31" s="109">
        <f t="shared" si="561"/>
        <v>0</v>
      </c>
      <c r="CY31" s="109">
        <f t="shared" si="561"/>
        <v>0</v>
      </c>
      <c r="CZ31" s="109">
        <f t="shared" si="561"/>
        <v>0</v>
      </c>
      <c r="DA31" s="109">
        <f t="shared" si="561"/>
        <v>0</v>
      </c>
      <c r="DB31" s="109">
        <f t="shared" si="561"/>
        <v>0</v>
      </c>
      <c r="DC31" s="109">
        <f t="shared" si="561"/>
        <v>0</v>
      </c>
      <c r="DD31" s="109">
        <f t="shared" si="561"/>
        <v>0</v>
      </c>
      <c r="DE31" s="109">
        <f t="shared" si="561"/>
        <v>0</v>
      </c>
      <c r="DF31" s="109">
        <f t="shared" si="561"/>
        <v>0</v>
      </c>
      <c r="DG31" s="109">
        <f t="shared" si="561"/>
        <v>0</v>
      </c>
      <c r="DH31" s="109">
        <f t="shared" si="561"/>
        <v>0</v>
      </c>
      <c r="DI31" s="109">
        <f t="shared" si="561"/>
        <v>0</v>
      </c>
      <c r="DJ31" s="109">
        <f t="shared" si="561"/>
        <v>0</v>
      </c>
      <c r="DK31" s="109">
        <f t="shared" si="561"/>
        <v>0</v>
      </c>
      <c r="DL31" s="109">
        <f t="shared" si="561"/>
        <v>0</v>
      </c>
      <c r="DM31" s="109">
        <f t="shared" si="561"/>
        <v>0</v>
      </c>
      <c r="DN31" s="109">
        <f t="shared" si="561"/>
        <v>0</v>
      </c>
      <c r="DO31" s="109">
        <f t="shared" si="561"/>
        <v>0</v>
      </c>
      <c r="DP31" s="109">
        <f t="shared" si="561"/>
        <v>0</v>
      </c>
      <c r="DQ31" s="109">
        <f t="shared" si="561"/>
        <v>0</v>
      </c>
      <c r="DR31" s="109">
        <f t="shared" si="561"/>
        <v>0</v>
      </c>
      <c r="DS31" s="109">
        <f t="shared" si="561"/>
        <v>0</v>
      </c>
      <c r="DT31" s="109">
        <f t="shared" si="561"/>
        <v>0</v>
      </c>
      <c r="DU31" s="109">
        <f t="shared" si="561"/>
        <v>0</v>
      </c>
      <c r="DV31" s="109">
        <f t="shared" si="561"/>
        <v>0</v>
      </c>
      <c r="DW31" s="109">
        <f t="shared" si="561"/>
        <v>0</v>
      </c>
      <c r="DX31" s="109">
        <f t="shared" si="561"/>
        <v>0</v>
      </c>
      <c r="DY31" s="109">
        <f t="shared" si="561"/>
        <v>0</v>
      </c>
      <c r="DZ31" s="109">
        <f t="shared" si="561"/>
        <v>0</v>
      </c>
      <c r="EA31" s="109">
        <f t="shared" si="561"/>
        <v>0</v>
      </c>
      <c r="EB31" s="109">
        <f t="shared" ref="EB31:GM31" si="562">SUMIF($A4:$A29,"u",EB4:EB29)</f>
        <v>0</v>
      </c>
      <c r="EC31" s="109">
        <f t="shared" si="562"/>
        <v>0</v>
      </c>
      <c r="ED31" s="109">
        <f t="shared" si="562"/>
        <v>0</v>
      </c>
      <c r="EE31" s="109">
        <f t="shared" si="562"/>
        <v>0</v>
      </c>
      <c r="EF31" s="109">
        <f t="shared" si="562"/>
        <v>0</v>
      </c>
      <c r="EG31" s="109">
        <f t="shared" si="562"/>
        <v>0</v>
      </c>
      <c r="EH31" s="109">
        <f t="shared" si="562"/>
        <v>0</v>
      </c>
      <c r="EI31" s="109">
        <f t="shared" si="562"/>
        <v>0</v>
      </c>
      <c r="EJ31" s="109">
        <f t="shared" si="562"/>
        <v>0</v>
      </c>
      <c r="EK31" s="109">
        <f t="shared" si="562"/>
        <v>0</v>
      </c>
      <c r="EL31" s="109">
        <f t="shared" si="562"/>
        <v>0</v>
      </c>
      <c r="EM31" s="109">
        <f t="shared" si="562"/>
        <v>0</v>
      </c>
      <c r="EN31" s="109">
        <f t="shared" si="562"/>
        <v>0</v>
      </c>
      <c r="EO31" s="109">
        <f t="shared" si="562"/>
        <v>0</v>
      </c>
      <c r="EP31" s="109">
        <f t="shared" si="562"/>
        <v>0</v>
      </c>
      <c r="EQ31" s="109">
        <f t="shared" si="562"/>
        <v>0</v>
      </c>
      <c r="ER31" s="109">
        <f t="shared" si="562"/>
        <v>0</v>
      </c>
      <c r="ES31" s="109">
        <f t="shared" si="562"/>
        <v>0</v>
      </c>
      <c r="ET31" s="109">
        <f t="shared" si="562"/>
        <v>0</v>
      </c>
      <c r="EU31" s="109">
        <f t="shared" si="562"/>
        <v>0</v>
      </c>
      <c r="EV31" s="109">
        <f t="shared" si="562"/>
        <v>0</v>
      </c>
      <c r="EW31" s="109">
        <f t="shared" si="562"/>
        <v>0</v>
      </c>
      <c r="EX31" s="109">
        <f t="shared" si="562"/>
        <v>0</v>
      </c>
      <c r="EY31" s="109">
        <f t="shared" si="562"/>
        <v>0</v>
      </c>
      <c r="EZ31" s="109">
        <f t="shared" si="562"/>
        <v>0</v>
      </c>
      <c r="FA31" s="109">
        <f t="shared" si="562"/>
        <v>0</v>
      </c>
      <c r="FB31" s="109">
        <f t="shared" si="562"/>
        <v>0</v>
      </c>
      <c r="FC31" s="109">
        <f t="shared" si="562"/>
        <v>0</v>
      </c>
      <c r="FD31" s="109">
        <f t="shared" si="562"/>
        <v>0</v>
      </c>
      <c r="FE31" s="109">
        <f t="shared" si="562"/>
        <v>0</v>
      </c>
      <c r="FF31" s="109">
        <f t="shared" si="562"/>
        <v>0</v>
      </c>
      <c r="FG31" s="109">
        <f t="shared" si="562"/>
        <v>0</v>
      </c>
      <c r="FH31" s="109">
        <f t="shared" si="562"/>
        <v>0</v>
      </c>
      <c r="FI31" s="109">
        <f t="shared" si="562"/>
        <v>0</v>
      </c>
      <c r="FJ31" s="109">
        <f t="shared" si="562"/>
        <v>0</v>
      </c>
      <c r="FK31" s="109">
        <f t="shared" si="562"/>
        <v>0</v>
      </c>
      <c r="FL31" s="109">
        <f t="shared" si="562"/>
        <v>0</v>
      </c>
      <c r="FM31" s="109">
        <f t="shared" si="562"/>
        <v>0</v>
      </c>
      <c r="FN31" s="109">
        <f t="shared" si="562"/>
        <v>0</v>
      </c>
      <c r="FO31" s="109">
        <f t="shared" si="562"/>
        <v>0</v>
      </c>
      <c r="FP31" s="109">
        <f t="shared" si="562"/>
        <v>0</v>
      </c>
      <c r="FQ31" s="109">
        <f t="shared" si="562"/>
        <v>0</v>
      </c>
      <c r="FR31" s="109">
        <f t="shared" si="562"/>
        <v>0</v>
      </c>
      <c r="FS31" s="109">
        <f t="shared" si="562"/>
        <v>0</v>
      </c>
      <c r="FT31" s="109">
        <f t="shared" si="562"/>
        <v>0</v>
      </c>
      <c r="FU31" s="109">
        <f t="shared" si="562"/>
        <v>0</v>
      </c>
      <c r="FV31" s="109">
        <f t="shared" si="562"/>
        <v>0</v>
      </c>
      <c r="FW31" s="109">
        <f t="shared" si="562"/>
        <v>0</v>
      </c>
      <c r="FX31" s="109">
        <f t="shared" si="562"/>
        <v>0</v>
      </c>
      <c r="FY31" s="109">
        <f t="shared" si="562"/>
        <v>0</v>
      </c>
      <c r="FZ31" s="109">
        <f t="shared" si="562"/>
        <v>0</v>
      </c>
      <c r="GA31" s="109">
        <f t="shared" si="562"/>
        <v>0</v>
      </c>
      <c r="GB31" s="109">
        <f t="shared" si="562"/>
        <v>0</v>
      </c>
      <c r="GC31" s="109">
        <f t="shared" si="562"/>
        <v>0</v>
      </c>
      <c r="GD31" s="109">
        <f t="shared" si="562"/>
        <v>0</v>
      </c>
      <c r="GE31" s="109">
        <f t="shared" si="562"/>
        <v>0</v>
      </c>
      <c r="GF31" s="109">
        <f t="shared" si="562"/>
        <v>0</v>
      </c>
      <c r="GG31" s="109">
        <f t="shared" si="562"/>
        <v>0</v>
      </c>
      <c r="GH31" s="109">
        <f t="shared" si="562"/>
        <v>0</v>
      </c>
      <c r="GI31" s="109">
        <f t="shared" si="562"/>
        <v>0</v>
      </c>
      <c r="GJ31" s="109">
        <f t="shared" si="562"/>
        <v>0</v>
      </c>
      <c r="GK31" s="109">
        <f t="shared" si="562"/>
        <v>0</v>
      </c>
      <c r="GL31" s="109">
        <f t="shared" si="562"/>
        <v>0</v>
      </c>
      <c r="GM31" s="109">
        <f t="shared" si="562"/>
        <v>0</v>
      </c>
      <c r="GN31" s="109">
        <f t="shared" ref="GN31:HC31" si="563">SUMIF($A4:$A29,"u",GN4:GN29)</f>
        <v>0</v>
      </c>
      <c r="GO31" s="109">
        <f t="shared" si="563"/>
        <v>0</v>
      </c>
      <c r="GP31" s="109">
        <f t="shared" si="563"/>
        <v>0</v>
      </c>
      <c r="GQ31" s="109">
        <f t="shared" si="563"/>
        <v>0</v>
      </c>
      <c r="GR31" s="109">
        <f t="shared" si="563"/>
        <v>0</v>
      </c>
      <c r="GS31" s="109">
        <f t="shared" si="563"/>
        <v>0</v>
      </c>
      <c r="GT31" s="109">
        <f t="shared" si="563"/>
        <v>0</v>
      </c>
      <c r="GU31" s="109">
        <f t="shared" si="563"/>
        <v>0</v>
      </c>
      <c r="GV31" s="109">
        <f t="shared" si="563"/>
        <v>0</v>
      </c>
      <c r="GW31" s="109">
        <f t="shared" si="563"/>
        <v>0</v>
      </c>
      <c r="GX31" s="109">
        <f t="shared" si="563"/>
        <v>0</v>
      </c>
      <c r="GY31" s="109">
        <f t="shared" si="563"/>
        <v>0</v>
      </c>
      <c r="GZ31" s="109">
        <f t="shared" si="563"/>
        <v>0</v>
      </c>
      <c r="HA31" s="109">
        <f t="shared" si="563"/>
        <v>0</v>
      </c>
      <c r="HB31" s="109">
        <f t="shared" si="563"/>
        <v>0</v>
      </c>
      <c r="HC31" s="109">
        <f t="shared" si="563"/>
        <v>0</v>
      </c>
      <c r="BGD31" s="21"/>
    </row>
    <row r="32" spans="1:291 1538:1538" x14ac:dyDescent="0.25">
      <c r="CN32" s="109">
        <f>SUMIF($A4:$A29,"e",CN4:CN29)</f>
        <v>0</v>
      </c>
      <c r="CO32" s="109">
        <f>SUMIF($A4:$A29,"e",CO4:CO29)</f>
        <v>0</v>
      </c>
      <c r="CP32" s="109">
        <f>SUMIF($A4:$A29,"e",CP4:CP29)</f>
        <v>0</v>
      </c>
      <c r="CQ32" s="109">
        <f>SUMIF($A4:$A29,"e",CQ4:CQ29)</f>
        <v>0</v>
      </c>
      <c r="CR32" s="109">
        <f t="shared" ref="CR32:EA32" si="564">SUMIF($A4:$A29,"e",CR4:CR29)</f>
        <v>0</v>
      </c>
      <c r="CS32" s="109">
        <f t="shared" si="564"/>
        <v>0</v>
      </c>
      <c r="CT32" s="109">
        <f t="shared" si="564"/>
        <v>0</v>
      </c>
      <c r="CU32" s="109">
        <f t="shared" si="564"/>
        <v>0</v>
      </c>
      <c r="CV32" s="109">
        <f t="shared" si="564"/>
        <v>0</v>
      </c>
      <c r="CW32" s="109">
        <f t="shared" si="564"/>
        <v>0</v>
      </c>
      <c r="CX32" s="109">
        <f t="shared" si="564"/>
        <v>0</v>
      </c>
      <c r="CY32" s="109">
        <f t="shared" si="564"/>
        <v>0</v>
      </c>
      <c r="CZ32" s="109">
        <f t="shared" si="564"/>
        <v>0</v>
      </c>
      <c r="DA32" s="109">
        <f t="shared" si="564"/>
        <v>0</v>
      </c>
      <c r="DB32" s="109">
        <f t="shared" si="564"/>
        <v>0</v>
      </c>
      <c r="DC32" s="109">
        <f t="shared" si="564"/>
        <v>0</v>
      </c>
      <c r="DD32" s="109">
        <f t="shared" si="564"/>
        <v>0</v>
      </c>
      <c r="DE32" s="109">
        <f t="shared" si="564"/>
        <v>0</v>
      </c>
      <c r="DF32" s="109">
        <f t="shared" si="564"/>
        <v>0</v>
      </c>
      <c r="DG32" s="109">
        <f t="shared" si="564"/>
        <v>0</v>
      </c>
      <c r="DH32" s="109">
        <f t="shared" si="564"/>
        <v>0</v>
      </c>
      <c r="DI32" s="109">
        <f t="shared" si="564"/>
        <v>0</v>
      </c>
      <c r="DJ32" s="109">
        <f t="shared" si="564"/>
        <v>0</v>
      </c>
      <c r="DK32" s="109">
        <f t="shared" si="564"/>
        <v>0</v>
      </c>
      <c r="DL32" s="109">
        <f t="shared" si="564"/>
        <v>0</v>
      </c>
      <c r="DM32" s="109">
        <f t="shared" si="564"/>
        <v>0</v>
      </c>
      <c r="DN32" s="109">
        <f t="shared" si="564"/>
        <v>0</v>
      </c>
      <c r="DO32" s="109">
        <f t="shared" si="564"/>
        <v>0</v>
      </c>
      <c r="DP32" s="109">
        <f t="shared" si="564"/>
        <v>0</v>
      </c>
      <c r="DQ32" s="109">
        <f t="shared" si="564"/>
        <v>0</v>
      </c>
      <c r="DR32" s="109">
        <f t="shared" si="564"/>
        <v>0</v>
      </c>
      <c r="DS32" s="109">
        <f t="shared" si="564"/>
        <v>0</v>
      </c>
      <c r="DT32" s="109">
        <f t="shared" si="564"/>
        <v>0</v>
      </c>
      <c r="DU32" s="109">
        <f t="shared" si="564"/>
        <v>0</v>
      </c>
      <c r="DV32" s="109">
        <f t="shared" si="564"/>
        <v>0</v>
      </c>
      <c r="DW32" s="109">
        <f t="shared" si="564"/>
        <v>0</v>
      </c>
      <c r="DX32" s="109">
        <f t="shared" si="564"/>
        <v>0</v>
      </c>
      <c r="DY32" s="109">
        <f t="shared" si="564"/>
        <v>0</v>
      </c>
      <c r="DZ32" s="109">
        <f t="shared" si="564"/>
        <v>0</v>
      </c>
      <c r="EA32" s="109">
        <f t="shared" si="564"/>
        <v>0</v>
      </c>
      <c r="EB32" s="109">
        <f t="shared" ref="EB32:GM32" si="565">SUMIF($A4:$A29,"e",EB4:EB29)</f>
        <v>0</v>
      </c>
      <c r="EC32" s="109">
        <f t="shared" si="565"/>
        <v>0</v>
      </c>
      <c r="ED32" s="109">
        <f t="shared" si="565"/>
        <v>0</v>
      </c>
      <c r="EE32" s="109">
        <f t="shared" si="565"/>
        <v>0</v>
      </c>
      <c r="EF32" s="109">
        <f t="shared" si="565"/>
        <v>0</v>
      </c>
      <c r="EG32" s="109">
        <f t="shared" si="565"/>
        <v>0</v>
      </c>
      <c r="EH32" s="109">
        <f t="shared" si="565"/>
        <v>0</v>
      </c>
      <c r="EI32" s="109">
        <f t="shared" si="565"/>
        <v>0</v>
      </c>
      <c r="EJ32" s="109">
        <f t="shared" si="565"/>
        <v>0</v>
      </c>
      <c r="EK32" s="109">
        <f t="shared" si="565"/>
        <v>0</v>
      </c>
      <c r="EL32" s="109">
        <f t="shared" si="565"/>
        <v>0</v>
      </c>
      <c r="EM32" s="109">
        <f t="shared" si="565"/>
        <v>0</v>
      </c>
      <c r="EN32" s="109">
        <f t="shared" si="565"/>
        <v>0</v>
      </c>
      <c r="EO32" s="109">
        <f t="shared" si="565"/>
        <v>0</v>
      </c>
      <c r="EP32" s="109">
        <f t="shared" si="565"/>
        <v>0</v>
      </c>
      <c r="EQ32" s="109">
        <f t="shared" si="565"/>
        <v>0</v>
      </c>
      <c r="ER32" s="109">
        <f t="shared" si="565"/>
        <v>0</v>
      </c>
      <c r="ES32" s="109">
        <f t="shared" si="565"/>
        <v>0</v>
      </c>
      <c r="ET32" s="109">
        <f t="shared" si="565"/>
        <v>0</v>
      </c>
      <c r="EU32" s="109">
        <f t="shared" si="565"/>
        <v>0</v>
      </c>
      <c r="EV32" s="109">
        <f t="shared" si="565"/>
        <v>0</v>
      </c>
      <c r="EW32" s="109">
        <f t="shared" si="565"/>
        <v>0</v>
      </c>
      <c r="EX32" s="109">
        <f t="shared" si="565"/>
        <v>0</v>
      </c>
      <c r="EY32" s="109">
        <f t="shared" si="565"/>
        <v>0</v>
      </c>
      <c r="EZ32" s="109">
        <f t="shared" si="565"/>
        <v>0</v>
      </c>
      <c r="FA32" s="109">
        <f t="shared" si="565"/>
        <v>0</v>
      </c>
      <c r="FB32" s="109">
        <f t="shared" si="565"/>
        <v>0</v>
      </c>
      <c r="FC32" s="109">
        <f t="shared" si="565"/>
        <v>0</v>
      </c>
      <c r="FD32" s="109">
        <f t="shared" si="565"/>
        <v>0</v>
      </c>
      <c r="FE32" s="109">
        <f t="shared" si="565"/>
        <v>0</v>
      </c>
      <c r="FF32" s="109">
        <f t="shared" si="565"/>
        <v>0</v>
      </c>
      <c r="FG32" s="109">
        <f t="shared" si="565"/>
        <v>0</v>
      </c>
      <c r="FH32" s="109">
        <f t="shared" si="565"/>
        <v>0</v>
      </c>
      <c r="FI32" s="109">
        <f t="shared" si="565"/>
        <v>0</v>
      </c>
      <c r="FJ32" s="109">
        <f t="shared" si="565"/>
        <v>0</v>
      </c>
      <c r="FK32" s="109">
        <f t="shared" si="565"/>
        <v>0</v>
      </c>
      <c r="FL32" s="109">
        <f t="shared" si="565"/>
        <v>0</v>
      </c>
      <c r="FM32" s="109">
        <f t="shared" si="565"/>
        <v>0</v>
      </c>
      <c r="FN32" s="109">
        <f t="shared" si="565"/>
        <v>0</v>
      </c>
      <c r="FO32" s="109">
        <f t="shared" si="565"/>
        <v>0</v>
      </c>
      <c r="FP32" s="109">
        <f t="shared" si="565"/>
        <v>0</v>
      </c>
      <c r="FQ32" s="109">
        <f t="shared" si="565"/>
        <v>0</v>
      </c>
      <c r="FR32" s="109">
        <f t="shared" si="565"/>
        <v>0</v>
      </c>
      <c r="FS32" s="109">
        <f t="shared" si="565"/>
        <v>0</v>
      </c>
      <c r="FT32" s="109">
        <f t="shared" si="565"/>
        <v>0</v>
      </c>
      <c r="FU32" s="109">
        <f t="shared" si="565"/>
        <v>0</v>
      </c>
      <c r="FV32" s="109">
        <f t="shared" si="565"/>
        <v>0</v>
      </c>
      <c r="FW32" s="109">
        <f t="shared" si="565"/>
        <v>0</v>
      </c>
      <c r="FX32" s="109">
        <f t="shared" si="565"/>
        <v>0</v>
      </c>
      <c r="FY32" s="109">
        <f t="shared" si="565"/>
        <v>0</v>
      </c>
      <c r="FZ32" s="109">
        <f t="shared" si="565"/>
        <v>0</v>
      </c>
      <c r="GA32" s="109">
        <f t="shared" si="565"/>
        <v>0</v>
      </c>
      <c r="GB32" s="109">
        <f t="shared" si="565"/>
        <v>0</v>
      </c>
      <c r="GC32" s="109">
        <f t="shared" si="565"/>
        <v>0</v>
      </c>
      <c r="GD32" s="109">
        <f t="shared" si="565"/>
        <v>0</v>
      </c>
      <c r="GE32" s="109">
        <f t="shared" si="565"/>
        <v>0</v>
      </c>
      <c r="GF32" s="109">
        <f t="shared" si="565"/>
        <v>0</v>
      </c>
      <c r="GG32" s="109">
        <f t="shared" si="565"/>
        <v>0</v>
      </c>
      <c r="GH32" s="109">
        <f t="shared" si="565"/>
        <v>0</v>
      </c>
      <c r="GI32" s="109">
        <f t="shared" si="565"/>
        <v>0</v>
      </c>
      <c r="GJ32" s="109">
        <f t="shared" si="565"/>
        <v>0</v>
      </c>
      <c r="GK32" s="109">
        <f t="shared" si="565"/>
        <v>0</v>
      </c>
      <c r="GL32" s="109">
        <f t="shared" si="565"/>
        <v>0</v>
      </c>
      <c r="GM32" s="109">
        <f t="shared" si="565"/>
        <v>0</v>
      </c>
      <c r="GN32" s="109">
        <f t="shared" ref="GN32:HC32" si="566">SUMIF($A4:$A29,"e",GN4:GN29)</f>
        <v>0</v>
      </c>
      <c r="GO32" s="109">
        <f t="shared" si="566"/>
        <v>0</v>
      </c>
      <c r="GP32" s="109">
        <f t="shared" si="566"/>
        <v>0</v>
      </c>
      <c r="GQ32" s="109">
        <f t="shared" si="566"/>
        <v>0</v>
      </c>
      <c r="GR32" s="109">
        <f t="shared" si="566"/>
        <v>0</v>
      </c>
      <c r="GS32" s="109">
        <f t="shared" si="566"/>
        <v>0</v>
      </c>
      <c r="GT32" s="109">
        <f t="shared" si="566"/>
        <v>0</v>
      </c>
      <c r="GU32" s="109">
        <f t="shared" si="566"/>
        <v>0</v>
      </c>
      <c r="GV32" s="109">
        <f t="shared" si="566"/>
        <v>0</v>
      </c>
      <c r="GW32" s="109">
        <f t="shared" si="566"/>
        <v>0</v>
      </c>
      <c r="GX32" s="109">
        <f t="shared" si="566"/>
        <v>0</v>
      </c>
      <c r="GY32" s="109">
        <f t="shared" si="566"/>
        <v>0</v>
      </c>
      <c r="GZ32" s="109">
        <f t="shared" si="566"/>
        <v>0</v>
      </c>
      <c r="HA32" s="109">
        <f t="shared" si="566"/>
        <v>0</v>
      </c>
      <c r="HB32" s="109">
        <f t="shared" si="566"/>
        <v>0</v>
      </c>
      <c r="HC32" s="109">
        <f t="shared" si="566"/>
        <v>0</v>
      </c>
      <c r="BGD32" s="21"/>
    </row>
    <row r="34" spans="1:291 1538:1538" s="83" customFormat="1" ht="21.75" thickBot="1" x14ac:dyDescent="0.4">
      <c r="A34" s="82" t="s">
        <v>76</v>
      </c>
    </row>
    <row r="35" spans="1:291 1538:1538" ht="20.25" thickBot="1" x14ac:dyDescent="0.35">
      <c r="K35"/>
      <c r="L35" s="166" t="s">
        <v>69</v>
      </c>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8"/>
      <c r="AZ35" s="169" t="s">
        <v>70</v>
      </c>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1"/>
      <c r="CN35" s="178" t="s">
        <v>71</v>
      </c>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80"/>
      <c r="EB35" s="175" t="s">
        <v>77</v>
      </c>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6"/>
      <c r="FG35" s="176"/>
      <c r="FH35" s="176"/>
      <c r="FI35" s="176"/>
      <c r="FJ35" s="176"/>
      <c r="FK35" s="176"/>
      <c r="FL35" s="176"/>
      <c r="FM35" s="176"/>
      <c r="FN35" s="176"/>
      <c r="FO35" s="177"/>
      <c r="FP35" s="160" t="s">
        <v>73</v>
      </c>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2"/>
      <c r="HD35" s="160" t="s">
        <v>758</v>
      </c>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2"/>
      <c r="IR35" s="160" t="s">
        <v>769</v>
      </c>
      <c r="IS35" s="161"/>
      <c r="IT35" s="161"/>
      <c r="IU35" s="161"/>
      <c r="IV35" s="161"/>
      <c r="IW35" s="161"/>
      <c r="IX35" s="161"/>
      <c r="IY35" s="161"/>
      <c r="IZ35" s="161"/>
      <c r="JA35" s="161"/>
      <c r="JB35" s="161"/>
      <c r="JC35" s="161"/>
      <c r="JD35" s="161"/>
      <c r="JE35" s="161"/>
      <c r="JF35" s="161"/>
      <c r="JG35" s="161"/>
      <c r="JH35" s="161"/>
      <c r="JI35" s="161"/>
      <c r="JJ35" s="161"/>
      <c r="JK35" s="161"/>
      <c r="JL35" s="161"/>
      <c r="JM35" s="161"/>
      <c r="JN35" s="161"/>
      <c r="JO35" s="161"/>
      <c r="JP35" s="161"/>
      <c r="JQ35" s="161"/>
      <c r="JR35" s="161"/>
      <c r="JS35" s="161"/>
      <c r="JT35" s="161"/>
      <c r="JU35" s="161"/>
      <c r="JV35" s="161"/>
      <c r="JW35" s="161"/>
      <c r="JX35" s="161"/>
      <c r="JY35" s="161"/>
      <c r="JZ35" s="161"/>
      <c r="KA35" s="161"/>
      <c r="KB35" s="161"/>
      <c r="KC35" s="161"/>
      <c r="KD35" s="161"/>
      <c r="KE35" s="162"/>
      <c r="BGD35" s="21"/>
    </row>
    <row r="36" spans="1:291 1538:1538" s="44" customFormat="1" ht="36" x14ac:dyDescent="0.2">
      <c r="A36" s="31" t="s">
        <v>736</v>
      </c>
      <c r="B36" s="38" t="s">
        <v>63</v>
      </c>
      <c r="C36" s="38" t="s">
        <v>44</v>
      </c>
      <c r="D36" s="38" t="s">
        <v>45</v>
      </c>
      <c r="E36" s="38" t="s">
        <v>46</v>
      </c>
      <c r="F36" s="38" t="s">
        <v>47</v>
      </c>
      <c r="G36" s="38" t="s">
        <v>48</v>
      </c>
      <c r="H36" s="38" t="s">
        <v>49</v>
      </c>
      <c r="I36" s="38" t="s">
        <v>50</v>
      </c>
      <c r="J36" s="39" t="s">
        <v>74</v>
      </c>
      <c r="K36" s="40" t="s">
        <v>75</v>
      </c>
      <c r="L36" s="41">
        <v>2011</v>
      </c>
      <c r="M36" s="42">
        <v>2012</v>
      </c>
      <c r="N36" s="42">
        <v>2013</v>
      </c>
      <c r="O36" s="42">
        <v>2014</v>
      </c>
      <c r="P36" s="42">
        <v>2015</v>
      </c>
      <c r="Q36" s="42">
        <v>2016</v>
      </c>
      <c r="R36" s="42">
        <v>2017</v>
      </c>
      <c r="S36" s="42">
        <v>2018</v>
      </c>
      <c r="T36" s="42">
        <v>2019</v>
      </c>
      <c r="U36" s="42">
        <v>2020</v>
      </c>
      <c r="V36" s="42">
        <v>2021</v>
      </c>
      <c r="W36" s="42">
        <v>2022</v>
      </c>
      <c r="X36" s="42">
        <v>2023</v>
      </c>
      <c r="Y36" s="42">
        <v>2024</v>
      </c>
      <c r="Z36" s="42">
        <v>2025</v>
      </c>
      <c r="AA36" s="42">
        <v>2026</v>
      </c>
      <c r="AB36" s="42">
        <v>2027</v>
      </c>
      <c r="AC36" s="42">
        <v>2028</v>
      </c>
      <c r="AD36" s="42">
        <v>2029</v>
      </c>
      <c r="AE36" s="42">
        <v>2030</v>
      </c>
      <c r="AF36" s="42">
        <v>2031</v>
      </c>
      <c r="AG36" s="42">
        <v>2032</v>
      </c>
      <c r="AH36" s="42">
        <v>2033</v>
      </c>
      <c r="AI36" s="42">
        <v>2034</v>
      </c>
      <c r="AJ36" s="42">
        <v>2035</v>
      </c>
      <c r="AK36" s="42">
        <v>2036</v>
      </c>
      <c r="AL36" s="42">
        <v>2037</v>
      </c>
      <c r="AM36" s="42">
        <v>2038</v>
      </c>
      <c r="AN36" s="42">
        <v>2039</v>
      </c>
      <c r="AO36" s="42">
        <v>2040</v>
      </c>
      <c r="AP36" s="42">
        <v>2041</v>
      </c>
      <c r="AQ36" s="42">
        <v>2042</v>
      </c>
      <c r="AR36" s="42">
        <v>2043</v>
      </c>
      <c r="AS36" s="42">
        <v>2044</v>
      </c>
      <c r="AT36" s="42">
        <v>2045</v>
      </c>
      <c r="AU36" s="42">
        <v>2046</v>
      </c>
      <c r="AV36" s="42">
        <v>2047</v>
      </c>
      <c r="AW36" s="42">
        <v>2048</v>
      </c>
      <c r="AX36" s="42">
        <v>2049</v>
      </c>
      <c r="AY36" s="43">
        <v>2050</v>
      </c>
      <c r="AZ36" s="41">
        <v>2011</v>
      </c>
      <c r="BA36" s="42">
        <v>2012</v>
      </c>
      <c r="BB36" s="42">
        <v>2013</v>
      </c>
      <c r="BC36" s="42">
        <v>2014</v>
      </c>
      <c r="BD36" s="42">
        <v>2015</v>
      </c>
      <c r="BE36" s="42">
        <v>2016</v>
      </c>
      <c r="BF36" s="42">
        <v>2017</v>
      </c>
      <c r="BG36" s="42">
        <v>2018</v>
      </c>
      <c r="BH36" s="42">
        <v>2019</v>
      </c>
      <c r="BI36" s="42">
        <v>2020</v>
      </c>
      <c r="BJ36" s="42">
        <v>2021</v>
      </c>
      <c r="BK36" s="42">
        <v>2022</v>
      </c>
      <c r="BL36" s="42">
        <v>2023</v>
      </c>
      <c r="BM36" s="42">
        <v>2024</v>
      </c>
      <c r="BN36" s="42">
        <v>2025</v>
      </c>
      <c r="BO36" s="42">
        <v>2026</v>
      </c>
      <c r="BP36" s="42">
        <v>2027</v>
      </c>
      <c r="BQ36" s="42">
        <v>2028</v>
      </c>
      <c r="BR36" s="42">
        <v>2029</v>
      </c>
      <c r="BS36" s="42">
        <v>2030</v>
      </c>
      <c r="BT36" s="42">
        <v>2031</v>
      </c>
      <c r="BU36" s="42">
        <v>2032</v>
      </c>
      <c r="BV36" s="42">
        <v>2033</v>
      </c>
      <c r="BW36" s="42">
        <v>2034</v>
      </c>
      <c r="BX36" s="42">
        <v>2035</v>
      </c>
      <c r="BY36" s="42">
        <v>2036</v>
      </c>
      <c r="BZ36" s="42">
        <v>2037</v>
      </c>
      <c r="CA36" s="42">
        <v>2038</v>
      </c>
      <c r="CB36" s="42">
        <v>2039</v>
      </c>
      <c r="CC36" s="42">
        <v>2040</v>
      </c>
      <c r="CD36" s="42">
        <v>2041</v>
      </c>
      <c r="CE36" s="42">
        <v>2042</v>
      </c>
      <c r="CF36" s="42">
        <v>2043</v>
      </c>
      <c r="CG36" s="42">
        <v>2044</v>
      </c>
      <c r="CH36" s="42">
        <v>2045</v>
      </c>
      <c r="CI36" s="42">
        <v>2046</v>
      </c>
      <c r="CJ36" s="42">
        <v>2047</v>
      </c>
      <c r="CK36" s="42">
        <v>2048</v>
      </c>
      <c r="CL36" s="42">
        <v>2049</v>
      </c>
      <c r="CM36" s="43">
        <v>2050</v>
      </c>
      <c r="CN36" s="34">
        <v>2011</v>
      </c>
      <c r="CO36" s="35">
        <v>2012</v>
      </c>
      <c r="CP36" s="35">
        <v>2013</v>
      </c>
      <c r="CQ36" s="35">
        <v>2014</v>
      </c>
      <c r="CR36" s="35">
        <v>2015</v>
      </c>
      <c r="CS36" s="35">
        <v>2016</v>
      </c>
      <c r="CT36" s="35">
        <v>2017</v>
      </c>
      <c r="CU36" s="35">
        <v>2018</v>
      </c>
      <c r="CV36" s="35">
        <v>2019</v>
      </c>
      <c r="CW36" s="35">
        <v>2020</v>
      </c>
      <c r="CX36" s="35">
        <v>2021</v>
      </c>
      <c r="CY36" s="35">
        <v>2022</v>
      </c>
      <c r="CZ36" s="35">
        <v>2023</v>
      </c>
      <c r="DA36" s="35">
        <v>2024</v>
      </c>
      <c r="DB36" s="35">
        <v>2025</v>
      </c>
      <c r="DC36" s="35">
        <v>2026</v>
      </c>
      <c r="DD36" s="35">
        <v>2027</v>
      </c>
      <c r="DE36" s="35">
        <v>2028</v>
      </c>
      <c r="DF36" s="35">
        <v>2029</v>
      </c>
      <c r="DG36" s="35">
        <v>2030</v>
      </c>
      <c r="DH36" s="35">
        <v>2031</v>
      </c>
      <c r="DI36" s="35">
        <v>2032</v>
      </c>
      <c r="DJ36" s="35">
        <v>2033</v>
      </c>
      <c r="DK36" s="35">
        <v>2034</v>
      </c>
      <c r="DL36" s="35">
        <v>2035</v>
      </c>
      <c r="DM36" s="35">
        <v>2036</v>
      </c>
      <c r="DN36" s="35">
        <v>2037</v>
      </c>
      <c r="DO36" s="35">
        <v>2038</v>
      </c>
      <c r="DP36" s="35">
        <v>2039</v>
      </c>
      <c r="DQ36" s="35">
        <v>2040</v>
      </c>
      <c r="DR36" s="35">
        <v>2041</v>
      </c>
      <c r="DS36" s="35">
        <v>2042</v>
      </c>
      <c r="DT36" s="35">
        <v>2043</v>
      </c>
      <c r="DU36" s="35">
        <v>2044</v>
      </c>
      <c r="DV36" s="35">
        <v>2045</v>
      </c>
      <c r="DW36" s="35">
        <v>2046</v>
      </c>
      <c r="DX36" s="35">
        <v>2047</v>
      </c>
      <c r="DY36" s="35">
        <v>2048</v>
      </c>
      <c r="DZ36" s="35">
        <v>2049</v>
      </c>
      <c r="EA36" s="36">
        <v>2050</v>
      </c>
      <c r="EB36" s="34">
        <v>2011</v>
      </c>
      <c r="EC36" s="35">
        <v>2012</v>
      </c>
      <c r="ED36" s="35">
        <v>2013</v>
      </c>
      <c r="EE36" s="35">
        <v>2014</v>
      </c>
      <c r="EF36" s="35">
        <v>2015</v>
      </c>
      <c r="EG36" s="35">
        <v>2016</v>
      </c>
      <c r="EH36" s="35">
        <v>2017</v>
      </c>
      <c r="EI36" s="35">
        <v>2018</v>
      </c>
      <c r="EJ36" s="35">
        <v>2019</v>
      </c>
      <c r="EK36" s="35">
        <v>2020</v>
      </c>
      <c r="EL36" s="35">
        <v>2021</v>
      </c>
      <c r="EM36" s="35">
        <v>2022</v>
      </c>
      <c r="EN36" s="35">
        <v>2023</v>
      </c>
      <c r="EO36" s="35">
        <v>2024</v>
      </c>
      <c r="EP36" s="35">
        <v>2025</v>
      </c>
      <c r="EQ36" s="35">
        <v>2026</v>
      </c>
      <c r="ER36" s="35">
        <v>2027</v>
      </c>
      <c r="ES36" s="35">
        <v>2028</v>
      </c>
      <c r="ET36" s="35">
        <v>2029</v>
      </c>
      <c r="EU36" s="35">
        <v>2030</v>
      </c>
      <c r="EV36" s="35">
        <v>2031</v>
      </c>
      <c r="EW36" s="35">
        <v>2032</v>
      </c>
      <c r="EX36" s="35">
        <v>2033</v>
      </c>
      <c r="EY36" s="35">
        <v>2034</v>
      </c>
      <c r="EZ36" s="35">
        <v>2035</v>
      </c>
      <c r="FA36" s="35">
        <v>2036</v>
      </c>
      <c r="FB36" s="35">
        <v>2037</v>
      </c>
      <c r="FC36" s="35">
        <v>2038</v>
      </c>
      <c r="FD36" s="35">
        <v>2039</v>
      </c>
      <c r="FE36" s="35">
        <v>2040</v>
      </c>
      <c r="FF36" s="35">
        <v>2041</v>
      </c>
      <c r="FG36" s="35">
        <v>2042</v>
      </c>
      <c r="FH36" s="35">
        <v>2043</v>
      </c>
      <c r="FI36" s="35">
        <v>2044</v>
      </c>
      <c r="FJ36" s="35">
        <v>2045</v>
      </c>
      <c r="FK36" s="35">
        <v>2046</v>
      </c>
      <c r="FL36" s="35">
        <v>2047</v>
      </c>
      <c r="FM36" s="35">
        <v>2048</v>
      </c>
      <c r="FN36" s="35">
        <v>2049</v>
      </c>
      <c r="FO36" s="36">
        <v>2050</v>
      </c>
      <c r="FP36" s="34">
        <v>2011</v>
      </c>
      <c r="FQ36" s="35">
        <v>2012</v>
      </c>
      <c r="FR36" s="35">
        <v>2013</v>
      </c>
      <c r="FS36" s="35">
        <v>2014</v>
      </c>
      <c r="FT36" s="35">
        <v>2015</v>
      </c>
      <c r="FU36" s="35">
        <v>2016</v>
      </c>
      <c r="FV36" s="35">
        <v>2017</v>
      </c>
      <c r="FW36" s="35">
        <v>2018</v>
      </c>
      <c r="FX36" s="35">
        <v>2019</v>
      </c>
      <c r="FY36" s="35">
        <v>2020</v>
      </c>
      <c r="FZ36" s="35">
        <v>2021</v>
      </c>
      <c r="GA36" s="35">
        <v>2022</v>
      </c>
      <c r="GB36" s="35">
        <v>2023</v>
      </c>
      <c r="GC36" s="35">
        <v>2024</v>
      </c>
      <c r="GD36" s="35">
        <v>2025</v>
      </c>
      <c r="GE36" s="35">
        <v>2026</v>
      </c>
      <c r="GF36" s="35">
        <v>2027</v>
      </c>
      <c r="GG36" s="35">
        <v>2028</v>
      </c>
      <c r="GH36" s="35">
        <v>2029</v>
      </c>
      <c r="GI36" s="35">
        <v>2030</v>
      </c>
      <c r="GJ36" s="35">
        <v>2031</v>
      </c>
      <c r="GK36" s="35">
        <v>2032</v>
      </c>
      <c r="GL36" s="35">
        <v>2033</v>
      </c>
      <c r="GM36" s="35">
        <v>2034</v>
      </c>
      <c r="GN36" s="35">
        <v>2035</v>
      </c>
      <c r="GO36" s="35">
        <v>2036</v>
      </c>
      <c r="GP36" s="35">
        <v>2037</v>
      </c>
      <c r="GQ36" s="35">
        <v>2038</v>
      </c>
      <c r="GR36" s="35">
        <v>2039</v>
      </c>
      <c r="GS36" s="35">
        <v>2040</v>
      </c>
      <c r="GT36" s="35">
        <v>2041</v>
      </c>
      <c r="GU36" s="35">
        <v>2042</v>
      </c>
      <c r="GV36" s="35">
        <v>2043</v>
      </c>
      <c r="GW36" s="35">
        <v>2044</v>
      </c>
      <c r="GX36" s="35">
        <v>2045</v>
      </c>
      <c r="GY36" s="35">
        <v>2046</v>
      </c>
      <c r="GZ36" s="35">
        <v>2047</v>
      </c>
      <c r="HA36" s="35">
        <v>2048</v>
      </c>
      <c r="HB36" s="35">
        <v>2049</v>
      </c>
      <c r="HC36" s="36">
        <v>2050</v>
      </c>
      <c r="HD36" s="34">
        <v>2011</v>
      </c>
      <c r="HE36" s="35">
        <v>2012</v>
      </c>
      <c r="HF36" s="35">
        <v>2013</v>
      </c>
      <c r="HG36" s="35">
        <v>2014</v>
      </c>
      <c r="HH36" s="35">
        <v>2015</v>
      </c>
      <c r="HI36" s="35">
        <v>2016</v>
      </c>
      <c r="HJ36" s="35">
        <v>2017</v>
      </c>
      <c r="HK36" s="35">
        <v>2018</v>
      </c>
      <c r="HL36" s="35">
        <v>2019</v>
      </c>
      <c r="HM36" s="35">
        <v>2020</v>
      </c>
      <c r="HN36" s="35">
        <v>2021</v>
      </c>
      <c r="HO36" s="35">
        <v>2022</v>
      </c>
      <c r="HP36" s="35">
        <v>2023</v>
      </c>
      <c r="HQ36" s="35">
        <v>2024</v>
      </c>
      <c r="HR36" s="35">
        <v>2025</v>
      </c>
      <c r="HS36" s="35">
        <v>2026</v>
      </c>
      <c r="HT36" s="35">
        <v>2027</v>
      </c>
      <c r="HU36" s="35">
        <v>2028</v>
      </c>
      <c r="HV36" s="35">
        <v>2029</v>
      </c>
      <c r="HW36" s="35">
        <v>2030</v>
      </c>
      <c r="HX36" s="35">
        <v>2031</v>
      </c>
      <c r="HY36" s="35">
        <v>2032</v>
      </c>
      <c r="HZ36" s="35">
        <v>2033</v>
      </c>
      <c r="IA36" s="35">
        <v>2034</v>
      </c>
      <c r="IB36" s="35">
        <v>2035</v>
      </c>
      <c r="IC36" s="35">
        <v>2036</v>
      </c>
      <c r="ID36" s="35">
        <v>2037</v>
      </c>
      <c r="IE36" s="35">
        <v>2038</v>
      </c>
      <c r="IF36" s="35">
        <v>2039</v>
      </c>
      <c r="IG36" s="35">
        <v>2040</v>
      </c>
      <c r="IH36" s="35">
        <v>2041</v>
      </c>
      <c r="II36" s="35">
        <v>2042</v>
      </c>
      <c r="IJ36" s="35">
        <v>2043</v>
      </c>
      <c r="IK36" s="35">
        <v>2044</v>
      </c>
      <c r="IL36" s="35">
        <v>2045</v>
      </c>
      <c r="IM36" s="35">
        <v>2046</v>
      </c>
      <c r="IN36" s="35">
        <v>2047</v>
      </c>
      <c r="IO36" s="35">
        <v>2048</v>
      </c>
      <c r="IP36" s="35">
        <v>2049</v>
      </c>
      <c r="IQ36" s="36">
        <v>2050</v>
      </c>
      <c r="IR36" s="34">
        <v>2011</v>
      </c>
      <c r="IS36" s="35">
        <v>2012</v>
      </c>
      <c r="IT36" s="35">
        <v>2013</v>
      </c>
      <c r="IU36" s="35">
        <v>2014</v>
      </c>
      <c r="IV36" s="35">
        <v>2015</v>
      </c>
      <c r="IW36" s="35">
        <v>2016</v>
      </c>
      <c r="IX36" s="35">
        <v>2017</v>
      </c>
      <c r="IY36" s="35">
        <v>2018</v>
      </c>
      <c r="IZ36" s="35">
        <v>2019</v>
      </c>
      <c r="JA36" s="35">
        <v>2020</v>
      </c>
      <c r="JB36" s="35">
        <v>2021</v>
      </c>
      <c r="JC36" s="35">
        <v>2022</v>
      </c>
      <c r="JD36" s="35">
        <v>2023</v>
      </c>
      <c r="JE36" s="35">
        <v>2024</v>
      </c>
      <c r="JF36" s="35">
        <v>2025</v>
      </c>
      <c r="JG36" s="35">
        <v>2026</v>
      </c>
      <c r="JH36" s="35">
        <v>2027</v>
      </c>
      <c r="JI36" s="35">
        <v>2028</v>
      </c>
      <c r="JJ36" s="35">
        <v>2029</v>
      </c>
      <c r="JK36" s="35">
        <v>2030</v>
      </c>
      <c r="JL36" s="35">
        <v>2031</v>
      </c>
      <c r="JM36" s="35">
        <v>2032</v>
      </c>
      <c r="JN36" s="35">
        <v>2033</v>
      </c>
      <c r="JO36" s="35">
        <v>2034</v>
      </c>
      <c r="JP36" s="35">
        <v>2035</v>
      </c>
      <c r="JQ36" s="35">
        <v>2036</v>
      </c>
      <c r="JR36" s="35">
        <v>2037</v>
      </c>
      <c r="JS36" s="35">
        <v>2038</v>
      </c>
      <c r="JT36" s="35">
        <v>2039</v>
      </c>
      <c r="JU36" s="35">
        <v>2040</v>
      </c>
      <c r="JV36" s="35">
        <v>2041</v>
      </c>
      <c r="JW36" s="35">
        <v>2042</v>
      </c>
      <c r="JX36" s="35">
        <v>2043</v>
      </c>
      <c r="JY36" s="35">
        <v>2044</v>
      </c>
      <c r="JZ36" s="35">
        <v>2045</v>
      </c>
      <c r="KA36" s="35">
        <v>2046</v>
      </c>
      <c r="KB36" s="35">
        <v>2047</v>
      </c>
      <c r="KC36" s="35">
        <v>2048</v>
      </c>
      <c r="KD36" s="35">
        <v>2049</v>
      </c>
      <c r="KE36" s="36">
        <v>2050</v>
      </c>
    </row>
    <row r="37" spans="1:291 1538:1538" x14ac:dyDescent="0.25">
      <c r="A37" s="7">
        <f>'STEP 2 Input sheet'!A131</f>
        <v>0</v>
      </c>
      <c r="B37" s="7">
        <f>'STEP 2 Input sheet'!B131</f>
        <v>0</v>
      </c>
      <c r="C37" s="7">
        <f>'STEP 2 Input sheet'!C131</f>
        <v>0</v>
      </c>
      <c r="D37" s="7">
        <f>'STEP 2 Input sheet'!D131</f>
        <v>0</v>
      </c>
      <c r="E37" s="7">
        <f>'STEP 2 Input sheet'!E131</f>
        <v>0</v>
      </c>
      <c r="F37" s="7" t="str">
        <f>'STEP 2 Input sheet'!F131</f>
        <v>euro/</v>
      </c>
      <c r="G37" s="7">
        <f>'STEP 2 Input sheet'!G131</f>
        <v>0</v>
      </c>
      <c r="H37" s="7">
        <f>'STEP 2 Input sheet'!H131</f>
        <v>0</v>
      </c>
      <c r="I37" s="7">
        <f>'STEP 2 Input sheet'!I131</f>
        <v>0</v>
      </c>
      <c r="J37" s="15" t="e">
        <f>VLOOKUP(C37,'appendix 7 - prd ind and reg'!$A:$B,2,FALSE)</f>
        <v>#N/A</v>
      </c>
      <c r="K37" s="16" t="e">
        <f>VLOOKUP(D37,'appendix 7 - prd ind and reg'!$G$2:$H$6,2,FALSE)</f>
        <v>#N/A</v>
      </c>
      <c r="L37" s="25">
        <f>IFERROR(VLOOKUP($K37&amp;$J37,'appendix 2 - IO_mult_all'!$A$1:$AQ$156,'appendix 1 - Calculation'!L$36-2007,FALSE),0)</f>
        <v>0</v>
      </c>
      <c r="M37" s="25">
        <f>IFERROR(VLOOKUP($K37&amp;$J37,'appendix 2 - IO_mult_all'!$A$1:$AQ$156,'appendix 1 - Calculation'!M$36-2007,FALSE),0)</f>
        <v>0</v>
      </c>
      <c r="N37" s="25">
        <f>IFERROR(VLOOKUP($K37&amp;$J37,'appendix 2 - IO_mult_all'!$A$1:$AQ$156,'appendix 1 - Calculation'!N$36-2007,FALSE),0)</f>
        <v>0</v>
      </c>
      <c r="O37" s="25">
        <f>IFERROR(VLOOKUP($K37&amp;$J37,'appendix 2 - IO_mult_all'!$A$1:$AQ$156,'appendix 1 - Calculation'!O$36-2007,FALSE),0)</f>
        <v>0</v>
      </c>
      <c r="P37" s="25">
        <f>IFERROR(VLOOKUP($K37&amp;$J37,'appendix 2 - IO_mult_all'!$A$1:$AQ$156,'appendix 1 - Calculation'!P$36-2007,FALSE),0)</f>
        <v>0</v>
      </c>
      <c r="Q37" s="25">
        <f>IFERROR(VLOOKUP($K37&amp;$J37,'appendix 2 - IO_mult_all'!$A$1:$AQ$156,'appendix 1 - Calculation'!Q$36-2007,FALSE),0)</f>
        <v>0</v>
      </c>
      <c r="R37" s="25">
        <f>IFERROR(VLOOKUP($K37&amp;$J37,'appendix 2 - IO_mult_all'!$A$1:$AQ$156,'appendix 1 - Calculation'!R$36-2007,FALSE),0)</f>
        <v>0</v>
      </c>
      <c r="S37" s="25">
        <f>IFERROR(VLOOKUP($K37&amp;$J37,'appendix 2 - IO_mult_all'!$A$1:$AQ$156,'appendix 1 - Calculation'!S$36-2007,FALSE),0)</f>
        <v>0</v>
      </c>
      <c r="T37" s="25">
        <f>IFERROR(VLOOKUP($K37&amp;$J37,'appendix 2 - IO_mult_all'!$A$1:$AQ$156,'appendix 1 - Calculation'!T$36-2007,FALSE),0)</f>
        <v>0</v>
      </c>
      <c r="U37" s="25">
        <f>IFERROR(VLOOKUP($K37&amp;$J37,'appendix 2 - IO_mult_all'!$A$1:$AQ$156,'appendix 1 - Calculation'!U$36-2007,FALSE),0)</f>
        <v>0</v>
      </c>
      <c r="V37" s="25">
        <f>IFERROR(VLOOKUP($K37&amp;$J37,'appendix 2 - IO_mult_all'!$A$1:$AQ$156,'appendix 1 - Calculation'!V$36-2007,FALSE),0)</f>
        <v>0</v>
      </c>
      <c r="W37" s="25">
        <f>IFERROR(VLOOKUP($K37&amp;$J37,'appendix 2 - IO_mult_all'!$A$1:$AQ$156,'appendix 1 - Calculation'!W$36-2007,FALSE),0)</f>
        <v>0</v>
      </c>
      <c r="X37" s="25">
        <f>IFERROR(VLOOKUP($K37&amp;$J37,'appendix 2 - IO_mult_all'!$A$1:$AQ$156,'appendix 1 - Calculation'!X$36-2007,FALSE),0)</f>
        <v>0</v>
      </c>
      <c r="Y37" s="25">
        <f>IFERROR(VLOOKUP($K37&amp;$J37,'appendix 2 - IO_mult_all'!$A$1:$AQ$156,'appendix 1 - Calculation'!Y$36-2007,FALSE),0)</f>
        <v>0</v>
      </c>
      <c r="Z37" s="25">
        <f>IFERROR(VLOOKUP($K37&amp;$J37,'appendix 2 - IO_mult_all'!$A$1:$AQ$156,'appendix 1 - Calculation'!Z$36-2007,FALSE),0)</f>
        <v>0</v>
      </c>
      <c r="AA37" s="25">
        <f>IFERROR(VLOOKUP($K37&amp;$J37,'appendix 2 - IO_mult_all'!$A$1:$AQ$156,'appendix 1 - Calculation'!AA$36-2007,FALSE),0)</f>
        <v>0</v>
      </c>
      <c r="AB37" s="25">
        <f>IFERROR(VLOOKUP($K37&amp;$J37,'appendix 2 - IO_mult_all'!$A$1:$AQ$156,'appendix 1 - Calculation'!AB$36-2007,FALSE),0)</f>
        <v>0</v>
      </c>
      <c r="AC37" s="25">
        <f>IFERROR(VLOOKUP($K37&amp;$J37,'appendix 2 - IO_mult_all'!$A$1:$AQ$156,'appendix 1 - Calculation'!AC$36-2007,FALSE),0)</f>
        <v>0</v>
      </c>
      <c r="AD37" s="25">
        <f>IFERROR(VLOOKUP($K37&amp;$J37,'appendix 2 - IO_mult_all'!$A$1:$AQ$156,'appendix 1 - Calculation'!AD$36-2007,FALSE),0)</f>
        <v>0</v>
      </c>
      <c r="AE37" s="25">
        <f>IFERROR(VLOOKUP($K37&amp;$J37,'appendix 2 - IO_mult_all'!$A$1:$AQ$156,'appendix 1 - Calculation'!AE$36-2007,FALSE),0)</f>
        <v>0</v>
      </c>
      <c r="AF37" s="25">
        <f>IFERROR(VLOOKUP($K37&amp;$J37,'appendix 2 - IO_mult_all'!$A$1:$AQ$156,'appendix 1 - Calculation'!AF$36-2007,FALSE),0)</f>
        <v>0</v>
      </c>
      <c r="AG37" s="25">
        <f>IFERROR(VLOOKUP($K37&amp;$J37,'appendix 2 - IO_mult_all'!$A$1:$AQ$156,'appendix 1 - Calculation'!AG$36-2007,FALSE),0)</f>
        <v>0</v>
      </c>
      <c r="AH37" s="25">
        <f>IFERROR(VLOOKUP($K37&amp;$J37,'appendix 2 - IO_mult_all'!$A$1:$AQ$156,'appendix 1 - Calculation'!AH$36-2007,FALSE),0)</f>
        <v>0</v>
      </c>
      <c r="AI37" s="25">
        <f>IFERROR(VLOOKUP($K37&amp;$J37,'appendix 2 - IO_mult_all'!$A$1:$AQ$156,'appendix 1 - Calculation'!AI$36-2007,FALSE),0)</f>
        <v>0</v>
      </c>
      <c r="AJ37" s="25">
        <f>IFERROR(VLOOKUP($K37&amp;$J37,'appendix 2 - IO_mult_all'!$A$1:$AQ$156,'appendix 1 - Calculation'!AJ$36-2007,FALSE),0)</f>
        <v>0</v>
      </c>
      <c r="AK37" s="25">
        <f>IFERROR(VLOOKUP($K37&amp;$J37,'appendix 2 - IO_mult_all'!$A$1:$AQ$156,'appendix 1 - Calculation'!AK$36-2007,FALSE),0)</f>
        <v>0</v>
      </c>
      <c r="AL37" s="25">
        <f>IFERROR(VLOOKUP($K37&amp;$J37,'appendix 2 - IO_mult_all'!$A$1:$AQ$156,'appendix 1 - Calculation'!AL$36-2007,FALSE),0)</f>
        <v>0</v>
      </c>
      <c r="AM37" s="25">
        <f>IFERROR(VLOOKUP($K37&amp;$J37,'appendix 2 - IO_mult_all'!$A$1:$AQ$156,'appendix 1 - Calculation'!AM$36-2007,FALSE),0)</f>
        <v>0</v>
      </c>
      <c r="AN37" s="25">
        <f>IFERROR(VLOOKUP($K37&amp;$J37,'appendix 2 - IO_mult_all'!$A$1:$AQ$156,'appendix 1 - Calculation'!AN$36-2007,FALSE),0)</f>
        <v>0</v>
      </c>
      <c r="AO37" s="25">
        <f>IFERROR(VLOOKUP($K37&amp;$J37,'appendix 2 - IO_mult_all'!$A$1:$AQ$156,'appendix 1 - Calculation'!AO$36-2007,FALSE),0)</f>
        <v>0</v>
      </c>
      <c r="AP37" s="25">
        <f>IFERROR(VLOOKUP($K37&amp;$J37,'appendix 2 - IO_mult_all'!$A$1:$AQ$156,'appendix 1 - Calculation'!AP$36-2007,FALSE),0)</f>
        <v>0</v>
      </c>
      <c r="AQ37" s="25">
        <f>IFERROR(VLOOKUP($K37&amp;$J37,'appendix 2 - IO_mult_all'!$A$1:$AQ$156,'appendix 1 - Calculation'!AQ$36-2007,FALSE),0)</f>
        <v>0</v>
      </c>
      <c r="AR37" s="25">
        <f>IFERROR(VLOOKUP($K37&amp;$J37,'appendix 2 - IO_mult_all'!$A$1:$AQ$156,'appendix 1 - Calculation'!AR$36-2007,FALSE),0)</f>
        <v>0</v>
      </c>
      <c r="AS37" s="25">
        <f>IFERROR(VLOOKUP($K37&amp;$J37,'appendix 2 - IO_mult_all'!$A$1:$AQ$156,'appendix 1 - Calculation'!AS$36-2007,FALSE),0)</f>
        <v>0</v>
      </c>
      <c r="AT37" s="25">
        <f>IFERROR(VLOOKUP($K37&amp;$J37,'appendix 2 - IO_mult_all'!$A$1:$AQ$156,'appendix 1 - Calculation'!AT$36-2007,FALSE),0)</f>
        <v>0</v>
      </c>
      <c r="AU37" s="25">
        <f>IFERROR(VLOOKUP($K37&amp;$J37,'appendix 2 - IO_mult_all'!$A$1:$AQ$156,'appendix 1 - Calculation'!AU$36-2007,FALSE),0)</f>
        <v>0</v>
      </c>
      <c r="AV37" s="25">
        <f>IFERROR(VLOOKUP($K37&amp;$J37,'appendix 2 - IO_mult_all'!$A$1:$AQ$156,'appendix 1 - Calculation'!AV$36-2007,FALSE),0)</f>
        <v>0</v>
      </c>
      <c r="AW37" s="25">
        <f>IFERROR(VLOOKUP($K37&amp;$J37,'appendix 2 - IO_mult_all'!$A$1:$AQ$156,'appendix 1 - Calculation'!AW$36-2007,FALSE),0)</f>
        <v>0</v>
      </c>
      <c r="AX37" s="25">
        <f>IFERROR(VLOOKUP($K37&amp;$J37,'appendix 2 - IO_mult_all'!$A$1:$AQ$156,'appendix 1 - Calculation'!AX$36-2007,FALSE),0)</f>
        <v>0</v>
      </c>
      <c r="AY37" s="25">
        <f>IFERROR(VLOOKUP($K37&amp;$J37,'appendix 2 - IO_mult_all'!$A$1:$AQ$156,'appendix 1 - Calculation'!AY$36-2007,FALSE),0)</f>
        <v>0</v>
      </c>
      <c r="AZ37" s="25">
        <f>IFERROR(VLOOKUP($K37&amp;$J37,'appendix 3 - IO_mult_ETS'!$A$1:$AQ$156,'appendix 1 - Calculation'!AZ$3-2007,FALSE),0)</f>
        <v>0</v>
      </c>
      <c r="BA37" s="25">
        <f>IFERROR(VLOOKUP($K37&amp;$J37,'appendix 3 - IO_mult_ETS'!$A$1:$AQ$156,'appendix 1 - Calculation'!BA$3-2007,FALSE),0)</f>
        <v>0</v>
      </c>
      <c r="BB37" s="25">
        <f>IFERROR(VLOOKUP($K37&amp;$J37,'appendix 3 - IO_mult_ETS'!$A$1:$AQ$156,'appendix 1 - Calculation'!BB$3-2007,FALSE),0)</f>
        <v>0</v>
      </c>
      <c r="BC37" s="25">
        <f>IFERROR(VLOOKUP($K37&amp;$J37,'appendix 3 - IO_mult_ETS'!$A$1:$AQ$156,'appendix 1 - Calculation'!BC$3-2007,FALSE),0)</f>
        <v>0</v>
      </c>
      <c r="BD37" s="25">
        <f>IFERROR(VLOOKUP($K37&amp;$J37,'appendix 3 - IO_mult_ETS'!$A$1:$AQ$156,'appendix 1 - Calculation'!BD$3-2007,FALSE),0)</f>
        <v>0</v>
      </c>
      <c r="BE37" s="25">
        <f>IFERROR(VLOOKUP($K37&amp;$J37,'appendix 3 - IO_mult_ETS'!$A$1:$AQ$156,'appendix 1 - Calculation'!BE$3-2007,FALSE),0)</f>
        <v>0</v>
      </c>
      <c r="BF37" s="25">
        <f>IFERROR(VLOOKUP($K37&amp;$J37,'appendix 3 - IO_mult_ETS'!$A$1:$AQ$156,'appendix 1 - Calculation'!BF$3-2007,FALSE),0)</f>
        <v>0</v>
      </c>
      <c r="BG37" s="25">
        <f>IFERROR(VLOOKUP($K37&amp;$J37,'appendix 3 - IO_mult_ETS'!$A$1:$AQ$156,'appendix 1 - Calculation'!BG$3-2007,FALSE),0)</f>
        <v>0</v>
      </c>
      <c r="BH37" s="25">
        <f>IFERROR(VLOOKUP($K37&amp;$J37,'appendix 3 - IO_mult_ETS'!$A$1:$AQ$156,'appendix 1 - Calculation'!BH$3-2007,FALSE),0)</f>
        <v>0</v>
      </c>
      <c r="BI37" s="25">
        <f>IFERROR(VLOOKUP($K37&amp;$J37,'appendix 3 - IO_mult_ETS'!$A$1:$AQ$156,'appendix 1 - Calculation'!BI$3-2007,FALSE),0)</f>
        <v>0</v>
      </c>
      <c r="BJ37" s="25">
        <f>IFERROR(VLOOKUP($K37&amp;$J37,'appendix 3 - IO_mult_ETS'!$A$1:$AQ$156,'appendix 1 - Calculation'!BJ$3-2007,FALSE),0)</f>
        <v>0</v>
      </c>
      <c r="BK37" s="25">
        <f>IFERROR(VLOOKUP($K37&amp;$J37,'appendix 3 - IO_mult_ETS'!$A$1:$AQ$156,'appendix 1 - Calculation'!BK$3-2007,FALSE),0)</f>
        <v>0</v>
      </c>
      <c r="BL37" s="25">
        <f>IFERROR(VLOOKUP($K37&amp;$J37,'appendix 3 - IO_mult_ETS'!$A$1:$AQ$156,'appendix 1 - Calculation'!BL$3-2007,FALSE),0)</f>
        <v>0</v>
      </c>
      <c r="BM37" s="25">
        <f>IFERROR(VLOOKUP($K37&amp;$J37,'appendix 3 - IO_mult_ETS'!$A$1:$AQ$156,'appendix 1 - Calculation'!BM$3-2007,FALSE),0)</f>
        <v>0</v>
      </c>
      <c r="BN37" s="25">
        <f>IFERROR(VLOOKUP($K37&amp;$J37,'appendix 3 - IO_mult_ETS'!$A$1:$AQ$156,'appendix 1 - Calculation'!BN$3-2007,FALSE),0)</f>
        <v>0</v>
      </c>
      <c r="BO37" s="25">
        <f>IFERROR(VLOOKUP($K37&amp;$J37,'appendix 3 - IO_mult_ETS'!$A$1:$AQ$156,'appendix 1 - Calculation'!BO$3-2007,FALSE),0)</f>
        <v>0</v>
      </c>
      <c r="BP37" s="25">
        <f>IFERROR(VLOOKUP($K37&amp;$J37,'appendix 3 - IO_mult_ETS'!$A$1:$AQ$156,'appendix 1 - Calculation'!BP$3-2007,FALSE),0)</f>
        <v>0</v>
      </c>
      <c r="BQ37" s="25">
        <f>IFERROR(VLOOKUP($K37&amp;$J37,'appendix 3 - IO_mult_ETS'!$A$1:$AQ$156,'appendix 1 - Calculation'!BQ$3-2007,FALSE),0)</f>
        <v>0</v>
      </c>
      <c r="BR37" s="25">
        <f>IFERROR(VLOOKUP($K37&amp;$J37,'appendix 3 - IO_mult_ETS'!$A$1:$AQ$156,'appendix 1 - Calculation'!BR$3-2007,FALSE),0)</f>
        <v>0</v>
      </c>
      <c r="BS37" s="25">
        <f>IFERROR(VLOOKUP($K37&amp;$J37,'appendix 3 - IO_mult_ETS'!$A$1:$AQ$156,'appendix 1 - Calculation'!BS$3-2007,FALSE),0)</f>
        <v>0</v>
      </c>
      <c r="BT37" s="25">
        <f>IFERROR(VLOOKUP($K37&amp;$J37,'appendix 3 - IO_mult_ETS'!$A$1:$AQ$156,'appendix 1 - Calculation'!BT$3-2007,FALSE),0)</f>
        <v>0</v>
      </c>
      <c r="BU37" s="25">
        <f>IFERROR(VLOOKUP($K37&amp;$J37,'appendix 3 - IO_mult_ETS'!$A$1:$AQ$156,'appendix 1 - Calculation'!BU$3-2007,FALSE),0)</f>
        <v>0</v>
      </c>
      <c r="BV37" s="25">
        <f>IFERROR(VLOOKUP($K37&amp;$J37,'appendix 3 - IO_mult_ETS'!$A$1:$AQ$156,'appendix 1 - Calculation'!BV$3-2007,FALSE),0)</f>
        <v>0</v>
      </c>
      <c r="BW37" s="25">
        <f>IFERROR(VLOOKUP($K37&amp;$J37,'appendix 3 - IO_mult_ETS'!$A$1:$AQ$156,'appendix 1 - Calculation'!BW$3-2007,FALSE),0)</f>
        <v>0</v>
      </c>
      <c r="BX37" s="25">
        <f>IFERROR(VLOOKUP($K37&amp;$J37,'appendix 3 - IO_mult_ETS'!$A$1:$AQ$156,'appendix 1 - Calculation'!BX$3-2007,FALSE),0)</f>
        <v>0</v>
      </c>
      <c r="BY37" s="25">
        <f>IFERROR(VLOOKUP($K37&amp;$J37,'appendix 3 - IO_mult_ETS'!$A$1:$AQ$156,'appendix 1 - Calculation'!BY$3-2007,FALSE),0)</f>
        <v>0</v>
      </c>
      <c r="BZ37" s="25">
        <f>IFERROR(VLOOKUP($K37&amp;$J37,'appendix 3 - IO_mult_ETS'!$A$1:$AQ$156,'appendix 1 - Calculation'!BZ$3-2007,FALSE),0)</f>
        <v>0</v>
      </c>
      <c r="CA37" s="25">
        <f>IFERROR(VLOOKUP($K37&amp;$J37,'appendix 3 - IO_mult_ETS'!$A$1:$AQ$156,'appendix 1 - Calculation'!CA$3-2007,FALSE),0)</f>
        <v>0</v>
      </c>
      <c r="CB37" s="25">
        <f>IFERROR(VLOOKUP($K37&amp;$J37,'appendix 3 - IO_mult_ETS'!$A$1:$AQ$156,'appendix 1 - Calculation'!CB$3-2007,FALSE),0)</f>
        <v>0</v>
      </c>
      <c r="CC37" s="25">
        <f>IFERROR(VLOOKUP($K37&amp;$J37,'appendix 3 - IO_mult_ETS'!$A$1:$AQ$156,'appendix 1 - Calculation'!CC$3-2007,FALSE),0)</f>
        <v>0</v>
      </c>
      <c r="CD37" s="25">
        <f>IFERROR(VLOOKUP($K37&amp;$J37,'appendix 3 - IO_mult_ETS'!$A$1:$AQ$156,'appendix 1 - Calculation'!CD$3-2007,FALSE),0)</f>
        <v>0</v>
      </c>
      <c r="CE37" s="25">
        <f>IFERROR(VLOOKUP($K37&amp;$J37,'appendix 3 - IO_mult_ETS'!$A$1:$AQ$156,'appendix 1 - Calculation'!CE$3-2007,FALSE),0)</f>
        <v>0</v>
      </c>
      <c r="CF37" s="25">
        <f>IFERROR(VLOOKUP($K37&amp;$J37,'appendix 3 - IO_mult_ETS'!$A$1:$AQ$156,'appendix 1 - Calculation'!CF$3-2007,FALSE),0)</f>
        <v>0</v>
      </c>
      <c r="CG37" s="25">
        <f>IFERROR(VLOOKUP($K37&amp;$J37,'appendix 3 - IO_mult_ETS'!$A$1:$AQ$156,'appendix 1 - Calculation'!CG$3-2007,FALSE),0)</f>
        <v>0</v>
      </c>
      <c r="CH37" s="25">
        <f>IFERROR(VLOOKUP($K37&amp;$J37,'appendix 3 - IO_mult_ETS'!$A$1:$AQ$156,'appendix 1 - Calculation'!CH$3-2007,FALSE),0)</f>
        <v>0</v>
      </c>
      <c r="CI37" s="25">
        <f>IFERROR(VLOOKUP($K37&amp;$J37,'appendix 3 - IO_mult_ETS'!$A$1:$AQ$156,'appendix 1 - Calculation'!CI$3-2007,FALSE),0)</f>
        <v>0</v>
      </c>
      <c r="CJ37" s="25">
        <f>IFERROR(VLOOKUP($K37&amp;$J37,'appendix 3 - IO_mult_ETS'!$A$1:$AQ$156,'appendix 1 - Calculation'!CJ$3-2007,FALSE),0)</f>
        <v>0</v>
      </c>
      <c r="CK37" s="25">
        <f>IFERROR(VLOOKUP($K37&amp;$J37,'appendix 3 - IO_mult_ETS'!$A$1:$AQ$156,'appendix 1 - Calculation'!CK$3-2007,FALSE),0)</f>
        <v>0</v>
      </c>
      <c r="CL37" s="25">
        <f>IFERROR(VLOOKUP($K37&amp;$J37,'appendix 3 - IO_mult_ETS'!$A$1:$AQ$156,'appendix 1 - Calculation'!CL$3-2007,FALSE),0)</f>
        <v>0</v>
      </c>
      <c r="CM37" s="25">
        <f>IFERROR(VLOOKUP($K37&amp;$J37,'appendix 3 - IO_mult_ETS'!$A$1:$AQ$156,'appendix 1 - Calculation'!CM$3-2007,FALSE),0)</f>
        <v>0</v>
      </c>
      <c r="CN37" s="25">
        <f>$I37*L37</f>
        <v>0</v>
      </c>
      <c r="CO37" s="25">
        <f t="shared" ref="CO37:DD58" si="567">$I37*M37</f>
        <v>0</v>
      </c>
      <c r="CP37" s="25">
        <f t="shared" si="567"/>
        <v>0</v>
      </c>
      <c r="CQ37" s="25">
        <f t="shared" si="567"/>
        <v>0</v>
      </c>
      <c r="CR37" s="25">
        <f t="shared" si="567"/>
        <v>0</v>
      </c>
      <c r="CS37" s="25">
        <f t="shared" si="567"/>
        <v>0</v>
      </c>
      <c r="CT37" s="25">
        <f t="shared" si="567"/>
        <v>0</v>
      </c>
      <c r="CU37" s="25">
        <f t="shared" si="567"/>
        <v>0</v>
      </c>
      <c r="CV37" s="25">
        <f t="shared" si="567"/>
        <v>0</v>
      </c>
      <c r="CW37" s="25">
        <f t="shared" si="567"/>
        <v>0</v>
      </c>
      <c r="CX37" s="25">
        <f t="shared" si="567"/>
        <v>0</v>
      </c>
      <c r="CY37" s="25">
        <f t="shared" si="567"/>
        <v>0</v>
      </c>
      <c r="CZ37" s="25">
        <f t="shared" si="567"/>
        <v>0</v>
      </c>
      <c r="DA37" s="25">
        <f t="shared" si="567"/>
        <v>0</v>
      </c>
      <c r="DB37" s="25">
        <f t="shared" si="567"/>
        <v>0</v>
      </c>
      <c r="DC37" s="25">
        <f t="shared" si="567"/>
        <v>0</v>
      </c>
      <c r="DD37" s="25">
        <f t="shared" si="567"/>
        <v>0</v>
      </c>
      <c r="DE37" s="25">
        <f t="shared" ref="DE37:DT58" si="568">$I37*AC37</f>
        <v>0</v>
      </c>
      <c r="DF37" s="25">
        <f t="shared" si="568"/>
        <v>0</v>
      </c>
      <c r="DG37" s="25">
        <f t="shared" si="568"/>
        <v>0</v>
      </c>
      <c r="DH37" s="25">
        <f t="shared" si="568"/>
        <v>0</v>
      </c>
      <c r="DI37" s="25">
        <f t="shared" si="568"/>
        <v>0</v>
      </c>
      <c r="DJ37" s="25">
        <f t="shared" si="568"/>
        <v>0</v>
      </c>
      <c r="DK37" s="25">
        <f t="shared" si="568"/>
        <v>0</v>
      </c>
      <c r="DL37" s="25">
        <f t="shared" si="568"/>
        <v>0</v>
      </c>
      <c r="DM37" s="25">
        <f t="shared" si="568"/>
        <v>0</v>
      </c>
      <c r="DN37" s="25">
        <f t="shared" si="568"/>
        <v>0</v>
      </c>
      <c r="DO37" s="25">
        <f t="shared" si="568"/>
        <v>0</v>
      </c>
      <c r="DP37" s="25">
        <f t="shared" si="568"/>
        <v>0</v>
      </c>
      <c r="DQ37" s="25">
        <f t="shared" si="568"/>
        <v>0</v>
      </c>
      <c r="DR37" s="25">
        <f t="shared" si="568"/>
        <v>0</v>
      </c>
      <c r="DS37" s="25">
        <f t="shared" si="568"/>
        <v>0</v>
      </c>
      <c r="DT37" s="25">
        <f t="shared" si="568"/>
        <v>0</v>
      </c>
      <c r="DU37" s="25">
        <f t="shared" ref="DU37:EA58" si="569">$I37*AS37</f>
        <v>0</v>
      </c>
      <c r="DV37" s="25">
        <f t="shared" si="569"/>
        <v>0</v>
      </c>
      <c r="DW37" s="25">
        <f t="shared" si="569"/>
        <v>0</v>
      </c>
      <c r="DX37" s="25">
        <f t="shared" si="569"/>
        <v>0</v>
      </c>
      <c r="DY37" s="25">
        <f t="shared" si="569"/>
        <v>0</v>
      </c>
      <c r="DZ37" s="25">
        <f t="shared" si="569"/>
        <v>0</v>
      </c>
      <c r="EA37" s="25">
        <f t="shared" si="569"/>
        <v>0</v>
      </c>
      <c r="EB37" s="25">
        <f>$I37*AZ37</f>
        <v>0</v>
      </c>
      <c r="EC37" s="25">
        <f t="shared" ref="EC37:ER58" si="570">$I37*BA37</f>
        <v>0</v>
      </c>
      <c r="ED37" s="25">
        <f t="shared" si="570"/>
        <v>0</v>
      </c>
      <c r="EE37" s="25">
        <f t="shared" si="570"/>
        <v>0</v>
      </c>
      <c r="EF37" s="25">
        <f t="shared" si="570"/>
        <v>0</v>
      </c>
      <c r="EG37" s="25">
        <f t="shared" si="570"/>
        <v>0</v>
      </c>
      <c r="EH37" s="25">
        <f t="shared" si="570"/>
        <v>0</v>
      </c>
      <c r="EI37" s="25">
        <f t="shared" si="570"/>
        <v>0</v>
      </c>
      <c r="EJ37" s="25">
        <f t="shared" si="570"/>
        <v>0</v>
      </c>
      <c r="EK37" s="25">
        <f t="shared" si="570"/>
        <v>0</v>
      </c>
      <c r="EL37" s="25">
        <f t="shared" si="570"/>
        <v>0</v>
      </c>
      <c r="EM37" s="25">
        <f t="shared" si="570"/>
        <v>0</v>
      </c>
      <c r="EN37" s="25">
        <f t="shared" si="570"/>
        <v>0</v>
      </c>
      <c r="EO37" s="25">
        <f t="shared" si="570"/>
        <v>0</v>
      </c>
      <c r="EP37" s="25">
        <f t="shared" si="570"/>
        <v>0</v>
      </c>
      <c r="EQ37" s="25">
        <f t="shared" si="570"/>
        <v>0</v>
      </c>
      <c r="ER37" s="25">
        <f t="shared" si="570"/>
        <v>0</v>
      </c>
      <c r="ES37" s="25">
        <f t="shared" ref="ES37:FH58" si="571">$I37*BQ37</f>
        <v>0</v>
      </c>
      <c r="ET37" s="25">
        <f t="shared" si="571"/>
        <v>0</v>
      </c>
      <c r="EU37" s="25">
        <f t="shared" si="571"/>
        <v>0</v>
      </c>
      <c r="EV37" s="25">
        <f t="shared" si="571"/>
        <v>0</v>
      </c>
      <c r="EW37" s="25">
        <f t="shared" si="571"/>
        <v>0</v>
      </c>
      <c r="EX37" s="25">
        <f t="shared" si="571"/>
        <v>0</v>
      </c>
      <c r="EY37" s="25">
        <f t="shared" si="571"/>
        <v>0</v>
      </c>
      <c r="EZ37" s="25">
        <f t="shared" si="571"/>
        <v>0</v>
      </c>
      <c r="FA37" s="25">
        <f t="shared" si="571"/>
        <v>0</v>
      </c>
      <c r="FB37" s="25">
        <f t="shared" si="571"/>
        <v>0</v>
      </c>
      <c r="FC37" s="25">
        <f t="shared" si="571"/>
        <v>0</v>
      </c>
      <c r="FD37" s="25">
        <f t="shared" si="571"/>
        <v>0</v>
      </c>
      <c r="FE37" s="25">
        <f t="shared" si="571"/>
        <v>0</v>
      </c>
      <c r="FF37" s="25">
        <f t="shared" si="571"/>
        <v>0</v>
      </c>
      <c r="FG37" s="25">
        <f t="shared" si="571"/>
        <v>0</v>
      </c>
      <c r="FH37" s="25">
        <f t="shared" si="571"/>
        <v>0</v>
      </c>
      <c r="FI37" s="25">
        <f t="shared" ref="FI37:FI62" si="572">$I37*CG37</f>
        <v>0</v>
      </c>
      <c r="FJ37" s="25">
        <f t="shared" ref="FJ37:FJ62" si="573">$I37*CH37</f>
        <v>0</v>
      </c>
      <c r="FK37" s="25">
        <f t="shared" ref="FK37:FK62" si="574">$I37*CI37</f>
        <v>0</v>
      </c>
      <c r="FL37" s="25">
        <f t="shared" ref="FL37:FL62" si="575">$I37*CJ37</f>
        <v>0</v>
      </c>
      <c r="FM37" s="25">
        <f t="shared" ref="FM37:FM62" si="576">$I37*CK37</f>
        <v>0</v>
      </c>
      <c r="FN37" s="25">
        <f t="shared" ref="FN37:FN62" si="577">$I37*CL37</f>
        <v>0</v>
      </c>
      <c r="FO37" s="25">
        <f t="shared" ref="FO37:FO62" si="578">$I37*CM37</f>
        <v>0</v>
      </c>
      <c r="FP37" s="25">
        <f>CN37-EB37</f>
        <v>0</v>
      </c>
      <c r="FQ37" s="25">
        <f t="shared" ref="FQ37:GF58" si="579">CO37-EC37</f>
        <v>0</v>
      </c>
      <c r="FR37" s="25">
        <f t="shared" si="579"/>
        <v>0</v>
      </c>
      <c r="FS37" s="25">
        <f t="shared" si="579"/>
        <v>0</v>
      </c>
      <c r="FT37" s="25">
        <f t="shared" si="579"/>
        <v>0</v>
      </c>
      <c r="FU37" s="25">
        <f t="shared" si="579"/>
        <v>0</v>
      </c>
      <c r="FV37" s="25">
        <f t="shared" si="579"/>
        <v>0</v>
      </c>
      <c r="FW37" s="25">
        <f t="shared" si="579"/>
        <v>0</v>
      </c>
      <c r="FX37" s="25">
        <f t="shared" si="579"/>
        <v>0</v>
      </c>
      <c r="FY37" s="25">
        <f t="shared" si="579"/>
        <v>0</v>
      </c>
      <c r="FZ37" s="25">
        <f t="shared" si="579"/>
        <v>0</v>
      </c>
      <c r="GA37" s="25">
        <f t="shared" si="579"/>
        <v>0</v>
      </c>
      <c r="GB37" s="25">
        <f t="shared" si="579"/>
        <v>0</v>
      </c>
      <c r="GC37" s="25">
        <f t="shared" si="579"/>
        <v>0</v>
      </c>
      <c r="GD37" s="25">
        <f t="shared" si="579"/>
        <v>0</v>
      </c>
      <c r="GE37" s="25">
        <f t="shared" si="579"/>
        <v>0</v>
      </c>
      <c r="GF37" s="25">
        <f t="shared" si="579"/>
        <v>0</v>
      </c>
      <c r="GG37" s="25">
        <f t="shared" ref="GG37:GV58" si="580">DE37-ES37</f>
        <v>0</v>
      </c>
      <c r="GH37" s="25">
        <f t="shared" si="580"/>
        <v>0</v>
      </c>
      <c r="GI37" s="25">
        <f t="shared" si="580"/>
        <v>0</v>
      </c>
      <c r="GJ37" s="25">
        <f t="shared" si="580"/>
        <v>0</v>
      </c>
      <c r="GK37" s="25">
        <f t="shared" si="580"/>
        <v>0</v>
      </c>
      <c r="GL37" s="25">
        <f t="shared" si="580"/>
        <v>0</v>
      </c>
      <c r="GM37" s="25">
        <f t="shared" si="580"/>
        <v>0</v>
      </c>
      <c r="GN37" s="25">
        <f t="shared" si="580"/>
        <v>0</v>
      </c>
      <c r="GO37" s="25">
        <f t="shared" si="580"/>
        <v>0</v>
      </c>
      <c r="GP37" s="25">
        <f t="shared" si="580"/>
        <v>0</v>
      </c>
      <c r="GQ37" s="25">
        <f t="shared" si="580"/>
        <v>0</v>
      </c>
      <c r="GR37" s="25">
        <f t="shared" si="580"/>
        <v>0</v>
      </c>
      <c r="GS37" s="25">
        <f t="shared" si="580"/>
        <v>0</v>
      </c>
      <c r="GT37" s="25">
        <f t="shared" si="580"/>
        <v>0</v>
      </c>
      <c r="GU37" s="25">
        <f t="shared" si="580"/>
        <v>0</v>
      </c>
      <c r="GV37" s="25">
        <f t="shared" si="580"/>
        <v>0</v>
      </c>
      <c r="GW37" s="25">
        <f t="shared" ref="GW37:HC58" si="581">DU37-FI37</f>
        <v>0</v>
      </c>
      <c r="GX37" s="25">
        <f t="shared" si="581"/>
        <v>0</v>
      </c>
      <c r="GY37" s="25">
        <f t="shared" si="581"/>
        <v>0</v>
      </c>
      <c r="GZ37" s="25">
        <f t="shared" si="581"/>
        <v>0</v>
      </c>
      <c r="HA37" s="25">
        <f t="shared" si="581"/>
        <v>0</v>
      </c>
      <c r="HB37" s="25">
        <f t="shared" si="581"/>
        <v>0</v>
      </c>
      <c r="HC37" s="25">
        <f t="shared" si="581"/>
        <v>0</v>
      </c>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BGD37" s="21"/>
    </row>
    <row r="38" spans="1:291 1538:1538" x14ac:dyDescent="0.25">
      <c r="A38" s="7">
        <f>'STEP 2 Input sheet'!A132</f>
        <v>0</v>
      </c>
      <c r="B38" s="7">
        <f>'STEP 2 Input sheet'!B132</f>
        <v>0</v>
      </c>
      <c r="C38" s="7">
        <f>'STEP 2 Input sheet'!C132</f>
        <v>0</v>
      </c>
      <c r="D38" s="7">
        <f>'STEP 2 Input sheet'!D132</f>
        <v>0</v>
      </c>
      <c r="E38" s="7">
        <f>'STEP 2 Input sheet'!E132</f>
        <v>0</v>
      </c>
      <c r="F38" s="7" t="str">
        <f>'STEP 2 Input sheet'!F132</f>
        <v>euro/</v>
      </c>
      <c r="G38" s="7">
        <f>'STEP 2 Input sheet'!G132</f>
        <v>0</v>
      </c>
      <c r="H38" s="7">
        <f>'STEP 2 Input sheet'!H132</f>
        <v>0</v>
      </c>
      <c r="I38" s="7">
        <f>'STEP 2 Input sheet'!I132</f>
        <v>0</v>
      </c>
      <c r="J38" s="15" t="e">
        <f>VLOOKUP(C38,'appendix 7 - prd ind and reg'!$A:$B,2,FALSE)</f>
        <v>#N/A</v>
      </c>
      <c r="K38" s="16" t="e">
        <f>VLOOKUP(D38,'appendix 7 - prd ind and reg'!$G$2:$H$6,2,FALSE)</f>
        <v>#N/A</v>
      </c>
      <c r="L38" s="25">
        <f>IFERROR(VLOOKUP($K38&amp;$J38,'appendix 2 - IO_mult_all'!$A$1:$AQ$156,'appendix 1 - Calculation'!L$36-2007,FALSE),0)</f>
        <v>0</v>
      </c>
      <c r="M38" s="25">
        <f>IFERROR(VLOOKUP($K38&amp;$J38,'appendix 2 - IO_mult_all'!$A$1:$AQ$156,'appendix 1 - Calculation'!M$36-2007,FALSE),0)</f>
        <v>0</v>
      </c>
      <c r="N38" s="25">
        <f>IFERROR(VLOOKUP($K38&amp;$J38,'appendix 2 - IO_mult_all'!$A$1:$AQ$156,'appendix 1 - Calculation'!N$36-2007,FALSE),0)</f>
        <v>0</v>
      </c>
      <c r="O38" s="25">
        <f>IFERROR(VLOOKUP($K38&amp;$J38,'appendix 2 - IO_mult_all'!$A$1:$AQ$156,'appendix 1 - Calculation'!O$36-2007,FALSE),0)</f>
        <v>0</v>
      </c>
      <c r="P38" s="25">
        <f>IFERROR(VLOOKUP($K38&amp;$J38,'appendix 2 - IO_mult_all'!$A$1:$AQ$156,'appendix 1 - Calculation'!P$36-2007,FALSE),0)</f>
        <v>0</v>
      </c>
      <c r="Q38" s="25">
        <f>IFERROR(VLOOKUP($K38&amp;$J38,'appendix 2 - IO_mult_all'!$A$1:$AQ$156,'appendix 1 - Calculation'!Q$36-2007,FALSE),0)</f>
        <v>0</v>
      </c>
      <c r="R38" s="25">
        <f>IFERROR(VLOOKUP($K38&amp;$J38,'appendix 2 - IO_mult_all'!$A$1:$AQ$156,'appendix 1 - Calculation'!R$36-2007,FALSE),0)</f>
        <v>0</v>
      </c>
      <c r="S38" s="25">
        <f>IFERROR(VLOOKUP($K38&amp;$J38,'appendix 2 - IO_mult_all'!$A$1:$AQ$156,'appendix 1 - Calculation'!S$36-2007,FALSE),0)</f>
        <v>0</v>
      </c>
      <c r="T38" s="25">
        <f>IFERROR(VLOOKUP($K38&amp;$J38,'appendix 2 - IO_mult_all'!$A$1:$AQ$156,'appendix 1 - Calculation'!T$36-2007,FALSE),0)</f>
        <v>0</v>
      </c>
      <c r="U38" s="25">
        <f>IFERROR(VLOOKUP($K38&amp;$J38,'appendix 2 - IO_mult_all'!$A$1:$AQ$156,'appendix 1 - Calculation'!U$36-2007,FALSE),0)</f>
        <v>0</v>
      </c>
      <c r="V38" s="25">
        <f>IFERROR(VLOOKUP($K38&amp;$J38,'appendix 2 - IO_mult_all'!$A$1:$AQ$156,'appendix 1 - Calculation'!V$36-2007,FALSE),0)</f>
        <v>0</v>
      </c>
      <c r="W38" s="25">
        <f>IFERROR(VLOOKUP($K38&amp;$J38,'appendix 2 - IO_mult_all'!$A$1:$AQ$156,'appendix 1 - Calculation'!W$36-2007,FALSE),0)</f>
        <v>0</v>
      </c>
      <c r="X38" s="25">
        <f>IFERROR(VLOOKUP($K38&amp;$J38,'appendix 2 - IO_mult_all'!$A$1:$AQ$156,'appendix 1 - Calculation'!X$36-2007,FALSE),0)</f>
        <v>0</v>
      </c>
      <c r="Y38" s="25">
        <f>IFERROR(VLOOKUP($K38&amp;$J38,'appendix 2 - IO_mult_all'!$A$1:$AQ$156,'appendix 1 - Calculation'!Y$36-2007,FALSE),0)</f>
        <v>0</v>
      </c>
      <c r="Z38" s="25">
        <f>IFERROR(VLOOKUP($K38&amp;$J38,'appendix 2 - IO_mult_all'!$A$1:$AQ$156,'appendix 1 - Calculation'!Z$36-2007,FALSE),0)</f>
        <v>0</v>
      </c>
      <c r="AA38" s="25">
        <f>IFERROR(VLOOKUP($K38&amp;$J38,'appendix 2 - IO_mult_all'!$A$1:$AQ$156,'appendix 1 - Calculation'!AA$36-2007,FALSE),0)</f>
        <v>0</v>
      </c>
      <c r="AB38" s="25">
        <f>IFERROR(VLOOKUP($K38&amp;$J38,'appendix 2 - IO_mult_all'!$A$1:$AQ$156,'appendix 1 - Calculation'!AB$36-2007,FALSE),0)</f>
        <v>0</v>
      </c>
      <c r="AC38" s="25">
        <f>IFERROR(VLOOKUP($K38&amp;$J38,'appendix 2 - IO_mult_all'!$A$1:$AQ$156,'appendix 1 - Calculation'!AC$36-2007,FALSE),0)</f>
        <v>0</v>
      </c>
      <c r="AD38" s="25">
        <f>IFERROR(VLOOKUP($K38&amp;$J38,'appendix 2 - IO_mult_all'!$A$1:$AQ$156,'appendix 1 - Calculation'!AD$36-2007,FALSE),0)</f>
        <v>0</v>
      </c>
      <c r="AE38" s="25">
        <f>IFERROR(VLOOKUP($K38&amp;$J38,'appendix 2 - IO_mult_all'!$A$1:$AQ$156,'appendix 1 - Calculation'!AE$36-2007,FALSE),0)</f>
        <v>0</v>
      </c>
      <c r="AF38" s="25">
        <f>IFERROR(VLOOKUP($K38&amp;$J38,'appendix 2 - IO_mult_all'!$A$1:$AQ$156,'appendix 1 - Calculation'!AF$36-2007,FALSE),0)</f>
        <v>0</v>
      </c>
      <c r="AG38" s="25">
        <f>IFERROR(VLOOKUP($K38&amp;$J38,'appendix 2 - IO_mult_all'!$A$1:$AQ$156,'appendix 1 - Calculation'!AG$36-2007,FALSE),0)</f>
        <v>0</v>
      </c>
      <c r="AH38" s="25">
        <f>IFERROR(VLOOKUP($K38&amp;$J38,'appendix 2 - IO_mult_all'!$A$1:$AQ$156,'appendix 1 - Calculation'!AH$36-2007,FALSE),0)</f>
        <v>0</v>
      </c>
      <c r="AI38" s="25">
        <f>IFERROR(VLOOKUP($K38&amp;$J38,'appendix 2 - IO_mult_all'!$A$1:$AQ$156,'appendix 1 - Calculation'!AI$36-2007,FALSE),0)</f>
        <v>0</v>
      </c>
      <c r="AJ38" s="25">
        <f>IFERROR(VLOOKUP($K38&amp;$J38,'appendix 2 - IO_mult_all'!$A$1:$AQ$156,'appendix 1 - Calculation'!AJ$36-2007,FALSE),0)</f>
        <v>0</v>
      </c>
      <c r="AK38" s="25">
        <f>IFERROR(VLOOKUP($K38&amp;$J38,'appendix 2 - IO_mult_all'!$A$1:$AQ$156,'appendix 1 - Calculation'!AK$36-2007,FALSE),0)</f>
        <v>0</v>
      </c>
      <c r="AL38" s="25">
        <f>IFERROR(VLOOKUP($K38&amp;$J38,'appendix 2 - IO_mult_all'!$A$1:$AQ$156,'appendix 1 - Calculation'!AL$36-2007,FALSE),0)</f>
        <v>0</v>
      </c>
      <c r="AM38" s="25">
        <f>IFERROR(VLOOKUP($K38&amp;$J38,'appendix 2 - IO_mult_all'!$A$1:$AQ$156,'appendix 1 - Calculation'!AM$36-2007,FALSE),0)</f>
        <v>0</v>
      </c>
      <c r="AN38" s="25">
        <f>IFERROR(VLOOKUP($K38&amp;$J38,'appendix 2 - IO_mult_all'!$A$1:$AQ$156,'appendix 1 - Calculation'!AN$36-2007,FALSE),0)</f>
        <v>0</v>
      </c>
      <c r="AO38" s="25">
        <f>IFERROR(VLOOKUP($K38&amp;$J38,'appendix 2 - IO_mult_all'!$A$1:$AQ$156,'appendix 1 - Calculation'!AO$36-2007,FALSE),0)</f>
        <v>0</v>
      </c>
      <c r="AP38" s="25">
        <f>IFERROR(VLOOKUP($K38&amp;$J38,'appendix 2 - IO_mult_all'!$A$1:$AQ$156,'appendix 1 - Calculation'!AP$36-2007,FALSE),0)</f>
        <v>0</v>
      </c>
      <c r="AQ38" s="25">
        <f>IFERROR(VLOOKUP($K38&amp;$J38,'appendix 2 - IO_mult_all'!$A$1:$AQ$156,'appendix 1 - Calculation'!AQ$36-2007,FALSE),0)</f>
        <v>0</v>
      </c>
      <c r="AR38" s="25">
        <f>IFERROR(VLOOKUP($K38&amp;$J38,'appendix 2 - IO_mult_all'!$A$1:$AQ$156,'appendix 1 - Calculation'!AR$36-2007,FALSE),0)</f>
        <v>0</v>
      </c>
      <c r="AS38" s="25">
        <f>IFERROR(VLOOKUP($K38&amp;$J38,'appendix 2 - IO_mult_all'!$A$1:$AQ$156,'appendix 1 - Calculation'!AS$36-2007,FALSE),0)</f>
        <v>0</v>
      </c>
      <c r="AT38" s="25">
        <f>IFERROR(VLOOKUP($K38&amp;$J38,'appendix 2 - IO_mult_all'!$A$1:$AQ$156,'appendix 1 - Calculation'!AT$36-2007,FALSE),0)</f>
        <v>0</v>
      </c>
      <c r="AU38" s="25">
        <f>IFERROR(VLOOKUP($K38&amp;$J38,'appendix 2 - IO_mult_all'!$A$1:$AQ$156,'appendix 1 - Calculation'!AU$36-2007,FALSE),0)</f>
        <v>0</v>
      </c>
      <c r="AV38" s="25">
        <f>IFERROR(VLOOKUP($K38&amp;$J38,'appendix 2 - IO_mult_all'!$A$1:$AQ$156,'appendix 1 - Calculation'!AV$36-2007,FALSE),0)</f>
        <v>0</v>
      </c>
      <c r="AW38" s="25">
        <f>IFERROR(VLOOKUP($K38&amp;$J38,'appendix 2 - IO_mult_all'!$A$1:$AQ$156,'appendix 1 - Calculation'!AW$36-2007,FALSE),0)</f>
        <v>0</v>
      </c>
      <c r="AX38" s="25">
        <f>IFERROR(VLOOKUP($K38&amp;$J38,'appendix 2 - IO_mult_all'!$A$1:$AQ$156,'appendix 1 - Calculation'!AX$36-2007,FALSE),0)</f>
        <v>0</v>
      </c>
      <c r="AY38" s="25">
        <f>IFERROR(VLOOKUP($K38&amp;$J38,'appendix 2 - IO_mult_all'!$A$1:$AQ$156,'appendix 1 - Calculation'!AY$36-2007,FALSE),0)</f>
        <v>0</v>
      </c>
      <c r="AZ38" s="25">
        <f>IFERROR(VLOOKUP($K38&amp;$J38,'appendix 3 - IO_mult_ETS'!$A$1:$AQ$156,'appendix 1 - Calculation'!AZ$3-2007,FALSE),0)</f>
        <v>0</v>
      </c>
      <c r="BA38" s="25">
        <f>IFERROR(VLOOKUP($K38&amp;$J38,'appendix 3 - IO_mult_ETS'!$A$1:$AQ$156,'appendix 1 - Calculation'!BA$3-2007,FALSE),0)</f>
        <v>0</v>
      </c>
      <c r="BB38" s="25">
        <f>IFERROR(VLOOKUP($K38&amp;$J38,'appendix 3 - IO_mult_ETS'!$A$1:$AQ$156,'appendix 1 - Calculation'!BB$3-2007,FALSE),0)</f>
        <v>0</v>
      </c>
      <c r="BC38" s="25">
        <f>IFERROR(VLOOKUP($K38&amp;$J38,'appendix 3 - IO_mult_ETS'!$A$1:$AQ$156,'appendix 1 - Calculation'!BC$3-2007,FALSE),0)</f>
        <v>0</v>
      </c>
      <c r="BD38" s="25">
        <f>IFERROR(VLOOKUP($K38&amp;$J38,'appendix 3 - IO_mult_ETS'!$A$1:$AQ$156,'appendix 1 - Calculation'!BD$3-2007,FALSE),0)</f>
        <v>0</v>
      </c>
      <c r="BE38" s="25">
        <f>IFERROR(VLOOKUP($K38&amp;$J38,'appendix 3 - IO_mult_ETS'!$A$1:$AQ$156,'appendix 1 - Calculation'!BE$3-2007,FALSE),0)</f>
        <v>0</v>
      </c>
      <c r="BF38" s="25">
        <f>IFERROR(VLOOKUP($K38&amp;$J38,'appendix 3 - IO_mult_ETS'!$A$1:$AQ$156,'appendix 1 - Calculation'!BF$3-2007,FALSE),0)</f>
        <v>0</v>
      </c>
      <c r="BG38" s="25">
        <f>IFERROR(VLOOKUP($K38&amp;$J38,'appendix 3 - IO_mult_ETS'!$A$1:$AQ$156,'appendix 1 - Calculation'!BG$3-2007,FALSE),0)</f>
        <v>0</v>
      </c>
      <c r="BH38" s="25">
        <f>IFERROR(VLOOKUP($K38&amp;$J38,'appendix 3 - IO_mult_ETS'!$A$1:$AQ$156,'appendix 1 - Calculation'!BH$3-2007,FALSE),0)</f>
        <v>0</v>
      </c>
      <c r="BI38" s="25">
        <f>IFERROR(VLOOKUP($K38&amp;$J38,'appendix 3 - IO_mult_ETS'!$A$1:$AQ$156,'appendix 1 - Calculation'!BI$3-2007,FALSE),0)</f>
        <v>0</v>
      </c>
      <c r="BJ38" s="25">
        <f>IFERROR(VLOOKUP($K38&amp;$J38,'appendix 3 - IO_mult_ETS'!$A$1:$AQ$156,'appendix 1 - Calculation'!BJ$3-2007,FALSE),0)</f>
        <v>0</v>
      </c>
      <c r="BK38" s="25">
        <f>IFERROR(VLOOKUP($K38&amp;$J38,'appendix 3 - IO_mult_ETS'!$A$1:$AQ$156,'appendix 1 - Calculation'!BK$3-2007,FALSE),0)</f>
        <v>0</v>
      </c>
      <c r="BL38" s="25">
        <f>IFERROR(VLOOKUP($K38&amp;$J38,'appendix 3 - IO_mult_ETS'!$A$1:$AQ$156,'appendix 1 - Calculation'!BL$3-2007,FALSE),0)</f>
        <v>0</v>
      </c>
      <c r="BM38" s="25">
        <f>IFERROR(VLOOKUP($K38&amp;$J38,'appendix 3 - IO_mult_ETS'!$A$1:$AQ$156,'appendix 1 - Calculation'!BM$3-2007,FALSE),0)</f>
        <v>0</v>
      </c>
      <c r="BN38" s="25">
        <f>IFERROR(VLOOKUP($K38&amp;$J38,'appendix 3 - IO_mult_ETS'!$A$1:$AQ$156,'appendix 1 - Calculation'!BN$3-2007,FALSE),0)</f>
        <v>0</v>
      </c>
      <c r="BO38" s="25">
        <f>IFERROR(VLOOKUP($K38&amp;$J38,'appendix 3 - IO_mult_ETS'!$A$1:$AQ$156,'appendix 1 - Calculation'!BO$3-2007,FALSE),0)</f>
        <v>0</v>
      </c>
      <c r="BP38" s="25">
        <f>IFERROR(VLOOKUP($K38&amp;$J38,'appendix 3 - IO_mult_ETS'!$A$1:$AQ$156,'appendix 1 - Calculation'!BP$3-2007,FALSE),0)</f>
        <v>0</v>
      </c>
      <c r="BQ38" s="25">
        <f>IFERROR(VLOOKUP($K38&amp;$J38,'appendix 3 - IO_mult_ETS'!$A$1:$AQ$156,'appendix 1 - Calculation'!BQ$3-2007,FALSE),0)</f>
        <v>0</v>
      </c>
      <c r="BR38" s="25">
        <f>IFERROR(VLOOKUP($K38&amp;$J38,'appendix 3 - IO_mult_ETS'!$A$1:$AQ$156,'appendix 1 - Calculation'!BR$3-2007,FALSE),0)</f>
        <v>0</v>
      </c>
      <c r="BS38" s="25">
        <f>IFERROR(VLOOKUP($K38&amp;$J38,'appendix 3 - IO_mult_ETS'!$A$1:$AQ$156,'appendix 1 - Calculation'!BS$3-2007,FALSE),0)</f>
        <v>0</v>
      </c>
      <c r="BT38" s="25">
        <f>IFERROR(VLOOKUP($K38&amp;$J38,'appendix 3 - IO_mult_ETS'!$A$1:$AQ$156,'appendix 1 - Calculation'!BT$3-2007,FALSE),0)</f>
        <v>0</v>
      </c>
      <c r="BU38" s="25">
        <f>IFERROR(VLOOKUP($K38&amp;$J38,'appendix 3 - IO_mult_ETS'!$A$1:$AQ$156,'appendix 1 - Calculation'!BU$3-2007,FALSE),0)</f>
        <v>0</v>
      </c>
      <c r="BV38" s="25">
        <f>IFERROR(VLOOKUP($K38&amp;$J38,'appendix 3 - IO_mult_ETS'!$A$1:$AQ$156,'appendix 1 - Calculation'!BV$3-2007,FALSE),0)</f>
        <v>0</v>
      </c>
      <c r="BW38" s="25">
        <f>IFERROR(VLOOKUP($K38&amp;$J38,'appendix 3 - IO_mult_ETS'!$A$1:$AQ$156,'appendix 1 - Calculation'!BW$3-2007,FALSE),0)</f>
        <v>0</v>
      </c>
      <c r="BX38" s="25">
        <f>IFERROR(VLOOKUP($K38&amp;$J38,'appendix 3 - IO_mult_ETS'!$A$1:$AQ$156,'appendix 1 - Calculation'!BX$3-2007,FALSE),0)</f>
        <v>0</v>
      </c>
      <c r="BY38" s="25">
        <f>IFERROR(VLOOKUP($K38&amp;$J38,'appendix 3 - IO_mult_ETS'!$A$1:$AQ$156,'appendix 1 - Calculation'!BY$3-2007,FALSE),0)</f>
        <v>0</v>
      </c>
      <c r="BZ38" s="25">
        <f>IFERROR(VLOOKUP($K38&amp;$J38,'appendix 3 - IO_mult_ETS'!$A$1:$AQ$156,'appendix 1 - Calculation'!BZ$3-2007,FALSE),0)</f>
        <v>0</v>
      </c>
      <c r="CA38" s="25">
        <f>IFERROR(VLOOKUP($K38&amp;$J38,'appendix 3 - IO_mult_ETS'!$A$1:$AQ$156,'appendix 1 - Calculation'!CA$3-2007,FALSE),0)</f>
        <v>0</v>
      </c>
      <c r="CB38" s="25">
        <f>IFERROR(VLOOKUP($K38&amp;$J38,'appendix 3 - IO_mult_ETS'!$A$1:$AQ$156,'appendix 1 - Calculation'!CB$3-2007,FALSE),0)</f>
        <v>0</v>
      </c>
      <c r="CC38" s="25">
        <f>IFERROR(VLOOKUP($K38&amp;$J38,'appendix 3 - IO_mult_ETS'!$A$1:$AQ$156,'appendix 1 - Calculation'!CC$3-2007,FALSE),0)</f>
        <v>0</v>
      </c>
      <c r="CD38" s="25">
        <f>IFERROR(VLOOKUP($K38&amp;$J38,'appendix 3 - IO_mult_ETS'!$A$1:$AQ$156,'appendix 1 - Calculation'!CD$3-2007,FALSE),0)</f>
        <v>0</v>
      </c>
      <c r="CE38" s="25">
        <f>IFERROR(VLOOKUP($K38&amp;$J38,'appendix 3 - IO_mult_ETS'!$A$1:$AQ$156,'appendix 1 - Calculation'!CE$3-2007,FALSE),0)</f>
        <v>0</v>
      </c>
      <c r="CF38" s="25">
        <f>IFERROR(VLOOKUP($K38&amp;$J38,'appendix 3 - IO_mult_ETS'!$A$1:$AQ$156,'appendix 1 - Calculation'!CF$3-2007,FALSE),0)</f>
        <v>0</v>
      </c>
      <c r="CG38" s="25">
        <f>IFERROR(VLOOKUP($K38&amp;$J38,'appendix 3 - IO_mult_ETS'!$A$1:$AQ$156,'appendix 1 - Calculation'!CG$3-2007,FALSE),0)</f>
        <v>0</v>
      </c>
      <c r="CH38" s="25">
        <f>IFERROR(VLOOKUP($K38&amp;$J38,'appendix 3 - IO_mult_ETS'!$A$1:$AQ$156,'appendix 1 - Calculation'!CH$3-2007,FALSE),0)</f>
        <v>0</v>
      </c>
      <c r="CI38" s="25">
        <f>IFERROR(VLOOKUP($K38&amp;$J38,'appendix 3 - IO_mult_ETS'!$A$1:$AQ$156,'appendix 1 - Calculation'!CI$3-2007,FALSE),0)</f>
        <v>0</v>
      </c>
      <c r="CJ38" s="25">
        <f>IFERROR(VLOOKUP($K38&amp;$J38,'appendix 3 - IO_mult_ETS'!$A$1:$AQ$156,'appendix 1 - Calculation'!CJ$3-2007,FALSE),0)</f>
        <v>0</v>
      </c>
      <c r="CK38" s="25">
        <f>IFERROR(VLOOKUP($K38&amp;$J38,'appendix 3 - IO_mult_ETS'!$A$1:$AQ$156,'appendix 1 - Calculation'!CK$3-2007,FALSE),0)</f>
        <v>0</v>
      </c>
      <c r="CL38" s="25">
        <f>IFERROR(VLOOKUP($K38&amp;$J38,'appendix 3 - IO_mult_ETS'!$A$1:$AQ$156,'appendix 1 - Calculation'!CL$3-2007,FALSE),0)</f>
        <v>0</v>
      </c>
      <c r="CM38" s="25">
        <f>IFERROR(VLOOKUP($K38&amp;$J38,'appendix 3 - IO_mult_ETS'!$A$1:$AQ$156,'appendix 1 - Calculation'!CM$3-2007,FALSE),0)</f>
        <v>0</v>
      </c>
      <c r="CN38" s="25">
        <f t="shared" ref="CN38:CN62" si="582">$I38*L38</f>
        <v>0</v>
      </c>
      <c r="CO38" s="25">
        <f t="shared" si="567"/>
        <v>0</v>
      </c>
      <c r="CP38" s="25">
        <f t="shared" si="567"/>
        <v>0</v>
      </c>
      <c r="CQ38" s="25">
        <f t="shared" si="567"/>
        <v>0</v>
      </c>
      <c r="CR38" s="25">
        <f t="shared" si="567"/>
        <v>0</v>
      </c>
      <c r="CS38" s="25">
        <f t="shared" si="567"/>
        <v>0</v>
      </c>
      <c r="CT38" s="25">
        <f t="shared" si="567"/>
        <v>0</v>
      </c>
      <c r="CU38" s="25">
        <f t="shared" si="567"/>
        <v>0</v>
      </c>
      <c r="CV38" s="25">
        <f t="shared" si="567"/>
        <v>0</v>
      </c>
      <c r="CW38" s="25">
        <f t="shared" si="567"/>
        <v>0</v>
      </c>
      <c r="CX38" s="25">
        <f t="shared" si="567"/>
        <v>0</v>
      </c>
      <c r="CY38" s="25">
        <f t="shared" si="567"/>
        <v>0</v>
      </c>
      <c r="CZ38" s="25">
        <f t="shared" si="567"/>
        <v>0</v>
      </c>
      <c r="DA38" s="25">
        <f t="shared" si="567"/>
        <v>0</v>
      </c>
      <c r="DB38" s="25">
        <f t="shared" si="567"/>
        <v>0</v>
      </c>
      <c r="DC38" s="25">
        <f t="shared" si="567"/>
        <v>0</v>
      </c>
      <c r="DD38" s="25">
        <f t="shared" si="567"/>
        <v>0</v>
      </c>
      <c r="DE38" s="25">
        <f t="shared" si="568"/>
        <v>0</v>
      </c>
      <c r="DF38" s="25">
        <f t="shared" si="568"/>
        <v>0</v>
      </c>
      <c r="DG38" s="25">
        <f t="shared" si="568"/>
        <v>0</v>
      </c>
      <c r="DH38" s="25">
        <f t="shared" si="568"/>
        <v>0</v>
      </c>
      <c r="DI38" s="25">
        <f t="shared" si="568"/>
        <v>0</v>
      </c>
      <c r="DJ38" s="25">
        <f t="shared" si="568"/>
        <v>0</v>
      </c>
      <c r="DK38" s="25">
        <f t="shared" si="568"/>
        <v>0</v>
      </c>
      <c r="DL38" s="25">
        <f t="shared" si="568"/>
        <v>0</v>
      </c>
      <c r="DM38" s="25">
        <f t="shared" si="568"/>
        <v>0</v>
      </c>
      <c r="DN38" s="25">
        <f t="shared" si="568"/>
        <v>0</v>
      </c>
      <c r="DO38" s="25">
        <f t="shared" si="568"/>
        <v>0</v>
      </c>
      <c r="DP38" s="25">
        <f t="shared" si="568"/>
        <v>0</v>
      </c>
      <c r="DQ38" s="25">
        <f t="shared" si="568"/>
        <v>0</v>
      </c>
      <c r="DR38" s="25">
        <f t="shared" si="568"/>
        <v>0</v>
      </c>
      <c r="DS38" s="25">
        <f t="shared" si="568"/>
        <v>0</v>
      </c>
      <c r="DT38" s="25">
        <f t="shared" si="568"/>
        <v>0</v>
      </c>
      <c r="DU38" s="25">
        <f t="shared" si="569"/>
        <v>0</v>
      </c>
      <c r="DV38" s="25">
        <f t="shared" si="569"/>
        <v>0</v>
      </c>
      <c r="DW38" s="25">
        <f t="shared" si="569"/>
        <v>0</v>
      </c>
      <c r="DX38" s="25">
        <f t="shared" si="569"/>
        <v>0</v>
      </c>
      <c r="DY38" s="25">
        <f t="shared" si="569"/>
        <v>0</v>
      </c>
      <c r="DZ38" s="25">
        <f t="shared" si="569"/>
        <v>0</v>
      </c>
      <c r="EA38" s="25">
        <f t="shared" si="569"/>
        <v>0</v>
      </c>
      <c r="EB38" s="25">
        <f t="shared" ref="EB38:EB62" si="583">$I38*AZ38</f>
        <v>0</v>
      </c>
      <c r="EC38" s="25">
        <f t="shared" si="570"/>
        <v>0</v>
      </c>
      <c r="ED38" s="25">
        <f t="shared" si="570"/>
        <v>0</v>
      </c>
      <c r="EE38" s="25">
        <f t="shared" si="570"/>
        <v>0</v>
      </c>
      <c r="EF38" s="25">
        <f t="shared" si="570"/>
        <v>0</v>
      </c>
      <c r="EG38" s="25">
        <f t="shared" si="570"/>
        <v>0</v>
      </c>
      <c r="EH38" s="25">
        <f t="shared" si="570"/>
        <v>0</v>
      </c>
      <c r="EI38" s="25">
        <f t="shared" si="570"/>
        <v>0</v>
      </c>
      <c r="EJ38" s="25">
        <f t="shared" si="570"/>
        <v>0</v>
      </c>
      <c r="EK38" s="25">
        <f t="shared" si="570"/>
        <v>0</v>
      </c>
      <c r="EL38" s="25">
        <f t="shared" si="570"/>
        <v>0</v>
      </c>
      <c r="EM38" s="25">
        <f t="shared" si="570"/>
        <v>0</v>
      </c>
      <c r="EN38" s="25">
        <f t="shared" si="570"/>
        <v>0</v>
      </c>
      <c r="EO38" s="25">
        <f t="shared" si="570"/>
        <v>0</v>
      </c>
      <c r="EP38" s="25">
        <f t="shared" si="570"/>
        <v>0</v>
      </c>
      <c r="EQ38" s="25">
        <f t="shared" si="570"/>
        <v>0</v>
      </c>
      <c r="ER38" s="25">
        <f t="shared" si="570"/>
        <v>0</v>
      </c>
      <c r="ES38" s="25">
        <f t="shared" si="571"/>
        <v>0</v>
      </c>
      <c r="ET38" s="25">
        <f t="shared" si="571"/>
        <v>0</v>
      </c>
      <c r="EU38" s="25">
        <f t="shared" si="571"/>
        <v>0</v>
      </c>
      <c r="EV38" s="25">
        <f t="shared" si="571"/>
        <v>0</v>
      </c>
      <c r="EW38" s="25">
        <f t="shared" si="571"/>
        <v>0</v>
      </c>
      <c r="EX38" s="25">
        <f t="shared" si="571"/>
        <v>0</v>
      </c>
      <c r="EY38" s="25">
        <f t="shared" si="571"/>
        <v>0</v>
      </c>
      <c r="EZ38" s="25">
        <f t="shared" si="571"/>
        <v>0</v>
      </c>
      <c r="FA38" s="25">
        <f t="shared" si="571"/>
        <v>0</v>
      </c>
      <c r="FB38" s="25">
        <f t="shared" si="571"/>
        <v>0</v>
      </c>
      <c r="FC38" s="25">
        <f t="shared" si="571"/>
        <v>0</v>
      </c>
      <c r="FD38" s="25">
        <f t="shared" si="571"/>
        <v>0</v>
      </c>
      <c r="FE38" s="25">
        <f t="shared" si="571"/>
        <v>0</v>
      </c>
      <c r="FF38" s="25">
        <f t="shared" si="571"/>
        <v>0</v>
      </c>
      <c r="FG38" s="25">
        <f t="shared" si="571"/>
        <v>0</v>
      </c>
      <c r="FH38" s="25">
        <f t="shared" si="571"/>
        <v>0</v>
      </c>
      <c r="FI38" s="25">
        <f t="shared" si="572"/>
        <v>0</v>
      </c>
      <c r="FJ38" s="25">
        <f t="shared" si="573"/>
        <v>0</v>
      </c>
      <c r="FK38" s="25">
        <f t="shared" si="574"/>
        <v>0</v>
      </c>
      <c r="FL38" s="25">
        <f t="shared" si="575"/>
        <v>0</v>
      </c>
      <c r="FM38" s="25">
        <f t="shared" si="576"/>
        <v>0</v>
      </c>
      <c r="FN38" s="25">
        <f t="shared" si="577"/>
        <v>0</v>
      </c>
      <c r="FO38" s="25">
        <f t="shared" si="578"/>
        <v>0</v>
      </c>
      <c r="FP38" s="25">
        <f t="shared" ref="FP38:FP62" si="584">CN38-EB38</f>
        <v>0</v>
      </c>
      <c r="FQ38" s="25">
        <f t="shared" si="579"/>
        <v>0</v>
      </c>
      <c r="FR38" s="25">
        <f t="shared" si="579"/>
        <v>0</v>
      </c>
      <c r="FS38" s="25">
        <f t="shared" si="579"/>
        <v>0</v>
      </c>
      <c r="FT38" s="25">
        <f t="shared" si="579"/>
        <v>0</v>
      </c>
      <c r="FU38" s="25">
        <f t="shared" si="579"/>
        <v>0</v>
      </c>
      <c r="FV38" s="25">
        <f t="shared" si="579"/>
        <v>0</v>
      </c>
      <c r="FW38" s="25">
        <f t="shared" si="579"/>
        <v>0</v>
      </c>
      <c r="FX38" s="25">
        <f t="shared" si="579"/>
        <v>0</v>
      </c>
      <c r="FY38" s="25">
        <f t="shared" si="579"/>
        <v>0</v>
      </c>
      <c r="FZ38" s="25">
        <f t="shared" si="579"/>
        <v>0</v>
      </c>
      <c r="GA38" s="25">
        <f t="shared" si="579"/>
        <v>0</v>
      </c>
      <c r="GB38" s="25">
        <f t="shared" si="579"/>
        <v>0</v>
      </c>
      <c r="GC38" s="25">
        <f t="shared" si="579"/>
        <v>0</v>
      </c>
      <c r="GD38" s="25">
        <f t="shared" si="579"/>
        <v>0</v>
      </c>
      <c r="GE38" s="25">
        <f t="shared" si="579"/>
        <v>0</v>
      </c>
      <c r="GF38" s="25">
        <f t="shared" si="579"/>
        <v>0</v>
      </c>
      <c r="GG38" s="25">
        <f t="shared" si="580"/>
        <v>0</v>
      </c>
      <c r="GH38" s="25">
        <f t="shared" si="580"/>
        <v>0</v>
      </c>
      <c r="GI38" s="25">
        <f t="shared" si="580"/>
        <v>0</v>
      </c>
      <c r="GJ38" s="25">
        <f t="shared" si="580"/>
        <v>0</v>
      </c>
      <c r="GK38" s="25">
        <f t="shared" si="580"/>
        <v>0</v>
      </c>
      <c r="GL38" s="25">
        <f t="shared" si="580"/>
        <v>0</v>
      </c>
      <c r="GM38" s="25">
        <f t="shared" si="580"/>
        <v>0</v>
      </c>
      <c r="GN38" s="25">
        <f t="shared" si="580"/>
        <v>0</v>
      </c>
      <c r="GO38" s="25">
        <f t="shared" si="580"/>
        <v>0</v>
      </c>
      <c r="GP38" s="25">
        <f t="shared" si="580"/>
        <v>0</v>
      </c>
      <c r="GQ38" s="25">
        <f t="shared" si="580"/>
        <v>0</v>
      </c>
      <c r="GR38" s="25">
        <f t="shared" si="580"/>
        <v>0</v>
      </c>
      <c r="GS38" s="25">
        <f t="shared" si="580"/>
        <v>0</v>
      </c>
      <c r="GT38" s="25">
        <f t="shared" si="580"/>
        <v>0</v>
      </c>
      <c r="GU38" s="25">
        <f t="shared" si="580"/>
        <v>0</v>
      </c>
      <c r="GV38" s="25">
        <f t="shared" si="580"/>
        <v>0</v>
      </c>
      <c r="GW38" s="25">
        <f t="shared" si="581"/>
        <v>0</v>
      </c>
      <c r="GX38" s="25">
        <f t="shared" si="581"/>
        <v>0</v>
      </c>
      <c r="GY38" s="25">
        <f t="shared" si="581"/>
        <v>0</v>
      </c>
      <c r="GZ38" s="25">
        <f t="shared" si="581"/>
        <v>0</v>
      </c>
      <c r="HA38" s="25">
        <f t="shared" si="581"/>
        <v>0</v>
      </c>
      <c r="HB38" s="25">
        <f t="shared" si="581"/>
        <v>0</v>
      </c>
      <c r="HC38" s="25">
        <f t="shared" si="581"/>
        <v>0</v>
      </c>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BGD38" s="21"/>
    </row>
    <row r="39" spans="1:291 1538:1538" x14ac:dyDescent="0.25">
      <c r="A39" s="7">
        <f>'STEP 2 Input sheet'!A133</f>
        <v>0</v>
      </c>
      <c r="B39" s="7">
        <f>'STEP 2 Input sheet'!B133</f>
        <v>0</v>
      </c>
      <c r="C39" s="7">
        <f>'STEP 2 Input sheet'!C133</f>
        <v>0</v>
      </c>
      <c r="D39" s="7">
        <f>'STEP 2 Input sheet'!D133</f>
        <v>0</v>
      </c>
      <c r="E39" s="7">
        <f>'STEP 2 Input sheet'!E133</f>
        <v>0</v>
      </c>
      <c r="F39" s="7" t="str">
        <f>'STEP 2 Input sheet'!F133</f>
        <v>euro/</v>
      </c>
      <c r="G39" s="7">
        <f>'STEP 2 Input sheet'!G133</f>
        <v>0</v>
      </c>
      <c r="H39" s="7">
        <f>'STEP 2 Input sheet'!H133</f>
        <v>0</v>
      </c>
      <c r="I39" s="7">
        <f>'STEP 2 Input sheet'!I133</f>
        <v>0</v>
      </c>
      <c r="J39" s="15" t="e">
        <f>VLOOKUP(C39,'appendix 7 - prd ind and reg'!$A:$B,2,FALSE)</f>
        <v>#N/A</v>
      </c>
      <c r="K39" s="16" t="e">
        <f>VLOOKUP(D39,'appendix 7 - prd ind and reg'!$G$2:$H$6,2,FALSE)</f>
        <v>#N/A</v>
      </c>
      <c r="L39" s="25">
        <f>IFERROR(VLOOKUP($K39&amp;$J39,'appendix 2 - IO_mult_all'!$A$1:$AQ$156,'appendix 1 - Calculation'!L$36-2007,FALSE),0)</f>
        <v>0</v>
      </c>
      <c r="M39" s="25">
        <f>IFERROR(VLOOKUP($K39&amp;$J39,'appendix 2 - IO_mult_all'!$A$1:$AQ$156,'appendix 1 - Calculation'!M$36-2007,FALSE),0)</f>
        <v>0</v>
      </c>
      <c r="N39" s="25">
        <f>IFERROR(VLOOKUP($K39&amp;$J39,'appendix 2 - IO_mult_all'!$A$1:$AQ$156,'appendix 1 - Calculation'!N$36-2007,FALSE),0)</f>
        <v>0</v>
      </c>
      <c r="O39" s="25">
        <f>IFERROR(VLOOKUP($K39&amp;$J39,'appendix 2 - IO_mult_all'!$A$1:$AQ$156,'appendix 1 - Calculation'!O$36-2007,FALSE),0)</f>
        <v>0</v>
      </c>
      <c r="P39" s="25">
        <f>IFERROR(VLOOKUP($K39&amp;$J39,'appendix 2 - IO_mult_all'!$A$1:$AQ$156,'appendix 1 - Calculation'!P$36-2007,FALSE),0)</f>
        <v>0</v>
      </c>
      <c r="Q39" s="25">
        <f>IFERROR(VLOOKUP($K39&amp;$J39,'appendix 2 - IO_mult_all'!$A$1:$AQ$156,'appendix 1 - Calculation'!Q$36-2007,FALSE),0)</f>
        <v>0</v>
      </c>
      <c r="R39" s="25">
        <f>IFERROR(VLOOKUP($K39&amp;$J39,'appendix 2 - IO_mult_all'!$A$1:$AQ$156,'appendix 1 - Calculation'!R$36-2007,FALSE),0)</f>
        <v>0</v>
      </c>
      <c r="S39" s="25">
        <f>IFERROR(VLOOKUP($K39&amp;$J39,'appendix 2 - IO_mult_all'!$A$1:$AQ$156,'appendix 1 - Calculation'!S$36-2007,FALSE),0)</f>
        <v>0</v>
      </c>
      <c r="T39" s="25">
        <f>IFERROR(VLOOKUP($K39&amp;$J39,'appendix 2 - IO_mult_all'!$A$1:$AQ$156,'appendix 1 - Calculation'!T$36-2007,FALSE),0)</f>
        <v>0</v>
      </c>
      <c r="U39" s="25">
        <f>IFERROR(VLOOKUP($K39&amp;$J39,'appendix 2 - IO_mult_all'!$A$1:$AQ$156,'appendix 1 - Calculation'!U$36-2007,FALSE),0)</f>
        <v>0</v>
      </c>
      <c r="V39" s="25">
        <f>IFERROR(VLOOKUP($K39&amp;$J39,'appendix 2 - IO_mult_all'!$A$1:$AQ$156,'appendix 1 - Calculation'!V$36-2007,FALSE),0)</f>
        <v>0</v>
      </c>
      <c r="W39" s="25">
        <f>IFERROR(VLOOKUP($K39&amp;$J39,'appendix 2 - IO_mult_all'!$A$1:$AQ$156,'appendix 1 - Calculation'!W$36-2007,FALSE),0)</f>
        <v>0</v>
      </c>
      <c r="X39" s="25">
        <f>IFERROR(VLOOKUP($K39&amp;$J39,'appendix 2 - IO_mult_all'!$A$1:$AQ$156,'appendix 1 - Calculation'!X$36-2007,FALSE),0)</f>
        <v>0</v>
      </c>
      <c r="Y39" s="25">
        <f>IFERROR(VLOOKUP($K39&amp;$J39,'appendix 2 - IO_mult_all'!$A$1:$AQ$156,'appendix 1 - Calculation'!Y$36-2007,FALSE),0)</f>
        <v>0</v>
      </c>
      <c r="Z39" s="25">
        <f>IFERROR(VLOOKUP($K39&amp;$J39,'appendix 2 - IO_mult_all'!$A$1:$AQ$156,'appendix 1 - Calculation'!Z$36-2007,FALSE),0)</f>
        <v>0</v>
      </c>
      <c r="AA39" s="25">
        <f>IFERROR(VLOOKUP($K39&amp;$J39,'appendix 2 - IO_mult_all'!$A$1:$AQ$156,'appendix 1 - Calculation'!AA$36-2007,FALSE),0)</f>
        <v>0</v>
      </c>
      <c r="AB39" s="25">
        <f>IFERROR(VLOOKUP($K39&amp;$J39,'appendix 2 - IO_mult_all'!$A$1:$AQ$156,'appendix 1 - Calculation'!AB$36-2007,FALSE),0)</f>
        <v>0</v>
      </c>
      <c r="AC39" s="25">
        <f>IFERROR(VLOOKUP($K39&amp;$J39,'appendix 2 - IO_mult_all'!$A$1:$AQ$156,'appendix 1 - Calculation'!AC$36-2007,FALSE),0)</f>
        <v>0</v>
      </c>
      <c r="AD39" s="25">
        <f>IFERROR(VLOOKUP($K39&amp;$J39,'appendix 2 - IO_mult_all'!$A$1:$AQ$156,'appendix 1 - Calculation'!AD$36-2007,FALSE),0)</f>
        <v>0</v>
      </c>
      <c r="AE39" s="25">
        <f>IFERROR(VLOOKUP($K39&amp;$J39,'appendix 2 - IO_mult_all'!$A$1:$AQ$156,'appendix 1 - Calculation'!AE$36-2007,FALSE),0)</f>
        <v>0</v>
      </c>
      <c r="AF39" s="25">
        <f>IFERROR(VLOOKUP($K39&amp;$J39,'appendix 2 - IO_mult_all'!$A$1:$AQ$156,'appendix 1 - Calculation'!AF$36-2007,FALSE),0)</f>
        <v>0</v>
      </c>
      <c r="AG39" s="25">
        <f>IFERROR(VLOOKUP($K39&amp;$J39,'appendix 2 - IO_mult_all'!$A$1:$AQ$156,'appendix 1 - Calculation'!AG$36-2007,FALSE),0)</f>
        <v>0</v>
      </c>
      <c r="AH39" s="25">
        <f>IFERROR(VLOOKUP($K39&amp;$J39,'appendix 2 - IO_mult_all'!$A$1:$AQ$156,'appendix 1 - Calculation'!AH$36-2007,FALSE),0)</f>
        <v>0</v>
      </c>
      <c r="AI39" s="25">
        <f>IFERROR(VLOOKUP($K39&amp;$J39,'appendix 2 - IO_mult_all'!$A$1:$AQ$156,'appendix 1 - Calculation'!AI$36-2007,FALSE),0)</f>
        <v>0</v>
      </c>
      <c r="AJ39" s="25">
        <f>IFERROR(VLOOKUP($K39&amp;$J39,'appendix 2 - IO_mult_all'!$A$1:$AQ$156,'appendix 1 - Calculation'!AJ$36-2007,FALSE),0)</f>
        <v>0</v>
      </c>
      <c r="AK39" s="25">
        <f>IFERROR(VLOOKUP($K39&amp;$J39,'appendix 2 - IO_mult_all'!$A$1:$AQ$156,'appendix 1 - Calculation'!AK$36-2007,FALSE),0)</f>
        <v>0</v>
      </c>
      <c r="AL39" s="25">
        <f>IFERROR(VLOOKUP($K39&amp;$J39,'appendix 2 - IO_mult_all'!$A$1:$AQ$156,'appendix 1 - Calculation'!AL$36-2007,FALSE),0)</f>
        <v>0</v>
      </c>
      <c r="AM39" s="25">
        <f>IFERROR(VLOOKUP($K39&amp;$J39,'appendix 2 - IO_mult_all'!$A$1:$AQ$156,'appendix 1 - Calculation'!AM$36-2007,FALSE),0)</f>
        <v>0</v>
      </c>
      <c r="AN39" s="25">
        <f>IFERROR(VLOOKUP($K39&amp;$J39,'appendix 2 - IO_mult_all'!$A$1:$AQ$156,'appendix 1 - Calculation'!AN$36-2007,FALSE),0)</f>
        <v>0</v>
      </c>
      <c r="AO39" s="25">
        <f>IFERROR(VLOOKUP($K39&amp;$J39,'appendix 2 - IO_mult_all'!$A$1:$AQ$156,'appendix 1 - Calculation'!AO$36-2007,FALSE),0)</f>
        <v>0</v>
      </c>
      <c r="AP39" s="25">
        <f>IFERROR(VLOOKUP($K39&amp;$J39,'appendix 2 - IO_mult_all'!$A$1:$AQ$156,'appendix 1 - Calculation'!AP$36-2007,FALSE),0)</f>
        <v>0</v>
      </c>
      <c r="AQ39" s="25">
        <f>IFERROR(VLOOKUP($K39&amp;$J39,'appendix 2 - IO_mult_all'!$A$1:$AQ$156,'appendix 1 - Calculation'!AQ$36-2007,FALSE),0)</f>
        <v>0</v>
      </c>
      <c r="AR39" s="25">
        <f>IFERROR(VLOOKUP($K39&amp;$J39,'appendix 2 - IO_mult_all'!$A$1:$AQ$156,'appendix 1 - Calculation'!AR$36-2007,FALSE),0)</f>
        <v>0</v>
      </c>
      <c r="AS39" s="25">
        <f>IFERROR(VLOOKUP($K39&amp;$J39,'appendix 2 - IO_mult_all'!$A$1:$AQ$156,'appendix 1 - Calculation'!AS$36-2007,FALSE),0)</f>
        <v>0</v>
      </c>
      <c r="AT39" s="25">
        <f>IFERROR(VLOOKUP($K39&amp;$J39,'appendix 2 - IO_mult_all'!$A$1:$AQ$156,'appendix 1 - Calculation'!AT$36-2007,FALSE),0)</f>
        <v>0</v>
      </c>
      <c r="AU39" s="25">
        <f>IFERROR(VLOOKUP($K39&amp;$J39,'appendix 2 - IO_mult_all'!$A$1:$AQ$156,'appendix 1 - Calculation'!AU$36-2007,FALSE),0)</f>
        <v>0</v>
      </c>
      <c r="AV39" s="25">
        <f>IFERROR(VLOOKUP($K39&amp;$J39,'appendix 2 - IO_mult_all'!$A$1:$AQ$156,'appendix 1 - Calculation'!AV$36-2007,FALSE),0)</f>
        <v>0</v>
      </c>
      <c r="AW39" s="25">
        <f>IFERROR(VLOOKUP($K39&amp;$J39,'appendix 2 - IO_mult_all'!$A$1:$AQ$156,'appendix 1 - Calculation'!AW$36-2007,FALSE),0)</f>
        <v>0</v>
      </c>
      <c r="AX39" s="25">
        <f>IFERROR(VLOOKUP($K39&amp;$J39,'appendix 2 - IO_mult_all'!$A$1:$AQ$156,'appendix 1 - Calculation'!AX$36-2007,FALSE),0)</f>
        <v>0</v>
      </c>
      <c r="AY39" s="25">
        <f>IFERROR(VLOOKUP($K39&amp;$J39,'appendix 2 - IO_mult_all'!$A$1:$AQ$156,'appendix 1 - Calculation'!AY$36-2007,FALSE),0)</f>
        <v>0</v>
      </c>
      <c r="AZ39" s="25">
        <f>IFERROR(VLOOKUP($K39&amp;$J39,'appendix 3 - IO_mult_ETS'!$A$1:$AQ$156,'appendix 1 - Calculation'!AZ$3-2007,FALSE),0)</f>
        <v>0</v>
      </c>
      <c r="BA39" s="25">
        <f>IFERROR(VLOOKUP($K39&amp;$J39,'appendix 3 - IO_mult_ETS'!$A$1:$AQ$156,'appendix 1 - Calculation'!BA$3-2007,FALSE),0)</f>
        <v>0</v>
      </c>
      <c r="BB39" s="25">
        <f>IFERROR(VLOOKUP($K39&amp;$J39,'appendix 3 - IO_mult_ETS'!$A$1:$AQ$156,'appendix 1 - Calculation'!BB$3-2007,FALSE),0)</f>
        <v>0</v>
      </c>
      <c r="BC39" s="25">
        <f>IFERROR(VLOOKUP($K39&amp;$J39,'appendix 3 - IO_mult_ETS'!$A$1:$AQ$156,'appendix 1 - Calculation'!BC$3-2007,FALSE),0)</f>
        <v>0</v>
      </c>
      <c r="BD39" s="25">
        <f>IFERROR(VLOOKUP($K39&amp;$J39,'appendix 3 - IO_mult_ETS'!$A$1:$AQ$156,'appendix 1 - Calculation'!BD$3-2007,FALSE),0)</f>
        <v>0</v>
      </c>
      <c r="BE39" s="25">
        <f>IFERROR(VLOOKUP($K39&amp;$J39,'appendix 3 - IO_mult_ETS'!$A$1:$AQ$156,'appendix 1 - Calculation'!BE$3-2007,FALSE),0)</f>
        <v>0</v>
      </c>
      <c r="BF39" s="25">
        <f>IFERROR(VLOOKUP($K39&amp;$J39,'appendix 3 - IO_mult_ETS'!$A$1:$AQ$156,'appendix 1 - Calculation'!BF$3-2007,FALSE),0)</f>
        <v>0</v>
      </c>
      <c r="BG39" s="25">
        <f>IFERROR(VLOOKUP($K39&amp;$J39,'appendix 3 - IO_mult_ETS'!$A$1:$AQ$156,'appendix 1 - Calculation'!BG$3-2007,FALSE),0)</f>
        <v>0</v>
      </c>
      <c r="BH39" s="25">
        <f>IFERROR(VLOOKUP($K39&amp;$J39,'appendix 3 - IO_mult_ETS'!$A$1:$AQ$156,'appendix 1 - Calculation'!BH$3-2007,FALSE),0)</f>
        <v>0</v>
      </c>
      <c r="BI39" s="25">
        <f>IFERROR(VLOOKUP($K39&amp;$J39,'appendix 3 - IO_mult_ETS'!$A$1:$AQ$156,'appendix 1 - Calculation'!BI$3-2007,FALSE),0)</f>
        <v>0</v>
      </c>
      <c r="BJ39" s="25">
        <f>IFERROR(VLOOKUP($K39&amp;$J39,'appendix 3 - IO_mult_ETS'!$A$1:$AQ$156,'appendix 1 - Calculation'!BJ$3-2007,FALSE),0)</f>
        <v>0</v>
      </c>
      <c r="BK39" s="25">
        <f>IFERROR(VLOOKUP($K39&amp;$J39,'appendix 3 - IO_mult_ETS'!$A$1:$AQ$156,'appendix 1 - Calculation'!BK$3-2007,FALSE),0)</f>
        <v>0</v>
      </c>
      <c r="BL39" s="25">
        <f>IFERROR(VLOOKUP($K39&amp;$J39,'appendix 3 - IO_mult_ETS'!$A$1:$AQ$156,'appendix 1 - Calculation'!BL$3-2007,FALSE),0)</f>
        <v>0</v>
      </c>
      <c r="BM39" s="25">
        <f>IFERROR(VLOOKUP($K39&amp;$J39,'appendix 3 - IO_mult_ETS'!$A$1:$AQ$156,'appendix 1 - Calculation'!BM$3-2007,FALSE),0)</f>
        <v>0</v>
      </c>
      <c r="BN39" s="25">
        <f>IFERROR(VLOOKUP($K39&amp;$J39,'appendix 3 - IO_mult_ETS'!$A$1:$AQ$156,'appendix 1 - Calculation'!BN$3-2007,FALSE),0)</f>
        <v>0</v>
      </c>
      <c r="BO39" s="25">
        <f>IFERROR(VLOOKUP($K39&amp;$J39,'appendix 3 - IO_mult_ETS'!$A$1:$AQ$156,'appendix 1 - Calculation'!BO$3-2007,FALSE),0)</f>
        <v>0</v>
      </c>
      <c r="BP39" s="25">
        <f>IFERROR(VLOOKUP($K39&amp;$J39,'appendix 3 - IO_mult_ETS'!$A$1:$AQ$156,'appendix 1 - Calculation'!BP$3-2007,FALSE),0)</f>
        <v>0</v>
      </c>
      <c r="BQ39" s="25">
        <f>IFERROR(VLOOKUP($K39&amp;$J39,'appendix 3 - IO_mult_ETS'!$A$1:$AQ$156,'appendix 1 - Calculation'!BQ$3-2007,FALSE),0)</f>
        <v>0</v>
      </c>
      <c r="BR39" s="25">
        <f>IFERROR(VLOOKUP($K39&amp;$J39,'appendix 3 - IO_mult_ETS'!$A$1:$AQ$156,'appendix 1 - Calculation'!BR$3-2007,FALSE),0)</f>
        <v>0</v>
      </c>
      <c r="BS39" s="25">
        <f>IFERROR(VLOOKUP($K39&amp;$J39,'appendix 3 - IO_mult_ETS'!$A$1:$AQ$156,'appendix 1 - Calculation'!BS$3-2007,FALSE),0)</f>
        <v>0</v>
      </c>
      <c r="BT39" s="25">
        <f>IFERROR(VLOOKUP($K39&amp;$J39,'appendix 3 - IO_mult_ETS'!$A$1:$AQ$156,'appendix 1 - Calculation'!BT$3-2007,FALSE),0)</f>
        <v>0</v>
      </c>
      <c r="BU39" s="25">
        <f>IFERROR(VLOOKUP($K39&amp;$J39,'appendix 3 - IO_mult_ETS'!$A$1:$AQ$156,'appendix 1 - Calculation'!BU$3-2007,FALSE),0)</f>
        <v>0</v>
      </c>
      <c r="BV39" s="25">
        <f>IFERROR(VLOOKUP($K39&amp;$J39,'appendix 3 - IO_mult_ETS'!$A$1:$AQ$156,'appendix 1 - Calculation'!BV$3-2007,FALSE),0)</f>
        <v>0</v>
      </c>
      <c r="BW39" s="25">
        <f>IFERROR(VLOOKUP($K39&amp;$J39,'appendix 3 - IO_mult_ETS'!$A$1:$AQ$156,'appendix 1 - Calculation'!BW$3-2007,FALSE),0)</f>
        <v>0</v>
      </c>
      <c r="BX39" s="25">
        <f>IFERROR(VLOOKUP($K39&amp;$J39,'appendix 3 - IO_mult_ETS'!$A$1:$AQ$156,'appendix 1 - Calculation'!BX$3-2007,FALSE),0)</f>
        <v>0</v>
      </c>
      <c r="BY39" s="25">
        <f>IFERROR(VLOOKUP($K39&amp;$J39,'appendix 3 - IO_mult_ETS'!$A$1:$AQ$156,'appendix 1 - Calculation'!BY$3-2007,FALSE),0)</f>
        <v>0</v>
      </c>
      <c r="BZ39" s="25">
        <f>IFERROR(VLOOKUP($K39&amp;$J39,'appendix 3 - IO_mult_ETS'!$A$1:$AQ$156,'appendix 1 - Calculation'!BZ$3-2007,FALSE),0)</f>
        <v>0</v>
      </c>
      <c r="CA39" s="25">
        <f>IFERROR(VLOOKUP($K39&amp;$J39,'appendix 3 - IO_mult_ETS'!$A$1:$AQ$156,'appendix 1 - Calculation'!CA$3-2007,FALSE),0)</f>
        <v>0</v>
      </c>
      <c r="CB39" s="25">
        <f>IFERROR(VLOOKUP($K39&amp;$J39,'appendix 3 - IO_mult_ETS'!$A$1:$AQ$156,'appendix 1 - Calculation'!CB$3-2007,FALSE),0)</f>
        <v>0</v>
      </c>
      <c r="CC39" s="25">
        <f>IFERROR(VLOOKUP($K39&amp;$J39,'appendix 3 - IO_mult_ETS'!$A$1:$AQ$156,'appendix 1 - Calculation'!CC$3-2007,FALSE),0)</f>
        <v>0</v>
      </c>
      <c r="CD39" s="25">
        <f>IFERROR(VLOOKUP($K39&amp;$J39,'appendix 3 - IO_mult_ETS'!$A$1:$AQ$156,'appendix 1 - Calculation'!CD$3-2007,FALSE),0)</f>
        <v>0</v>
      </c>
      <c r="CE39" s="25">
        <f>IFERROR(VLOOKUP($K39&amp;$J39,'appendix 3 - IO_mult_ETS'!$A$1:$AQ$156,'appendix 1 - Calculation'!CE$3-2007,FALSE),0)</f>
        <v>0</v>
      </c>
      <c r="CF39" s="25">
        <f>IFERROR(VLOOKUP($K39&amp;$J39,'appendix 3 - IO_mult_ETS'!$A$1:$AQ$156,'appendix 1 - Calculation'!CF$3-2007,FALSE),0)</f>
        <v>0</v>
      </c>
      <c r="CG39" s="25">
        <f>IFERROR(VLOOKUP($K39&amp;$J39,'appendix 3 - IO_mult_ETS'!$A$1:$AQ$156,'appendix 1 - Calculation'!CG$3-2007,FALSE),0)</f>
        <v>0</v>
      </c>
      <c r="CH39" s="25">
        <f>IFERROR(VLOOKUP($K39&amp;$J39,'appendix 3 - IO_mult_ETS'!$A$1:$AQ$156,'appendix 1 - Calculation'!CH$3-2007,FALSE),0)</f>
        <v>0</v>
      </c>
      <c r="CI39" s="25">
        <f>IFERROR(VLOOKUP($K39&amp;$J39,'appendix 3 - IO_mult_ETS'!$A$1:$AQ$156,'appendix 1 - Calculation'!CI$3-2007,FALSE),0)</f>
        <v>0</v>
      </c>
      <c r="CJ39" s="25">
        <f>IFERROR(VLOOKUP($K39&amp;$J39,'appendix 3 - IO_mult_ETS'!$A$1:$AQ$156,'appendix 1 - Calculation'!CJ$3-2007,FALSE),0)</f>
        <v>0</v>
      </c>
      <c r="CK39" s="25">
        <f>IFERROR(VLOOKUP($K39&amp;$J39,'appendix 3 - IO_mult_ETS'!$A$1:$AQ$156,'appendix 1 - Calculation'!CK$3-2007,FALSE),0)</f>
        <v>0</v>
      </c>
      <c r="CL39" s="25">
        <f>IFERROR(VLOOKUP($K39&amp;$J39,'appendix 3 - IO_mult_ETS'!$A$1:$AQ$156,'appendix 1 - Calculation'!CL$3-2007,FALSE),0)</f>
        <v>0</v>
      </c>
      <c r="CM39" s="25">
        <f>IFERROR(VLOOKUP($K39&amp;$J39,'appendix 3 - IO_mult_ETS'!$A$1:$AQ$156,'appendix 1 - Calculation'!CM$3-2007,FALSE),0)</f>
        <v>0</v>
      </c>
      <c r="CN39" s="25">
        <f t="shared" si="582"/>
        <v>0</v>
      </c>
      <c r="CO39" s="25">
        <f t="shared" si="567"/>
        <v>0</v>
      </c>
      <c r="CP39" s="25">
        <f t="shared" si="567"/>
        <v>0</v>
      </c>
      <c r="CQ39" s="25">
        <f t="shared" si="567"/>
        <v>0</v>
      </c>
      <c r="CR39" s="25">
        <f t="shared" si="567"/>
        <v>0</v>
      </c>
      <c r="CS39" s="25">
        <f t="shared" si="567"/>
        <v>0</v>
      </c>
      <c r="CT39" s="25">
        <f t="shared" si="567"/>
        <v>0</v>
      </c>
      <c r="CU39" s="25">
        <f t="shared" si="567"/>
        <v>0</v>
      </c>
      <c r="CV39" s="25">
        <f t="shared" si="567"/>
        <v>0</v>
      </c>
      <c r="CW39" s="25">
        <f t="shared" si="567"/>
        <v>0</v>
      </c>
      <c r="CX39" s="25">
        <f t="shared" si="567"/>
        <v>0</v>
      </c>
      <c r="CY39" s="25">
        <f t="shared" si="567"/>
        <v>0</v>
      </c>
      <c r="CZ39" s="25">
        <f t="shared" si="567"/>
        <v>0</v>
      </c>
      <c r="DA39" s="25">
        <f t="shared" si="567"/>
        <v>0</v>
      </c>
      <c r="DB39" s="25">
        <f t="shared" si="567"/>
        <v>0</v>
      </c>
      <c r="DC39" s="25">
        <f t="shared" si="567"/>
        <v>0</v>
      </c>
      <c r="DD39" s="25">
        <f t="shared" si="567"/>
        <v>0</v>
      </c>
      <c r="DE39" s="25">
        <f t="shared" si="568"/>
        <v>0</v>
      </c>
      <c r="DF39" s="25">
        <f t="shared" si="568"/>
        <v>0</v>
      </c>
      <c r="DG39" s="25">
        <f t="shared" si="568"/>
        <v>0</v>
      </c>
      <c r="DH39" s="25">
        <f t="shared" si="568"/>
        <v>0</v>
      </c>
      <c r="DI39" s="25">
        <f t="shared" si="568"/>
        <v>0</v>
      </c>
      <c r="DJ39" s="25">
        <f t="shared" si="568"/>
        <v>0</v>
      </c>
      <c r="DK39" s="25">
        <f t="shared" si="568"/>
        <v>0</v>
      </c>
      <c r="DL39" s="25">
        <f t="shared" si="568"/>
        <v>0</v>
      </c>
      <c r="DM39" s="25">
        <f t="shared" si="568"/>
        <v>0</v>
      </c>
      <c r="DN39" s="25">
        <f t="shared" si="568"/>
        <v>0</v>
      </c>
      <c r="DO39" s="25">
        <f t="shared" si="568"/>
        <v>0</v>
      </c>
      <c r="DP39" s="25">
        <f t="shared" si="568"/>
        <v>0</v>
      </c>
      <c r="DQ39" s="25">
        <f t="shared" si="568"/>
        <v>0</v>
      </c>
      <c r="DR39" s="25">
        <f t="shared" si="568"/>
        <v>0</v>
      </c>
      <c r="DS39" s="25">
        <f t="shared" si="568"/>
        <v>0</v>
      </c>
      <c r="DT39" s="25">
        <f t="shared" si="568"/>
        <v>0</v>
      </c>
      <c r="DU39" s="25">
        <f t="shared" si="569"/>
        <v>0</v>
      </c>
      <c r="DV39" s="25">
        <f t="shared" si="569"/>
        <v>0</v>
      </c>
      <c r="DW39" s="25">
        <f t="shared" si="569"/>
        <v>0</v>
      </c>
      <c r="DX39" s="25">
        <f t="shared" si="569"/>
        <v>0</v>
      </c>
      <c r="DY39" s="25">
        <f t="shared" si="569"/>
        <v>0</v>
      </c>
      <c r="DZ39" s="25">
        <f t="shared" si="569"/>
        <v>0</v>
      </c>
      <c r="EA39" s="25">
        <f t="shared" si="569"/>
        <v>0</v>
      </c>
      <c r="EB39" s="25">
        <f t="shared" si="583"/>
        <v>0</v>
      </c>
      <c r="EC39" s="25">
        <f t="shared" si="570"/>
        <v>0</v>
      </c>
      <c r="ED39" s="25">
        <f t="shared" si="570"/>
        <v>0</v>
      </c>
      <c r="EE39" s="25">
        <f t="shared" si="570"/>
        <v>0</v>
      </c>
      <c r="EF39" s="25">
        <f t="shared" si="570"/>
        <v>0</v>
      </c>
      <c r="EG39" s="25">
        <f t="shared" si="570"/>
        <v>0</v>
      </c>
      <c r="EH39" s="25">
        <f t="shared" si="570"/>
        <v>0</v>
      </c>
      <c r="EI39" s="25">
        <f t="shared" si="570"/>
        <v>0</v>
      </c>
      <c r="EJ39" s="25">
        <f t="shared" si="570"/>
        <v>0</v>
      </c>
      <c r="EK39" s="25">
        <f t="shared" si="570"/>
        <v>0</v>
      </c>
      <c r="EL39" s="25">
        <f t="shared" si="570"/>
        <v>0</v>
      </c>
      <c r="EM39" s="25">
        <f t="shared" si="570"/>
        <v>0</v>
      </c>
      <c r="EN39" s="25">
        <f t="shared" si="570"/>
        <v>0</v>
      </c>
      <c r="EO39" s="25">
        <f t="shared" si="570"/>
        <v>0</v>
      </c>
      <c r="EP39" s="25">
        <f t="shared" si="570"/>
        <v>0</v>
      </c>
      <c r="EQ39" s="25">
        <f t="shared" si="570"/>
        <v>0</v>
      </c>
      <c r="ER39" s="25">
        <f t="shared" si="570"/>
        <v>0</v>
      </c>
      <c r="ES39" s="25">
        <f t="shared" si="571"/>
        <v>0</v>
      </c>
      <c r="ET39" s="25">
        <f t="shared" si="571"/>
        <v>0</v>
      </c>
      <c r="EU39" s="25">
        <f t="shared" si="571"/>
        <v>0</v>
      </c>
      <c r="EV39" s="25">
        <f t="shared" si="571"/>
        <v>0</v>
      </c>
      <c r="EW39" s="25">
        <f t="shared" si="571"/>
        <v>0</v>
      </c>
      <c r="EX39" s="25">
        <f t="shared" si="571"/>
        <v>0</v>
      </c>
      <c r="EY39" s="25">
        <f t="shared" si="571"/>
        <v>0</v>
      </c>
      <c r="EZ39" s="25">
        <f t="shared" si="571"/>
        <v>0</v>
      </c>
      <c r="FA39" s="25">
        <f t="shared" si="571"/>
        <v>0</v>
      </c>
      <c r="FB39" s="25">
        <f t="shared" si="571"/>
        <v>0</v>
      </c>
      <c r="FC39" s="25">
        <f t="shared" si="571"/>
        <v>0</v>
      </c>
      <c r="FD39" s="25">
        <f t="shared" si="571"/>
        <v>0</v>
      </c>
      <c r="FE39" s="25">
        <f t="shared" si="571"/>
        <v>0</v>
      </c>
      <c r="FF39" s="25">
        <f t="shared" si="571"/>
        <v>0</v>
      </c>
      <c r="FG39" s="25">
        <f t="shared" si="571"/>
        <v>0</v>
      </c>
      <c r="FH39" s="25">
        <f t="shared" si="571"/>
        <v>0</v>
      </c>
      <c r="FI39" s="25">
        <f t="shared" si="572"/>
        <v>0</v>
      </c>
      <c r="FJ39" s="25">
        <f t="shared" si="573"/>
        <v>0</v>
      </c>
      <c r="FK39" s="25">
        <f t="shared" si="574"/>
        <v>0</v>
      </c>
      <c r="FL39" s="25">
        <f t="shared" si="575"/>
        <v>0</v>
      </c>
      <c r="FM39" s="25">
        <f t="shared" si="576"/>
        <v>0</v>
      </c>
      <c r="FN39" s="25">
        <f t="shared" si="577"/>
        <v>0</v>
      </c>
      <c r="FO39" s="25">
        <f t="shared" si="578"/>
        <v>0</v>
      </c>
      <c r="FP39" s="25">
        <f t="shared" si="584"/>
        <v>0</v>
      </c>
      <c r="FQ39" s="25">
        <f t="shared" si="579"/>
        <v>0</v>
      </c>
      <c r="FR39" s="25">
        <f t="shared" si="579"/>
        <v>0</v>
      </c>
      <c r="FS39" s="25">
        <f t="shared" si="579"/>
        <v>0</v>
      </c>
      <c r="FT39" s="25">
        <f t="shared" si="579"/>
        <v>0</v>
      </c>
      <c r="FU39" s="25">
        <f t="shared" si="579"/>
        <v>0</v>
      </c>
      <c r="FV39" s="25">
        <f t="shared" si="579"/>
        <v>0</v>
      </c>
      <c r="FW39" s="25">
        <f t="shared" si="579"/>
        <v>0</v>
      </c>
      <c r="FX39" s="25">
        <f t="shared" si="579"/>
        <v>0</v>
      </c>
      <c r="FY39" s="25">
        <f t="shared" si="579"/>
        <v>0</v>
      </c>
      <c r="FZ39" s="25">
        <f t="shared" si="579"/>
        <v>0</v>
      </c>
      <c r="GA39" s="25">
        <f t="shared" si="579"/>
        <v>0</v>
      </c>
      <c r="GB39" s="25">
        <f t="shared" si="579"/>
        <v>0</v>
      </c>
      <c r="GC39" s="25">
        <f t="shared" si="579"/>
        <v>0</v>
      </c>
      <c r="GD39" s="25">
        <f t="shared" si="579"/>
        <v>0</v>
      </c>
      <c r="GE39" s="25">
        <f t="shared" si="579"/>
        <v>0</v>
      </c>
      <c r="GF39" s="25">
        <f t="shared" si="579"/>
        <v>0</v>
      </c>
      <c r="GG39" s="25">
        <f t="shared" si="580"/>
        <v>0</v>
      </c>
      <c r="GH39" s="25">
        <f t="shared" si="580"/>
        <v>0</v>
      </c>
      <c r="GI39" s="25">
        <f t="shared" si="580"/>
        <v>0</v>
      </c>
      <c r="GJ39" s="25">
        <f t="shared" si="580"/>
        <v>0</v>
      </c>
      <c r="GK39" s="25">
        <f t="shared" si="580"/>
        <v>0</v>
      </c>
      <c r="GL39" s="25">
        <f t="shared" si="580"/>
        <v>0</v>
      </c>
      <c r="GM39" s="25">
        <f t="shared" si="580"/>
        <v>0</v>
      </c>
      <c r="GN39" s="25">
        <f t="shared" si="580"/>
        <v>0</v>
      </c>
      <c r="GO39" s="25">
        <f t="shared" si="580"/>
        <v>0</v>
      </c>
      <c r="GP39" s="25">
        <f t="shared" si="580"/>
        <v>0</v>
      </c>
      <c r="GQ39" s="25">
        <f t="shared" si="580"/>
        <v>0</v>
      </c>
      <c r="GR39" s="25">
        <f t="shared" si="580"/>
        <v>0</v>
      </c>
      <c r="GS39" s="25">
        <f t="shared" si="580"/>
        <v>0</v>
      </c>
      <c r="GT39" s="25">
        <f t="shared" si="580"/>
        <v>0</v>
      </c>
      <c r="GU39" s="25">
        <f t="shared" si="580"/>
        <v>0</v>
      </c>
      <c r="GV39" s="25">
        <f t="shared" si="580"/>
        <v>0</v>
      </c>
      <c r="GW39" s="25">
        <f t="shared" si="581"/>
        <v>0</v>
      </c>
      <c r="GX39" s="25">
        <f t="shared" si="581"/>
        <v>0</v>
      </c>
      <c r="GY39" s="25">
        <f t="shared" si="581"/>
        <v>0</v>
      </c>
      <c r="GZ39" s="25">
        <f t="shared" si="581"/>
        <v>0</v>
      </c>
      <c r="HA39" s="25">
        <f t="shared" si="581"/>
        <v>0</v>
      </c>
      <c r="HB39" s="25">
        <f t="shared" si="581"/>
        <v>0</v>
      </c>
      <c r="HC39" s="25">
        <f t="shared" si="581"/>
        <v>0</v>
      </c>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BGD39" s="21"/>
    </row>
    <row r="40" spans="1:291 1538:1538" x14ac:dyDescent="0.25">
      <c r="A40" s="7">
        <f>'STEP 2 Input sheet'!A134</f>
        <v>0</v>
      </c>
      <c r="B40" s="7">
        <f>'STEP 2 Input sheet'!B134</f>
        <v>0</v>
      </c>
      <c r="C40" s="7">
        <f>'STEP 2 Input sheet'!C134</f>
        <v>0</v>
      </c>
      <c r="D40" s="7">
        <f>'STEP 2 Input sheet'!D134</f>
        <v>0</v>
      </c>
      <c r="E40" s="7">
        <f>'STEP 2 Input sheet'!E134</f>
        <v>0</v>
      </c>
      <c r="F40" s="7" t="str">
        <f>'STEP 2 Input sheet'!F134</f>
        <v>euro/</v>
      </c>
      <c r="G40" s="7">
        <f>'STEP 2 Input sheet'!G134</f>
        <v>0</v>
      </c>
      <c r="H40" s="7">
        <f>'STEP 2 Input sheet'!H134</f>
        <v>0</v>
      </c>
      <c r="I40" s="7">
        <f>'STEP 2 Input sheet'!I134</f>
        <v>0</v>
      </c>
      <c r="J40" s="15" t="e">
        <f>VLOOKUP(C40,'appendix 7 - prd ind and reg'!$A:$B,2,FALSE)</f>
        <v>#N/A</v>
      </c>
      <c r="K40" s="16" t="e">
        <f>VLOOKUP(D40,'appendix 7 - prd ind and reg'!$G$2:$H$6,2,FALSE)</f>
        <v>#N/A</v>
      </c>
      <c r="L40" s="25">
        <f>IFERROR(VLOOKUP($K40&amp;$J40,'appendix 2 - IO_mult_all'!$A$1:$AQ$156,'appendix 1 - Calculation'!L$36-2007,FALSE),0)</f>
        <v>0</v>
      </c>
      <c r="M40" s="25">
        <f>IFERROR(VLOOKUP($K40&amp;$J40,'appendix 2 - IO_mult_all'!$A$1:$AQ$156,'appendix 1 - Calculation'!M$36-2007,FALSE),0)</f>
        <v>0</v>
      </c>
      <c r="N40" s="25">
        <f>IFERROR(VLOOKUP($K40&amp;$J40,'appendix 2 - IO_mult_all'!$A$1:$AQ$156,'appendix 1 - Calculation'!N$36-2007,FALSE),0)</f>
        <v>0</v>
      </c>
      <c r="O40" s="25">
        <f>IFERROR(VLOOKUP($K40&amp;$J40,'appendix 2 - IO_mult_all'!$A$1:$AQ$156,'appendix 1 - Calculation'!O$36-2007,FALSE),0)</f>
        <v>0</v>
      </c>
      <c r="P40" s="25">
        <f>IFERROR(VLOOKUP($K40&amp;$J40,'appendix 2 - IO_mult_all'!$A$1:$AQ$156,'appendix 1 - Calculation'!P$36-2007,FALSE),0)</f>
        <v>0</v>
      </c>
      <c r="Q40" s="25">
        <f>IFERROR(VLOOKUP($K40&amp;$J40,'appendix 2 - IO_mult_all'!$A$1:$AQ$156,'appendix 1 - Calculation'!Q$36-2007,FALSE),0)</f>
        <v>0</v>
      </c>
      <c r="R40" s="25">
        <f>IFERROR(VLOOKUP($K40&amp;$J40,'appendix 2 - IO_mult_all'!$A$1:$AQ$156,'appendix 1 - Calculation'!R$36-2007,FALSE),0)</f>
        <v>0</v>
      </c>
      <c r="S40" s="25">
        <f>IFERROR(VLOOKUP($K40&amp;$J40,'appendix 2 - IO_mult_all'!$A$1:$AQ$156,'appendix 1 - Calculation'!S$36-2007,FALSE),0)</f>
        <v>0</v>
      </c>
      <c r="T40" s="25">
        <f>IFERROR(VLOOKUP($K40&amp;$J40,'appendix 2 - IO_mult_all'!$A$1:$AQ$156,'appendix 1 - Calculation'!T$36-2007,FALSE),0)</f>
        <v>0</v>
      </c>
      <c r="U40" s="25">
        <f>IFERROR(VLOOKUP($K40&amp;$J40,'appendix 2 - IO_mult_all'!$A$1:$AQ$156,'appendix 1 - Calculation'!U$36-2007,FALSE),0)</f>
        <v>0</v>
      </c>
      <c r="V40" s="25">
        <f>IFERROR(VLOOKUP($K40&amp;$J40,'appendix 2 - IO_mult_all'!$A$1:$AQ$156,'appendix 1 - Calculation'!V$36-2007,FALSE),0)</f>
        <v>0</v>
      </c>
      <c r="W40" s="25">
        <f>IFERROR(VLOOKUP($K40&amp;$J40,'appendix 2 - IO_mult_all'!$A$1:$AQ$156,'appendix 1 - Calculation'!W$36-2007,FALSE),0)</f>
        <v>0</v>
      </c>
      <c r="X40" s="25">
        <f>IFERROR(VLOOKUP($K40&amp;$J40,'appendix 2 - IO_mult_all'!$A$1:$AQ$156,'appendix 1 - Calculation'!X$36-2007,FALSE),0)</f>
        <v>0</v>
      </c>
      <c r="Y40" s="25">
        <f>IFERROR(VLOOKUP($K40&amp;$J40,'appendix 2 - IO_mult_all'!$A$1:$AQ$156,'appendix 1 - Calculation'!Y$36-2007,FALSE),0)</f>
        <v>0</v>
      </c>
      <c r="Z40" s="25">
        <f>IFERROR(VLOOKUP($K40&amp;$J40,'appendix 2 - IO_mult_all'!$A$1:$AQ$156,'appendix 1 - Calculation'!Z$36-2007,FALSE),0)</f>
        <v>0</v>
      </c>
      <c r="AA40" s="25">
        <f>IFERROR(VLOOKUP($K40&amp;$J40,'appendix 2 - IO_mult_all'!$A$1:$AQ$156,'appendix 1 - Calculation'!AA$36-2007,FALSE),0)</f>
        <v>0</v>
      </c>
      <c r="AB40" s="25">
        <f>IFERROR(VLOOKUP($K40&amp;$J40,'appendix 2 - IO_mult_all'!$A$1:$AQ$156,'appendix 1 - Calculation'!AB$36-2007,FALSE),0)</f>
        <v>0</v>
      </c>
      <c r="AC40" s="25">
        <f>IFERROR(VLOOKUP($K40&amp;$J40,'appendix 2 - IO_mult_all'!$A$1:$AQ$156,'appendix 1 - Calculation'!AC$36-2007,FALSE),0)</f>
        <v>0</v>
      </c>
      <c r="AD40" s="25">
        <f>IFERROR(VLOOKUP($K40&amp;$J40,'appendix 2 - IO_mult_all'!$A$1:$AQ$156,'appendix 1 - Calculation'!AD$36-2007,FALSE),0)</f>
        <v>0</v>
      </c>
      <c r="AE40" s="25">
        <f>IFERROR(VLOOKUP($K40&amp;$J40,'appendix 2 - IO_mult_all'!$A$1:$AQ$156,'appendix 1 - Calculation'!AE$36-2007,FALSE),0)</f>
        <v>0</v>
      </c>
      <c r="AF40" s="25">
        <f>IFERROR(VLOOKUP($K40&amp;$J40,'appendix 2 - IO_mult_all'!$A$1:$AQ$156,'appendix 1 - Calculation'!AF$36-2007,FALSE),0)</f>
        <v>0</v>
      </c>
      <c r="AG40" s="25">
        <f>IFERROR(VLOOKUP($K40&amp;$J40,'appendix 2 - IO_mult_all'!$A$1:$AQ$156,'appendix 1 - Calculation'!AG$36-2007,FALSE),0)</f>
        <v>0</v>
      </c>
      <c r="AH40" s="25">
        <f>IFERROR(VLOOKUP($K40&amp;$J40,'appendix 2 - IO_mult_all'!$A$1:$AQ$156,'appendix 1 - Calculation'!AH$36-2007,FALSE),0)</f>
        <v>0</v>
      </c>
      <c r="AI40" s="25">
        <f>IFERROR(VLOOKUP($K40&amp;$J40,'appendix 2 - IO_mult_all'!$A$1:$AQ$156,'appendix 1 - Calculation'!AI$36-2007,FALSE),0)</f>
        <v>0</v>
      </c>
      <c r="AJ40" s="25">
        <f>IFERROR(VLOOKUP($K40&amp;$J40,'appendix 2 - IO_mult_all'!$A$1:$AQ$156,'appendix 1 - Calculation'!AJ$36-2007,FALSE),0)</f>
        <v>0</v>
      </c>
      <c r="AK40" s="25">
        <f>IFERROR(VLOOKUP($K40&amp;$J40,'appendix 2 - IO_mult_all'!$A$1:$AQ$156,'appendix 1 - Calculation'!AK$36-2007,FALSE),0)</f>
        <v>0</v>
      </c>
      <c r="AL40" s="25">
        <f>IFERROR(VLOOKUP($K40&amp;$J40,'appendix 2 - IO_mult_all'!$A$1:$AQ$156,'appendix 1 - Calculation'!AL$36-2007,FALSE),0)</f>
        <v>0</v>
      </c>
      <c r="AM40" s="25">
        <f>IFERROR(VLOOKUP($K40&amp;$J40,'appendix 2 - IO_mult_all'!$A$1:$AQ$156,'appendix 1 - Calculation'!AM$36-2007,FALSE),0)</f>
        <v>0</v>
      </c>
      <c r="AN40" s="25">
        <f>IFERROR(VLOOKUP($K40&amp;$J40,'appendix 2 - IO_mult_all'!$A$1:$AQ$156,'appendix 1 - Calculation'!AN$36-2007,FALSE),0)</f>
        <v>0</v>
      </c>
      <c r="AO40" s="25">
        <f>IFERROR(VLOOKUP($K40&amp;$J40,'appendix 2 - IO_mult_all'!$A$1:$AQ$156,'appendix 1 - Calculation'!AO$36-2007,FALSE),0)</f>
        <v>0</v>
      </c>
      <c r="AP40" s="25">
        <f>IFERROR(VLOOKUP($K40&amp;$J40,'appendix 2 - IO_mult_all'!$A$1:$AQ$156,'appendix 1 - Calculation'!AP$36-2007,FALSE),0)</f>
        <v>0</v>
      </c>
      <c r="AQ40" s="25">
        <f>IFERROR(VLOOKUP($K40&amp;$J40,'appendix 2 - IO_mult_all'!$A$1:$AQ$156,'appendix 1 - Calculation'!AQ$36-2007,FALSE),0)</f>
        <v>0</v>
      </c>
      <c r="AR40" s="25">
        <f>IFERROR(VLOOKUP($K40&amp;$J40,'appendix 2 - IO_mult_all'!$A$1:$AQ$156,'appendix 1 - Calculation'!AR$36-2007,FALSE),0)</f>
        <v>0</v>
      </c>
      <c r="AS40" s="25">
        <f>IFERROR(VLOOKUP($K40&amp;$J40,'appendix 2 - IO_mult_all'!$A$1:$AQ$156,'appendix 1 - Calculation'!AS$36-2007,FALSE),0)</f>
        <v>0</v>
      </c>
      <c r="AT40" s="25">
        <f>IFERROR(VLOOKUP($K40&amp;$J40,'appendix 2 - IO_mult_all'!$A$1:$AQ$156,'appendix 1 - Calculation'!AT$36-2007,FALSE),0)</f>
        <v>0</v>
      </c>
      <c r="AU40" s="25">
        <f>IFERROR(VLOOKUP($K40&amp;$J40,'appendix 2 - IO_mult_all'!$A$1:$AQ$156,'appendix 1 - Calculation'!AU$36-2007,FALSE),0)</f>
        <v>0</v>
      </c>
      <c r="AV40" s="25">
        <f>IFERROR(VLOOKUP($K40&amp;$J40,'appendix 2 - IO_mult_all'!$A$1:$AQ$156,'appendix 1 - Calculation'!AV$36-2007,FALSE),0)</f>
        <v>0</v>
      </c>
      <c r="AW40" s="25">
        <f>IFERROR(VLOOKUP($K40&amp;$J40,'appendix 2 - IO_mult_all'!$A$1:$AQ$156,'appendix 1 - Calculation'!AW$36-2007,FALSE),0)</f>
        <v>0</v>
      </c>
      <c r="AX40" s="25">
        <f>IFERROR(VLOOKUP($K40&amp;$J40,'appendix 2 - IO_mult_all'!$A$1:$AQ$156,'appendix 1 - Calculation'!AX$36-2007,FALSE),0)</f>
        <v>0</v>
      </c>
      <c r="AY40" s="25">
        <f>IFERROR(VLOOKUP($K40&amp;$J40,'appendix 2 - IO_mult_all'!$A$1:$AQ$156,'appendix 1 - Calculation'!AY$36-2007,FALSE),0)</f>
        <v>0</v>
      </c>
      <c r="AZ40" s="25">
        <f>IFERROR(VLOOKUP($K40&amp;$J40,'appendix 3 - IO_mult_ETS'!$A$1:$AQ$156,'appendix 1 - Calculation'!AZ$3-2007,FALSE),0)</f>
        <v>0</v>
      </c>
      <c r="BA40" s="25">
        <f>IFERROR(VLOOKUP($K40&amp;$J40,'appendix 3 - IO_mult_ETS'!$A$1:$AQ$156,'appendix 1 - Calculation'!BA$3-2007,FALSE),0)</f>
        <v>0</v>
      </c>
      <c r="BB40" s="25">
        <f>IFERROR(VLOOKUP($K40&amp;$J40,'appendix 3 - IO_mult_ETS'!$A$1:$AQ$156,'appendix 1 - Calculation'!BB$3-2007,FALSE),0)</f>
        <v>0</v>
      </c>
      <c r="BC40" s="25">
        <f>IFERROR(VLOOKUP($K40&amp;$J40,'appendix 3 - IO_mult_ETS'!$A$1:$AQ$156,'appendix 1 - Calculation'!BC$3-2007,FALSE),0)</f>
        <v>0</v>
      </c>
      <c r="BD40" s="25">
        <f>IFERROR(VLOOKUP($K40&amp;$J40,'appendix 3 - IO_mult_ETS'!$A$1:$AQ$156,'appendix 1 - Calculation'!BD$3-2007,FALSE),0)</f>
        <v>0</v>
      </c>
      <c r="BE40" s="25">
        <f>IFERROR(VLOOKUP($K40&amp;$J40,'appendix 3 - IO_mult_ETS'!$A$1:$AQ$156,'appendix 1 - Calculation'!BE$3-2007,FALSE),0)</f>
        <v>0</v>
      </c>
      <c r="BF40" s="25">
        <f>IFERROR(VLOOKUP($K40&amp;$J40,'appendix 3 - IO_mult_ETS'!$A$1:$AQ$156,'appendix 1 - Calculation'!BF$3-2007,FALSE),0)</f>
        <v>0</v>
      </c>
      <c r="BG40" s="25">
        <f>IFERROR(VLOOKUP($K40&amp;$J40,'appendix 3 - IO_mult_ETS'!$A$1:$AQ$156,'appendix 1 - Calculation'!BG$3-2007,FALSE),0)</f>
        <v>0</v>
      </c>
      <c r="BH40" s="25">
        <f>IFERROR(VLOOKUP($K40&amp;$J40,'appendix 3 - IO_mult_ETS'!$A$1:$AQ$156,'appendix 1 - Calculation'!BH$3-2007,FALSE),0)</f>
        <v>0</v>
      </c>
      <c r="BI40" s="25">
        <f>IFERROR(VLOOKUP($K40&amp;$J40,'appendix 3 - IO_mult_ETS'!$A$1:$AQ$156,'appendix 1 - Calculation'!BI$3-2007,FALSE),0)</f>
        <v>0</v>
      </c>
      <c r="BJ40" s="25">
        <f>IFERROR(VLOOKUP($K40&amp;$J40,'appendix 3 - IO_mult_ETS'!$A$1:$AQ$156,'appendix 1 - Calculation'!BJ$3-2007,FALSE),0)</f>
        <v>0</v>
      </c>
      <c r="BK40" s="25">
        <f>IFERROR(VLOOKUP($K40&amp;$J40,'appendix 3 - IO_mult_ETS'!$A$1:$AQ$156,'appendix 1 - Calculation'!BK$3-2007,FALSE),0)</f>
        <v>0</v>
      </c>
      <c r="BL40" s="25">
        <f>IFERROR(VLOOKUP($K40&amp;$J40,'appendix 3 - IO_mult_ETS'!$A$1:$AQ$156,'appendix 1 - Calculation'!BL$3-2007,FALSE),0)</f>
        <v>0</v>
      </c>
      <c r="BM40" s="25">
        <f>IFERROR(VLOOKUP($K40&amp;$J40,'appendix 3 - IO_mult_ETS'!$A$1:$AQ$156,'appendix 1 - Calculation'!BM$3-2007,FALSE),0)</f>
        <v>0</v>
      </c>
      <c r="BN40" s="25">
        <f>IFERROR(VLOOKUP($K40&amp;$J40,'appendix 3 - IO_mult_ETS'!$A$1:$AQ$156,'appendix 1 - Calculation'!BN$3-2007,FALSE),0)</f>
        <v>0</v>
      </c>
      <c r="BO40" s="25">
        <f>IFERROR(VLOOKUP($K40&amp;$J40,'appendix 3 - IO_mult_ETS'!$A$1:$AQ$156,'appendix 1 - Calculation'!BO$3-2007,FALSE),0)</f>
        <v>0</v>
      </c>
      <c r="BP40" s="25">
        <f>IFERROR(VLOOKUP($K40&amp;$J40,'appendix 3 - IO_mult_ETS'!$A$1:$AQ$156,'appendix 1 - Calculation'!BP$3-2007,FALSE),0)</f>
        <v>0</v>
      </c>
      <c r="BQ40" s="25">
        <f>IFERROR(VLOOKUP($K40&amp;$J40,'appendix 3 - IO_mult_ETS'!$A$1:$AQ$156,'appendix 1 - Calculation'!BQ$3-2007,FALSE),0)</f>
        <v>0</v>
      </c>
      <c r="BR40" s="25">
        <f>IFERROR(VLOOKUP($K40&amp;$J40,'appendix 3 - IO_mult_ETS'!$A$1:$AQ$156,'appendix 1 - Calculation'!BR$3-2007,FALSE),0)</f>
        <v>0</v>
      </c>
      <c r="BS40" s="25">
        <f>IFERROR(VLOOKUP($K40&amp;$J40,'appendix 3 - IO_mult_ETS'!$A$1:$AQ$156,'appendix 1 - Calculation'!BS$3-2007,FALSE),0)</f>
        <v>0</v>
      </c>
      <c r="BT40" s="25">
        <f>IFERROR(VLOOKUP($K40&amp;$J40,'appendix 3 - IO_mult_ETS'!$A$1:$AQ$156,'appendix 1 - Calculation'!BT$3-2007,FALSE),0)</f>
        <v>0</v>
      </c>
      <c r="BU40" s="25">
        <f>IFERROR(VLOOKUP($K40&amp;$J40,'appendix 3 - IO_mult_ETS'!$A$1:$AQ$156,'appendix 1 - Calculation'!BU$3-2007,FALSE),0)</f>
        <v>0</v>
      </c>
      <c r="BV40" s="25">
        <f>IFERROR(VLOOKUP($K40&amp;$J40,'appendix 3 - IO_mult_ETS'!$A$1:$AQ$156,'appendix 1 - Calculation'!BV$3-2007,FALSE),0)</f>
        <v>0</v>
      </c>
      <c r="BW40" s="25">
        <f>IFERROR(VLOOKUP($K40&amp;$J40,'appendix 3 - IO_mult_ETS'!$A$1:$AQ$156,'appendix 1 - Calculation'!BW$3-2007,FALSE),0)</f>
        <v>0</v>
      </c>
      <c r="BX40" s="25">
        <f>IFERROR(VLOOKUP($K40&amp;$J40,'appendix 3 - IO_mult_ETS'!$A$1:$AQ$156,'appendix 1 - Calculation'!BX$3-2007,FALSE),0)</f>
        <v>0</v>
      </c>
      <c r="BY40" s="25">
        <f>IFERROR(VLOOKUP($K40&amp;$J40,'appendix 3 - IO_mult_ETS'!$A$1:$AQ$156,'appendix 1 - Calculation'!BY$3-2007,FALSE),0)</f>
        <v>0</v>
      </c>
      <c r="BZ40" s="25">
        <f>IFERROR(VLOOKUP($K40&amp;$J40,'appendix 3 - IO_mult_ETS'!$A$1:$AQ$156,'appendix 1 - Calculation'!BZ$3-2007,FALSE),0)</f>
        <v>0</v>
      </c>
      <c r="CA40" s="25">
        <f>IFERROR(VLOOKUP($K40&amp;$J40,'appendix 3 - IO_mult_ETS'!$A$1:$AQ$156,'appendix 1 - Calculation'!CA$3-2007,FALSE),0)</f>
        <v>0</v>
      </c>
      <c r="CB40" s="25">
        <f>IFERROR(VLOOKUP($K40&amp;$J40,'appendix 3 - IO_mult_ETS'!$A$1:$AQ$156,'appendix 1 - Calculation'!CB$3-2007,FALSE),0)</f>
        <v>0</v>
      </c>
      <c r="CC40" s="25">
        <f>IFERROR(VLOOKUP($K40&amp;$J40,'appendix 3 - IO_mult_ETS'!$A$1:$AQ$156,'appendix 1 - Calculation'!CC$3-2007,FALSE),0)</f>
        <v>0</v>
      </c>
      <c r="CD40" s="25">
        <f>IFERROR(VLOOKUP($K40&amp;$J40,'appendix 3 - IO_mult_ETS'!$A$1:$AQ$156,'appendix 1 - Calculation'!CD$3-2007,FALSE),0)</f>
        <v>0</v>
      </c>
      <c r="CE40" s="25">
        <f>IFERROR(VLOOKUP($K40&amp;$J40,'appendix 3 - IO_mult_ETS'!$A$1:$AQ$156,'appendix 1 - Calculation'!CE$3-2007,FALSE),0)</f>
        <v>0</v>
      </c>
      <c r="CF40" s="25">
        <f>IFERROR(VLOOKUP($K40&amp;$J40,'appendix 3 - IO_mult_ETS'!$A$1:$AQ$156,'appendix 1 - Calculation'!CF$3-2007,FALSE),0)</f>
        <v>0</v>
      </c>
      <c r="CG40" s="25">
        <f>IFERROR(VLOOKUP($K40&amp;$J40,'appendix 3 - IO_mult_ETS'!$A$1:$AQ$156,'appendix 1 - Calculation'!CG$3-2007,FALSE),0)</f>
        <v>0</v>
      </c>
      <c r="CH40" s="25">
        <f>IFERROR(VLOOKUP($K40&amp;$J40,'appendix 3 - IO_mult_ETS'!$A$1:$AQ$156,'appendix 1 - Calculation'!CH$3-2007,FALSE),0)</f>
        <v>0</v>
      </c>
      <c r="CI40" s="25">
        <f>IFERROR(VLOOKUP($K40&amp;$J40,'appendix 3 - IO_mult_ETS'!$A$1:$AQ$156,'appendix 1 - Calculation'!CI$3-2007,FALSE),0)</f>
        <v>0</v>
      </c>
      <c r="CJ40" s="25">
        <f>IFERROR(VLOOKUP($K40&amp;$J40,'appendix 3 - IO_mult_ETS'!$A$1:$AQ$156,'appendix 1 - Calculation'!CJ$3-2007,FALSE),0)</f>
        <v>0</v>
      </c>
      <c r="CK40" s="25">
        <f>IFERROR(VLOOKUP($K40&amp;$J40,'appendix 3 - IO_mult_ETS'!$A$1:$AQ$156,'appendix 1 - Calculation'!CK$3-2007,FALSE),0)</f>
        <v>0</v>
      </c>
      <c r="CL40" s="25">
        <f>IFERROR(VLOOKUP($K40&amp;$J40,'appendix 3 - IO_mult_ETS'!$A$1:$AQ$156,'appendix 1 - Calculation'!CL$3-2007,FALSE),0)</f>
        <v>0</v>
      </c>
      <c r="CM40" s="25">
        <f>IFERROR(VLOOKUP($K40&amp;$J40,'appendix 3 - IO_mult_ETS'!$A$1:$AQ$156,'appendix 1 - Calculation'!CM$3-2007,FALSE),0)</f>
        <v>0</v>
      </c>
      <c r="CN40" s="25">
        <f t="shared" si="582"/>
        <v>0</v>
      </c>
      <c r="CO40" s="25">
        <f t="shared" si="567"/>
        <v>0</v>
      </c>
      <c r="CP40" s="25">
        <f t="shared" si="567"/>
        <v>0</v>
      </c>
      <c r="CQ40" s="25">
        <f t="shared" si="567"/>
        <v>0</v>
      </c>
      <c r="CR40" s="25">
        <f t="shared" si="567"/>
        <v>0</v>
      </c>
      <c r="CS40" s="25">
        <f t="shared" si="567"/>
        <v>0</v>
      </c>
      <c r="CT40" s="25">
        <f t="shared" si="567"/>
        <v>0</v>
      </c>
      <c r="CU40" s="25">
        <f t="shared" si="567"/>
        <v>0</v>
      </c>
      <c r="CV40" s="25">
        <f t="shared" si="567"/>
        <v>0</v>
      </c>
      <c r="CW40" s="25">
        <f t="shared" si="567"/>
        <v>0</v>
      </c>
      <c r="CX40" s="25">
        <f t="shared" si="567"/>
        <v>0</v>
      </c>
      <c r="CY40" s="25">
        <f t="shared" si="567"/>
        <v>0</v>
      </c>
      <c r="CZ40" s="25">
        <f t="shared" si="567"/>
        <v>0</v>
      </c>
      <c r="DA40" s="25">
        <f t="shared" si="567"/>
        <v>0</v>
      </c>
      <c r="DB40" s="25">
        <f t="shared" si="567"/>
        <v>0</v>
      </c>
      <c r="DC40" s="25">
        <f t="shared" si="567"/>
        <v>0</v>
      </c>
      <c r="DD40" s="25">
        <f t="shared" si="567"/>
        <v>0</v>
      </c>
      <c r="DE40" s="25">
        <f t="shared" si="568"/>
        <v>0</v>
      </c>
      <c r="DF40" s="25">
        <f t="shared" si="568"/>
        <v>0</v>
      </c>
      <c r="DG40" s="25">
        <f t="shared" si="568"/>
        <v>0</v>
      </c>
      <c r="DH40" s="25">
        <f t="shared" si="568"/>
        <v>0</v>
      </c>
      <c r="DI40" s="25">
        <f t="shared" si="568"/>
        <v>0</v>
      </c>
      <c r="DJ40" s="25">
        <f t="shared" si="568"/>
        <v>0</v>
      </c>
      <c r="DK40" s="25">
        <f t="shared" si="568"/>
        <v>0</v>
      </c>
      <c r="DL40" s="25">
        <f t="shared" si="568"/>
        <v>0</v>
      </c>
      <c r="DM40" s="25">
        <f t="shared" si="568"/>
        <v>0</v>
      </c>
      <c r="DN40" s="25">
        <f t="shared" si="568"/>
        <v>0</v>
      </c>
      <c r="DO40" s="25">
        <f t="shared" si="568"/>
        <v>0</v>
      </c>
      <c r="DP40" s="25">
        <f t="shared" si="568"/>
        <v>0</v>
      </c>
      <c r="DQ40" s="25">
        <f t="shared" si="568"/>
        <v>0</v>
      </c>
      <c r="DR40" s="25">
        <f t="shared" si="568"/>
        <v>0</v>
      </c>
      <c r="DS40" s="25">
        <f t="shared" si="568"/>
        <v>0</v>
      </c>
      <c r="DT40" s="25">
        <f t="shared" si="568"/>
        <v>0</v>
      </c>
      <c r="DU40" s="25">
        <f t="shared" si="569"/>
        <v>0</v>
      </c>
      <c r="DV40" s="25">
        <f t="shared" si="569"/>
        <v>0</v>
      </c>
      <c r="DW40" s="25">
        <f t="shared" si="569"/>
        <v>0</v>
      </c>
      <c r="DX40" s="25">
        <f t="shared" si="569"/>
        <v>0</v>
      </c>
      <c r="DY40" s="25">
        <f t="shared" si="569"/>
        <v>0</v>
      </c>
      <c r="DZ40" s="25">
        <f t="shared" si="569"/>
        <v>0</v>
      </c>
      <c r="EA40" s="25">
        <f t="shared" si="569"/>
        <v>0</v>
      </c>
      <c r="EB40" s="25">
        <f t="shared" si="583"/>
        <v>0</v>
      </c>
      <c r="EC40" s="25">
        <f t="shared" si="570"/>
        <v>0</v>
      </c>
      <c r="ED40" s="25">
        <f t="shared" si="570"/>
        <v>0</v>
      </c>
      <c r="EE40" s="25">
        <f t="shared" si="570"/>
        <v>0</v>
      </c>
      <c r="EF40" s="25">
        <f t="shared" si="570"/>
        <v>0</v>
      </c>
      <c r="EG40" s="25">
        <f t="shared" si="570"/>
        <v>0</v>
      </c>
      <c r="EH40" s="25">
        <f t="shared" si="570"/>
        <v>0</v>
      </c>
      <c r="EI40" s="25">
        <f t="shared" si="570"/>
        <v>0</v>
      </c>
      <c r="EJ40" s="25">
        <f t="shared" si="570"/>
        <v>0</v>
      </c>
      <c r="EK40" s="25">
        <f t="shared" si="570"/>
        <v>0</v>
      </c>
      <c r="EL40" s="25">
        <f t="shared" si="570"/>
        <v>0</v>
      </c>
      <c r="EM40" s="25">
        <f t="shared" si="570"/>
        <v>0</v>
      </c>
      <c r="EN40" s="25">
        <f t="shared" si="570"/>
        <v>0</v>
      </c>
      <c r="EO40" s="25">
        <f t="shared" si="570"/>
        <v>0</v>
      </c>
      <c r="EP40" s="25">
        <f t="shared" si="570"/>
        <v>0</v>
      </c>
      <c r="EQ40" s="25">
        <f t="shared" si="570"/>
        <v>0</v>
      </c>
      <c r="ER40" s="25">
        <f t="shared" si="570"/>
        <v>0</v>
      </c>
      <c r="ES40" s="25">
        <f t="shared" si="571"/>
        <v>0</v>
      </c>
      <c r="ET40" s="25">
        <f t="shared" si="571"/>
        <v>0</v>
      </c>
      <c r="EU40" s="25">
        <f t="shared" si="571"/>
        <v>0</v>
      </c>
      <c r="EV40" s="25">
        <f t="shared" si="571"/>
        <v>0</v>
      </c>
      <c r="EW40" s="25">
        <f t="shared" si="571"/>
        <v>0</v>
      </c>
      <c r="EX40" s="25">
        <f t="shared" si="571"/>
        <v>0</v>
      </c>
      <c r="EY40" s="25">
        <f t="shared" si="571"/>
        <v>0</v>
      </c>
      <c r="EZ40" s="25">
        <f t="shared" si="571"/>
        <v>0</v>
      </c>
      <c r="FA40" s="25">
        <f t="shared" si="571"/>
        <v>0</v>
      </c>
      <c r="FB40" s="25">
        <f t="shared" si="571"/>
        <v>0</v>
      </c>
      <c r="FC40" s="25">
        <f t="shared" si="571"/>
        <v>0</v>
      </c>
      <c r="FD40" s="25">
        <f t="shared" si="571"/>
        <v>0</v>
      </c>
      <c r="FE40" s="25">
        <f t="shared" si="571"/>
        <v>0</v>
      </c>
      <c r="FF40" s="25">
        <f t="shared" si="571"/>
        <v>0</v>
      </c>
      <c r="FG40" s="25">
        <f t="shared" si="571"/>
        <v>0</v>
      </c>
      <c r="FH40" s="25">
        <f t="shared" si="571"/>
        <v>0</v>
      </c>
      <c r="FI40" s="25">
        <f t="shared" si="572"/>
        <v>0</v>
      </c>
      <c r="FJ40" s="25">
        <f t="shared" si="573"/>
        <v>0</v>
      </c>
      <c r="FK40" s="25">
        <f t="shared" si="574"/>
        <v>0</v>
      </c>
      <c r="FL40" s="25">
        <f t="shared" si="575"/>
        <v>0</v>
      </c>
      <c r="FM40" s="25">
        <f t="shared" si="576"/>
        <v>0</v>
      </c>
      <c r="FN40" s="25">
        <f t="shared" si="577"/>
        <v>0</v>
      </c>
      <c r="FO40" s="25">
        <f t="shared" si="578"/>
        <v>0</v>
      </c>
      <c r="FP40" s="25">
        <f t="shared" si="584"/>
        <v>0</v>
      </c>
      <c r="FQ40" s="25">
        <f t="shared" si="579"/>
        <v>0</v>
      </c>
      <c r="FR40" s="25">
        <f t="shared" si="579"/>
        <v>0</v>
      </c>
      <c r="FS40" s="25">
        <f t="shared" si="579"/>
        <v>0</v>
      </c>
      <c r="FT40" s="25">
        <f t="shared" si="579"/>
        <v>0</v>
      </c>
      <c r="FU40" s="25">
        <f t="shared" si="579"/>
        <v>0</v>
      </c>
      <c r="FV40" s="25">
        <f t="shared" si="579"/>
        <v>0</v>
      </c>
      <c r="FW40" s="25">
        <f t="shared" si="579"/>
        <v>0</v>
      </c>
      <c r="FX40" s="25">
        <f t="shared" si="579"/>
        <v>0</v>
      </c>
      <c r="FY40" s="25">
        <f t="shared" si="579"/>
        <v>0</v>
      </c>
      <c r="FZ40" s="25">
        <f t="shared" si="579"/>
        <v>0</v>
      </c>
      <c r="GA40" s="25">
        <f t="shared" si="579"/>
        <v>0</v>
      </c>
      <c r="GB40" s="25">
        <f t="shared" si="579"/>
        <v>0</v>
      </c>
      <c r="GC40" s="25">
        <f t="shared" si="579"/>
        <v>0</v>
      </c>
      <c r="GD40" s="25">
        <f t="shared" si="579"/>
        <v>0</v>
      </c>
      <c r="GE40" s="25">
        <f t="shared" si="579"/>
        <v>0</v>
      </c>
      <c r="GF40" s="25">
        <f t="shared" si="579"/>
        <v>0</v>
      </c>
      <c r="GG40" s="25">
        <f t="shared" si="580"/>
        <v>0</v>
      </c>
      <c r="GH40" s="25">
        <f t="shared" si="580"/>
        <v>0</v>
      </c>
      <c r="GI40" s="25">
        <f t="shared" si="580"/>
        <v>0</v>
      </c>
      <c r="GJ40" s="25">
        <f t="shared" si="580"/>
        <v>0</v>
      </c>
      <c r="GK40" s="25">
        <f t="shared" si="580"/>
        <v>0</v>
      </c>
      <c r="GL40" s="25">
        <f t="shared" si="580"/>
        <v>0</v>
      </c>
      <c r="GM40" s="25">
        <f t="shared" si="580"/>
        <v>0</v>
      </c>
      <c r="GN40" s="25">
        <f t="shared" si="580"/>
        <v>0</v>
      </c>
      <c r="GO40" s="25">
        <f t="shared" si="580"/>
        <v>0</v>
      </c>
      <c r="GP40" s="25">
        <f t="shared" si="580"/>
        <v>0</v>
      </c>
      <c r="GQ40" s="25">
        <f t="shared" si="580"/>
        <v>0</v>
      </c>
      <c r="GR40" s="25">
        <f t="shared" si="580"/>
        <v>0</v>
      </c>
      <c r="GS40" s="25">
        <f t="shared" si="580"/>
        <v>0</v>
      </c>
      <c r="GT40" s="25">
        <f t="shared" si="580"/>
        <v>0</v>
      </c>
      <c r="GU40" s="25">
        <f t="shared" si="580"/>
        <v>0</v>
      </c>
      <c r="GV40" s="25">
        <f t="shared" si="580"/>
        <v>0</v>
      </c>
      <c r="GW40" s="25">
        <f t="shared" si="581"/>
        <v>0</v>
      </c>
      <c r="GX40" s="25">
        <f t="shared" si="581"/>
        <v>0</v>
      </c>
      <c r="GY40" s="25">
        <f t="shared" si="581"/>
        <v>0</v>
      </c>
      <c r="GZ40" s="25">
        <f t="shared" si="581"/>
        <v>0</v>
      </c>
      <c r="HA40" s="25">
        <f t="shared" si="581"/>
        <v>0</v>
      </c>
      <c r="HB40" s="25">
        <f t="shared" si="581"/>
        <v>0</v>
      </c>
      <c r="HC40" s="25">
        <f t="shared" si="581"/>
        <v>0</v>
      </c>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BGD40" s="21"/>
    </row>
    <row r="41" spans="1:291 1538:1538" x14ac:dyDescent="0.25">
      <c r="A41" s="7">
        <f>'STEP 2 Input sheet'!A135</f>
        <v>0</v>
      </c>
      <c r="B41" s="7">
        <f>'STEP 2 Input sheet'!B135</f>
        <v>0</v>
      </c>
      <c r="C41" s="7">
        <f>'STEP 2 Input sheet'!C135</f>
        <v>0</v>
      </c>
      <c r="D41" s="7">
        <f>'STEP 2 Input sheet'!D135</f>
        <v>0</v>
      </c>
      <c r="E41" s="7">
        <f>'STEP 2 Input sheet'!E135</f>
        <v>0</v>
      </c>
      <c r="F41" s="7" t="str">
        <f>'STEP 2 Input sheet'!F135</f>
        <v>euro/</v>
      </c>
      <c r="G41" s="7">
        <f>'STEP 2 Input sheet'!G135</f>
        <v>0</v>
      </c>
      <c r="H41" s="7">
        <f>'STEP 2 Input sheet'!H135</f>
        <v>0</v>
      </c>
      <c r="I41" s="7">
        <f>'STEP 2 Input sheet'!I135</f>
        <v>0</v>
      </c>
      <c r="J41" s="15" t="e">
        <f>VLOOKUP(C41,'appendix 7 - prd ind and reg'!$A:$B,2,FALSE)</f>
        <v>#N/A</v>
      </c>
      <c r="K41" s="16" t="e">
        <f>VLOOKUP(D41,'appendix 7 - prd ind and reg'!$G$2:$H$6,2,FALSE)</f>
        <v>#N/A</v>
      </c>
      <c r="L41" s="25">
        <f>IFERROR(VLOOKUP($K41&amp;$J41,'appendix 2 - IO_mult_all'!$A$1:$AQ$156,'appendix 1 - Calculation'!L$36-2007,FALSE),0)</f>
        <v>0</v>
      </c>
      <c r="M41" s="25">
        <f>IFERROR(VLOOKUP($K41&amp;$J41,'appendix 2 - IO_mult_all'!$A$1:$AQ$156,'appendix 1 - Calculation'!M$36-2007,FALSE),0)</f>
        <v>0</v>
      </c>
      <c r="N41" s="25">
        <f>IFERROR(VLOOKUP($K41&amp;$J41,'appendix 2 - IO_mult_all'!$A$1:$AQ$156,'appendix 1 - Calculation'!N$36-2007,FALSE),0)</f>
        <v>0</v>
      </c>
      <c r="O41" s="25">
        <f>IFERROR(VLOOKUP($K41&amp;$J41,'appendix 2 - IO_mult_all'!$A$1:$AQ$156,'appendix 1 - Calculation'!O$36-2007,FALSE),0)</f>
        <v>0</v>
      </c>
      <c r="P41" s="25">
        <f>IFERROR(VLOOKUP($K41&amp;$J41,'appendix 2 - IO_mult_all'!$A$1:$AQ$156,'appendix 1 - Calculation'!P$36-2007,FALSE),0)</f>
        <v>0</v>
      </c>
      <c r="Q41" s="25">
        <f>IFERROR(VLOOKUP($K41&amp;$J41,'appendix 2 - IO_mult_all'!$A$1:$AQ$156,'appendix 1 - Calculation'!Q$36-2007,FALSE),0)</f>
        <v>0</v>
      </c>
      <c r="R41" s="25">
        <f>IFERROR(VLOOKUP($K41&amp;$J41,'appendix 2 - IO_mult_all'!$A$1:$AQ$156,'appendix 1 - Calculation'!R$36-2007,FALSE),0)</f>
        <v>0</v>
      </c>
      <c r="S41" s="25">
        <f>IFERROR(VLOOKUP($K41&amp;$J41,'appendix 2 - IO_mult_all'!$A$1:$AQ$156,'appendix 1 - Calculation'!S$36-2007,FALSE),0)</f>
        <v>0</v>
      </c>
      <c r="T41" s="25">
        <f>IFERROR(VLOOKUP($K41&amp;$J41,'appendix 2 - IO_mult_all'!$A$1:$AQ$156,'appendix 1 - Calculation'!T$36-2007,FALSE),0)</f>
        <v>0</v>
      </c>
      <c r="U41" s="25">
        <f>IFERROR(VLOOKUP($K41&amp;$J41,'appendix 2 - IO_mult_all'!$A$1:$AQ$156,'appendix 1 - Calculation'!U$36-2007,FALSE),0)</f>
        <v>0</v>
      </c>
      <c r="V41" s="25">
        <f>IFERROR(VLOOKUP($K41&amp;$J41,'appendix 2 - IO_mult_all'!$A$1:$AQ$156,'appendix 1 - Calculation'!V$36-2007,FALSE),0)</f>
        <v>0</v>
      </c>
      <c r="W41" s="25">
        <f>IFERROR(VLOOKUP($K41&amp;$J41,'appendix 2 - IO_mult_all'!$A$1:$AQ$156,'appendix 1 - Calculation'!W$36-2007,FALSE),0)</f>
        <v>0</v>
      </c>
      <c r="X41" s="25">
        <f>IFERROR(VLOOKUP($K41&amp;$J41,'appendix 2 - IO_mult_all'!$A$1:$AQ$156,'appendix 1 - Calculation'!X$36-2007,FALSE),0)</f>
        <v>0</v>
      </c>
      <c r="Y41" s="25">
        <f>IFERROR(VLOOKUP($K41&amp;$J41,'appendix 2 - IO_mult_all'!$A$1:$AQ$156,'appendix 1 - Calculation'!Y$36-2007,FALSE),0)</f>
        <v>0</v>
      </c>
      <c r="Z41" s="25">
        <f>IFERROR(VLOOKUP($K41&amp;$J41,'appendix 2 - IO_mult_all'!$A$1:$AQ$156,'appendix 1 - Calculation'!Z$36-2007,FALSE),0)</f>
        <v>0</v>
      </c>
      <c r="AA41" s="25">
        <f>IFERROR(VLOOKUP($K41&amp;$J41,'appendix 2 - IO_mult_all'!$A$1:$AQ$156,'appendix 1 - Calculation'!AA$36-2007,FALSE),0)</f>
        <v>0</v>
      </c>
      <c r="AB41" s="25">
        <f>IFERROR(VLOOKUP($K41&amp;$J41,'appendix 2 - IO_mult_all'!$A$1:$AQ$156,'appendix 1 - Calculation'!AB$36-2007,FALSE),0)</f>
        <v>0</v>
      </c>
      <c r="AC41" s="25">
        <f>IFERROR(VLOOKUP($K41&amp;$J41,'appendix 2 - IO_mult_all'!$A$1:$AQ$156,'appendix 1 - Calculation'!AC$36-2007,FALSE),0)</f>
        <v>0</v>
      </c>
      <c r="AD41" s="25">
        <f>IFERROR(VLOOKUP($K41&amp;$J41,'appendix 2 - IO_mult_all'!$A$1:$AQ$156,'appendix 1 - Calculation'!AD$36-2007,FALSE),0)</f>
        <v>0</v>
      </c>
      <c r="AE41" s="25">
        <f>IFERROR(VLOOKUP($K41&amp;$J41,'appendix 2 - IO_mult_all'!$A$1:$AQ$156,'appendix 1 - Calculation'!AE$36-2007,FALSE),0)</f>
        <v>0</v>
      </c>
      <c r="AF41" s="25">
        <f>IFERROR(VLOOKUP($K41&amp;$J41,'appendix 2 - IO_mult_all'!$A$1:$AQ$156,'appendix 1 - Calculation'!AF$36-2007,FALSE),0)</f>
        <v>0</v>
      </c>
      <c r="AG41" s="25">
        <f>IFERROR(VLOOKUP($K41&amp;$J41,'appendix 2 - IO_mult_all'!$A$1:$AQ$156,'appendix 1 - Calculation'!AG$36-2007,FALSE),0)</f>
        <v>0</v>
      </c>
      <c r="AH41" s="25">
        <f>IFERROR(VLOOKUP($K41&amp;$J41,'appendix 2 - IO_mult_all'!$A$1:$AQ$156,'appendix 1 - Calculation'!AH$36-2007,FALSE),0)</f>
        <v>0</v>
      </c>
      <c r="AI41" s="25">
        <f>IFERROR(VLOOKUP($K41&amp;$J41,'appendix 2 - IO_mult_all'!$A$1:$AQ$156,'appendix 1 - Calculation'!AI$36-2007,FALSE),0)</f>
        <v>0</v>
      </c>
      <c r="AJ41" s="25">
        <f>IFERROR(VLOOKUP($K41&amp;$J41,'appendix 2 - IO_mult_all'!$A$1:$AQ$156,'appendix 1 - Calculation'!AJ$36-2007,FALSE),0)</f>
        <v>0</v>
      </c>
      <c r="AK41" s="25">
        <f>IFERROR(VLOOKUP($K41&amp;$J41,'appendix 2 - IO_mult_all'!$A$1:$AQ$156,'appendix 1 - Calculation'!AK$36-2007,FALSE),0)</f>
        <v>0</v>
      </c>
      <c r="AL41" s="25">
        <f>IFERROR(VLOOKUP($K41&amp;$J41,'appendix 2 - IO_mult_all'!$A$1:$AQ$156,'appendix 1 - Calculation'!AL$36-2007,FALSE),0)</f>
        <v>0</v>
      </c>
      <c r="AM41" s="25">
        <f>IFERROR(VLOOKUP($K41&amp;$J41,'appendix 2 - IO_mult_all'!$A$1:$AQ$156,'appendix 1 - Calculation'!AM$36-2007,FALSE),0)</f>
        <v>0</v>
      </c>
      <c r="AN41" s="25">
        <f>IFERROR(VLOOKUP($K41&amp;$J41,'appendix 2 - IO_mult_all'!$A$1:$AQ$156,'appendix 1 - Calculation'!AN$36-2007,FALSE),0)</f>
        <v>0</v>
      </c>
      <c r="AO41" s="25">
        <f>IFERROR(VLOOKUP($K41&amp;$J41,'appendix 2 - IO_mult_all'!$A$1:$AQ$156,'appendix 1 - Calculation'!AO$36-2007,FALSE),0)</f>
        <v>0</v>
      </c>
      <c r="AP41" s="25">
        <f>IFERROR(VLOOKUP($K41&amp;$J41,'appendix 2 - IO_mult_all'!$A$1:$AQ$156,'appendix 1 - Calculation'!AP$36-2007,FALSE),0)</f>
        <v>0</v>
      </c>
      <c r="AQ41" s="25">
        <f>IFERROR(VLOOKUP($K41&amp;$J41,'appendix 2 - IO_mult_all'!$A$1:$AQ$156,'appendix 1 - Calculation'!AQ$36-2007,FALSE),0)</f>
        <v>0</v>
      </c>
      <c r="AR41" s="25">
        <f>IFERROR(VLOOKUP($K41&amp;$J41,'appendix 2 - IO_mult_all'!$A$1:$AQ$156,'appendix 1 - Calculation'!AR$36-2007,FALSE),0)</f>
        <v>0</v>
      </c>
      <c r="AS41" s="25">
        <f>IFERROR(VLOOKUP($K41&amp;$J41,'appendix 2 - IO_mult_all'!$A$1:$AQ$156,'appendix 1 - Calculation'!AS$36-2007,FALSE),0)</f>
        <v>0</v>
      </c>
      <c r="AT41" s="25">
        <f>IFERROR(VLOOKUP($K41&amp;$J41,'appendix 2 - IO_mult_all'!$A$1:$AQ$156,'appendix 1 - Calculation'!AT$36-2007,FALSE),0)</f>
        <v>0</v>
      </c>
      <c r="AU41" s="25">
        <f>IFERROR(VLOOKUP($K41&amp;$J41,'appendix 2 - IO_mult_all'!$A$1:$AQ$156,'appendix 1 - Calculation'!AU$36-2007,FALSE),0)</f>
        <v>0</v>
      </c>
      <c r="AV41" s="25">
        <f>IFERROR(VLOOKUP($K41&amp;$J41,'appendix 2 - IO_mult_all'!$A$1:$AQ$156,'appendix 1 - Calculation'!AV$36-2007,FALSE),0)</f>
        <v>0</v>
      </c>
      <c r="AW41" s="25">
        <f>IFERROR(VLOOKUP($K41&amp;$J41,'appendix 2 - IO_mult_all'!$A$1:$AQ$156,'appendix 1 - Calculation'!AW$36-2007,FALSE),0)</f>
        <v>0</v>
      </c>
      <c r="AX41" s="25">
        <f>IFERROR(VLOOKUP($K41&amp;$J41,'appendix 2 - IO_mult_all'!$A$1:$AQ$156,'appendix 1 - Calculation'!AX$36-2007,FALSE),0)</f>
        <v>0</v>
      </c>
      <c r="AY41" s="25">
        <f>IFERROR(VLOOKUP($K41&amp;$J41,'appendix 2 - IO_mult_all'!$A$1:$AQ$156,'appendix 1 - Calculation'!AY$36-2007,FALSE),0)</f>
        <v>0</v>
      </c>
      <c r="AZ41" s="25">
        <f>IFERROR(VLOOKUP($K41&amp;$J41,'appendix 3 - IO_mult_ETS'!$A$1:$AQ$156,'appendix 1 - Calculation'!AZ$3-2007,FALSE),0)</f>
        <v>0</v>
      </c>
      <c r="BA41" s="25">
        <f>IFERROR(VLOOKUP($K41&amp;$J41,'appendix 3 - IO_mult_ETS'!$A$1:$AQ$156,'appendix 1 - Calculation'!BA$3-2007,FALSE),0)</f>
        <v>0</v>
      </c>
      <c r="BB41" s="25">
        <f>IFERROR(VLOOKUP($K41&amp;$J41,'appendix 3 - IO_mult_ETS'!$A$1:$AQ$156,'appendix 1 - Calculation'!BB$3-2007,FALSE),0)</f>
        <v>0</v>
      </c>
      <c r="BC41" s="25">
        <f>IFERROR(VLOOKUP($K41&amp;$J41,'appendix 3 - IO_mult_ETS'!$A$1:$AQ$156,'appendix 1 - Calculation'!BC$3-2007,FALSE),0)</f>
        <v>0</v>
      </c>
      <c r="BD41" s="25">
        <f>IFERROR(VLOOKUP($K41&amp;$J41,'appendix 3 - IO_mult_ETS'!$A$1:$AQ$156,'appendix 1 - Calculation'!BD$3-2007,FALSE),0)</f>
        <v>0</v>
      </c>
      <c r="BE41" s="25">
        <f>IFERROR(VLOOKUP($K41&amp;$J41,'appendix 3 - IO_mult_ETS'!$A$1:$AQ$156,'appendix 1 - Calculation'!BE$3-2007,FALSE),0)</f>
        <v>0</v>
      </c>
      <c r="BF41" s="25">
        <f>IFERROR(VLOOKUP($K41&amp;$J41,'appendix 3 - IO_mult_ETS'!$A$1:$AQ$156,'appendix 1 - Calculation'!BF$3-2007,FALSE),0)</f>
        <v>0</v>
      </c>
      <c r="BG41" s="25">
        <f>IFERROR(VLOOKUP($K41&amp;$J41,'appendix 3 - IO_mult_ETS'!$A$1:$AQ$156,'appendix 1 - Calculation'!BG$3-2007,FALSE),0)</f>
        <v>0</v>
      </c>
      <c r="BH41" s="25">
        <f>IFERROR(VLOOKUP($K41&amp;$J41,'appendix 3 - IO_mult_ETS'!$A$1:$AQ$156,'appendix 1 - Calculation'!BH$3-2007,FALSE),0)</f>
        <v>0</v>
      </c>
      <c r="BI41" s="25">
        <f>IFERROR(VLOOKUP($K41&amp;$J41,'appendix 3 - IO_mult_ETS'!$A$1:$AQ$156,'appendix 1 - Calculation'!BI$3-2007,FALSE),0)</f>
        <v>0</v>
      </c>
      <c r="BJ41" s="25">
        <f>IFERROR(VLOOKUP($K41&amp;$J41,'appendix 3 - IO_mult_ETS'!$A$1:$AQ$156,'appendix 1 - Calculation'!BJ$3-2007,FALSE),0)</f>
        <v>0</v>
      </c>
      <c r="BK41" s="25">
        <f>IFERROR(VLOOKUP($K41&amp;$J41,'appendix 3 - IO_mult_ETS'!$A$1:$AQ$156,'appendix 1 - Calculation'!BK$3-2007,FALSE),0)</f>
        <v>0</v>
      </c>
      <c r="BL41" s="25">
        <f>IFERROR(VLOOKUP($K41&amp;$J41,'appendix 3 - IO_mult_ETS'!$A$1:$AQ$156,'appendix 1 - Calculation'!BL$3-2007,FALSE),0)</f>
        <v>0</v>
      </c>
      <c r="BM41" s="25">
        <f>IFERROR(VLOOKUP($K41&amp;$J41,'appendix 3 - IO_mult_ETS'!$A$1:$AQ$156,'appendix 1 - Calculation'!BM$3-2007,FALSE),0)</f>
        <v>0</v>
      </c>
      <c r="BN41" s="25">
        <f>IFERROR(VLOOKUP($K41&amp;$J41,'appendix 3 - IO_mult_ETS'!$A$1:$AQ$156,'appendix 1 - Calculation'!BN$3-2007,FALSE),0)</f>
        <v>0</v>
      </c>
      <c r="BO41" s="25">
        <f>IFERROR(VLOOKUP($K41&amp;$J41,'appendix 3 - IO_mult_ETS'!$A$1:$AQ$156,'appendix 1 - Calculation'!BO$3-2007,FALSE),0)</f>
        <v>0</v>
      </c>
      <c r="BP41" s="25">
        <f>IFERROR(VLOOKUP($K41&amp;$J41,'appendix 3 - IO_mult_ETS'!$A$1:$AQ$156,'appendix 1 - Calculation'!BP$3-2007,FALSE),0)</f>
        <v>0</v>
      </c>
      <c r="BQ41" s="25">
        <f>IFERROR(VLOOKUP($K41&amp;$J41,'appendix 3 - IO_mult_ETS'!$A$1:$AQ$156,'appendix 1 - Calculation'!BQ$3-2007,FALSE),0)</f>
        <v>0</v>
      </c>
      <c r="BR41" s="25">
        <f>IFERROR(VLOOKUP($K41&amp;$J41,'appendix 3 - IO_mult_ETS'!$A$1:$AQ$156,'appendix 1 - Calculation'!BR$3-2007,FALSE),0)</f>
        <v>0</v>
      </c>
      <c r="BS41" s="25">
        <f>IFERROR(VLOOKUP($K41&amp;$J41,'appendix 3 - IO_mult_ETS'!$A$1:$AQ$156,'appendix 1 - Calculation'!BS$3-2007,FALSE),0)</f>
        <v>0</v>
      </c>
      <c r="BT41" s="25">
        <f>IFERROR(VLOOKUP($K41&amp;$J41,'appendix 3 - IO_mult_ETS'!$A$1:$AQ$156,'appendix 1 - Calculation'!BT$3-2007,FALSE),0)</f>
        <v>0</v>
      </c>
      <c r="BU41" s="25">
        <f>IFERROR(VLOOKUP($K41&amp;$J41,'appendix 3 - IO_mult_ETS'!$A$1:$AQ$156,'appendix 1 - Calculation'!BU$3-2007,FALSE),0)</f>
        <v>0</v>
      </c>
      <c r="BV41" s="25">
        <f>IFERROR(VLOOKUP($K41&amp;$J41,'appendix 3 - IO_mult_ETS'!$A$1:$AQ$156,'appendix 1 - Calculation'!BV$3-2007,FALSE),0)</f>
        <v>0</v>
      </c>
      <c r="BW41" s="25">
        <f>IFERROR(VLOOKUP($K41&amp;$J41,'appendix 3 - IO_mult_ETS'!$A$1:$AQ$156,'appendix 1 - Calculation'!BW$3-2007,FALSE),0)</f>
        <v>0</v>
      </c>
      <c r="BX41" s="25">
        <f>IFERROR(VLOOKUP($K41&amp;$J41,'appendix 3 - IO_mult_ETS'!$A$1:$AQ$156,'appendix 1 - Calculation'!BX$3-2007,FALSE),0)</f>
        <v>0</v>
      </c>
      <c r="BY41" s="25">
        <f>IFERROR(VLOOKUP($K41&amp;$J41,'appendix 3 - IO_mult_ETS'!$A$1:$AQ$156,'appendix 1 - Calculation'!BY$3-2007,FALSE),0)</f>
        <v>0</v>
      </c>
      <c r="BZ41" s="25">
        <f>IFERROR(VLOOKUP($K41&amp;$J41,'appendix 3 - IO_mult_ETS'!$A$1:$AQ$156,'appendix 1 - Calculation'!BZ$3-2007,FALSE),0)</f>
        <v>0</v>
      </c>
      <c r="CA41" s="25">
        <f>IFERROR(VLOOKUP($K41&amp;$J41,'appendix 3 - IO_mult_ETS'!$A$1:$AQ$156,'appendix 1 - Calculation'!CA$3-2007,FALSE),0)</f>
        <v>0</v>
      </c>
      <c r="CB41" s="25">
        <f>IFERROR(VLOOKUP($K41&amp;$J41,'appendix 3 - IO_mult_ETS'!$A$1:$AQ$156,'appendix 1 - Calculation'!CB$3-2007,FALSE),0)</f>
        <v>0</v>
      </c>
      <c r="CC41" s="25">
        <f>IFERROR(VLOOKUP($K41&amp;$J41,'appendix 3 - IO_mult_ETS'!$A$1:$AQ$156,'appendix 1 - Calculation'!CC$3-2007,FALSE),0)</f>
        <v>0</v>
      </c>
      <c r="CD41" s="25">
        <f>IFERROR(VLOOKUP($K41&amp;$J41,'appendix 3 - IO_mult_ETS'!$A$1:$AQ$156,'appendix 1 - Calculation'!CD$3-2007,FALSE),0)</f>
        <v>0</v>
      </c>
      <c r="CE41" s="25">
        <f>IFERROR(VLOOKUP($K41&amp;$J41,'appendix 3 - IO_mult_ETS'!$A$1:$AQ$156,'appendix 1 - Calculation'!CE$3-2007,FALSE),0)</f>
        <v>0</v>
      </c>
      <c r="CF41" s="25">
        <f>IFERROR(VLOOKUP($K41&amp;$J41,'appendix 3 - IO_mult_ETS'!$A$1:$AQ$156,'appendix 1 - Calculation'!CF$3-2007,FALSE),0)</f>
        <v>0</v>
      </c>
      <c r="CG41" s="25">
        <f>IFERROR(VLOOKUP($K41&amp;$J41,'appendix 3 - IO_mult_ETS'!$A$1:$AQ$156,'appendix 1 - Calculation'!CG$3-2007,FALSE),0)</f>
        <v>0</v>
      </c>
      <c r="CH41" s="25">
        <f>IFERROR(VLOOKUP($K41&amp;$J41,'appendix 3 - IO_mult_ETS'!$A$1:$AQ$156,'appendix 1 - Calculation'!CH$3-2007,FALSE),0)</f>
        <v>0</v>
      </c>
      <c r="CI41" s="25">
        <f>IFERROR(VLOOKUP($K41&amp;$J41,'appendix 3 - IO_mult_ETS'!$A$1:$AQ$156,'appendix 1 - Calculation'!CI$3-2007,FALSE),0)</f>
        <v>0</v>
      </c>
      <c r="CJ41" s="25">
        <f>IFERROR(VLOOKUP($K41&amp;$J41,'appendix 3 - IO_mult_ETS'!$A$1:$AQ$156,'appendix 1 - Calculation'!CJ$3-2007,FALSE),0)</f>
        <v>0</v>
      </c>
      <c r="CK41" s="25">
        <f>IFERROR(VLOOKUP($K41&amp;$J41,'appendix 3 - IO_mult_ETS'!$A$1:$AQ$156,'appendix 1 - Calculation'!CK$3-2007,FALSE),0)</f>
        <v>0</v>
      </c>
      <c r="CL41" s="25">
        <f>IFERROR(VLOOKUP($K41&amp;$J41,'appendix 3 - IO_mult_ETS'!$A$1:$AQ$156,'appendix 1 - Calculation'!CL$3-2007,FALSE),0)</f>
        <v>0</v>
      </c>
      <c r="CM41" s="25">
        <f>IFERROR(VLOOKUP($K41&amp;$J41,'appendix 3 - IO_mult_ETS'!$A$1:$AQ$156,'appendix 1 - Calculation'!CM$3-2007,FALSE),0)</f>
        <v>0</v>
      </c>
      <c r="CN41" s="25">
        <f t="shared" si="582"/>
        <v>0</v>
      </c>
      <c r="CO41" s="25">
        <f t="shared" si="567"/>
        <v>0</v>
      </c>
      <c r="CP41" s="25">
        <f t="shared" si="567"/>
        <v>0</v>
      </c>
      <c r="CQ41" s="25">
        <f t="shared" si="567"/>
        <v>0</v>
      </c>
      <c r="CR41" s="25">
        <f t="shared" si="567"/>
        <v>0</v>
      </c>
      <c r="CS41" s="25">
        <f t="shared" si="567"/>
        <v>0</v>
      </c>
      <c r="CT41" s="25">
        <f t="shared" si="567"/>
        <v>0</v>
      </c>
      <c r="CU41" s="25">
        <f t="shared" si="567"/>
        <v>0</v>
      </c>
      <c r="CV41" s="25">
        <f t="shared" si="567"/>
        <v>0</v>
      </c>
      <c r="CW41" s="25">
        <f t="shared" si="567"/>
        <v>0</v>
      </c>
      <c r="CX41" s="25">
        <f t="shared" si="567"/>
        <v>0</v>
      </c>
      <c r="CY41" s="25">
        <f t="shared" si="567"/>
        <v>0</v>
      </c>
      <c r="CZ41" s="25">
        <f t="shared" si="567"/>
        <v>0</v>
      </c>
      <c r="DA41" s="25">
        <f t="shared" si="567"/>
        <v>0</v>
      </c>
      <c r="DB41" s="25">
        <f t="shared" si="567"/>
        <v>0</v>
      </c>
      <c r="DC41" s="25">
        <f t="shared" si="567"/>
        <v>0</v>
      </c>
      <c r="DD41" s="25">
        <f t="shared" si="567"/>
        <v>0</v>
      </c>
      <c r="DE41" s="25">
        <f t="shared" si="568"/>
        <v>0</v>
      </c>
      <c r="DF41" s="25">
        <f t="shared" si="568"/>
        <v>0</v>
      </c>
      <c r="DG41" s="25">
        <f t="shared" si="568"/>
        <v>0</v>
      </c>
      <c r="DH41" s="25">
        <f t="shared" si="568"/>
        <v>0</v>
      </c>
      <c r="DI41" s="25">
        <f t="shared" si="568"/>
        <v>0</v>
      </c>
      <c r="DJ41" s="25">
        <f t="shared" si="568"/>
        <v>0</v>
      </c>
      <c r="DK41" s="25">
        <f t="shared" si="568"/>
        <v>0</v>
      </c>
      <c r="DL41" s="25">
        <f t="shared" si="568"/>
        <v>0</v>
      </c>
      <c r="DM41" s="25">
        <f t="shared" si="568"/>
        <v>0</v>
      </c>
      <c r="DN41" s="25">
        <f t="shared" si="568"/>
        <v>0</v>
      </c>
      <c r="DO41" s="25">
        <f t="shared" si="568"/>
        <v>0</v>
      </c>
      <c r="DP41" s="25">
        <f t="shared" si="568"/>
        <v>0</v>
      </c>
      <c r="DQ41" s="25">
        <f t="shared" si="568"/>
        <v>0</v>
      </c>
      <c r="DR41" s="25">
        <f t="shared" si="568"/>
        <v>0</v>
      </c>
      <c r="DS41" s="25">
        <f t="shared" si="568"/>
        <v>0</v>
      </c>
      <c r="DT41" s="25">
        <f t="shared" si="568"/>
        <v>0</v>
      </c>
      <c r="DU41" s="25">
        <f t="shared" si="569"/>
        <v>0</v>
      </c>
      <c r="DV41" s="25">
        <f t="shared" si="569"/>
        <v>0</v>
      </c>
      <c r="DW41" s="25">
        <f t="shared" si="569"/>
        <v>0</v>
      </c>
      <c r="DX41" s="25">
        <f t="shared" si="569"/>
        <v>0</v>
      </c>
      <c r="DY41" s="25">
        <f t="shared" si="569"/>
        <v>0</v>
      </c>
      <c r="DZ41" s="25">
        <f t="shared" si="569"/>
        <v>0</v>
      </c>
      <c r="EA41" s="25">
        <f t="shared" si="569"/>
        <v>0</v>
      </c>
      <c r="EB41" s="25">
        <f t="shared" si="583"/>
        <v>0</v>
      </c>
      <c r="EC41" s="25">
        <f t="shared" si="570"/>
        <v>0</v>
      </c>
      <c r="ED41" s="25">
        <f t="shared" si="570"/>
        <v>0</v>
      </c>
      <c r="EE41" s="25">
        <f t="shared" si="570"/>
        <v>0</v>
      </c>
      <c r="EF41" s="25">
        <f t="shared" si="570"/>
        <v>0</v>
      </c>
      <c r="EG41" s="25">
        <f t="shared" si="570"/>
        <v>0</v>
      </c>
      <c r="EH41" s="25">
        <f t="shared" si="570"/>
        <v>0</v>
      </c>
      <c r="EI41" s="25">
        <f t="shared" si="570"/>
        <v>0</v>
      </c>
      <c r="EJ41" s="25">
        <f t="shared" si="570"/>
        <v>0</v>
      </c>
      <c r="EK41" s="25">
        <f t="shared" si="570"/>
        <v>0</v>
      </c>
      <c r="EL41" s="25">
        <f t="shared" si="570"/>
        <v>0</v>
      </c>
      <c r="EM41" s="25">
        <f t="shared" si="570"/>
        <v>0</v>
      </c>
      <c r="EN41" s="25">
        <f t="shared" si="570"/>
        <v>0</v>
      </c>
      <c r="EO41" s="25">
        <f t="shared" si="570"/>
        <v>0</v>
      </c>
      <c r="EP41" s="25">
        <f t="shared" si="570"/>
        <v>0</v>
      </c>
      <c r="EQ41" s="25">
        <f t="shared" si="570"/>
        <v>0</v>
      </c>
      <c r="ER41" s="25">
        <f t="shared" si="570"/>
        <v>0</v>
      </c>
      <c r="ES41" s="25">
        <f t="shared" si="571"/>
        <v>0</v>
      </c>
      <c r="ET41" s="25">
        <f t="shared" si="571"/>
        <v>0</v>
      </c>
      <c r="EU41" s="25">
        <f t="shared" si="571"/>
        <v>0</v>
      </c>
      <c r="EV41" s="25">
        <f t="shared" si="571"/>
        <v>0</v>
      </c>
      <c r="EW41" s="25">
        <f t="shared" si="571"/>
        <v>0</v>
      </c>
      <c r="EX41" s="25">
        <f t="shared" si="571"/>
        <v>0</v>
      </c>
      <c r="EY41" s="25">
        <f t="shared" si="571"/>
        <v>0</v>
      </c>
      <c r="EZ41" s="25">
        <f t="shared" si="571"/>
        <v>0</v>
      </c>
      <c r="FA41" s="25">
        <f t="shared" si="571"/>
        <v>0</v>
      </c>
      <c r="FB41" s="25">
        <f t="shared" si="571"/>
        <v>0</v>
      </c>
      <c r="FC41" s="25">
        <f t="shared" si="571"/>
        <v>0</v>
      </c>
      <c r="FD41" s="25">
        <f t="shared" si="571"/>
        <v>0</v>
      </c>
      <c r="FE41" s="25">
        <f t="shared" si="571"/>
        <v>0</v>
      </c>
      <c r="FF41" s="25">
        <f t="shared" si="571"/>
        <v>0</v>
      </c>
      <c r="FG41" s="25">
        <f t="shared" si="571"/>
        <v>0</v>
      </c>
      <c r="FH41" s="25">
        <f t="shared" si="571"/>
        <v>0</v>
      </c>
      <c r="FI41" s="25">
        <f t="shared" si="572"/>
        <v>0</v>
      </c>
      <c r="FJ41" s="25">
        <f t="shared" si="573"/>
        <v>0</v>
      </c>
      <c r="FK41" s="25">
        <f t="shared" si="574"/>
        <v>0</v>
      </c>
      <c r="FL41" s="25">
        <f t="shared" si="575"/>
        <v>0</v>
      </c>
      <c r="FM41" s="25">
        <f t="shared" si="576"/>
        <v>0</v>
      </c>
      <c r="FN41" s="25">
        <f t="shared" si="577"/>
        <v>0</v>
      </c>
      <c r="FO41" s="25">
        <f t="shared" si="578"/>
        <v>0</v>
      </c>
      <c r="FP41" s="25">
        <f t="shared" si="584"/>
        <v>0</v>
      </c>
      <c r="FQ41" s="25">
        <f t="shared" si="579"/>
        <v>0</v>
      </c>
      <c r="FR41" s="25">
        <f t="shared" si="579"/>
        <v>0</v>
      </c>
      <c r="FS41" s="25">
        <f t="shared" si="579"/>
        <v>0</v>
      </c>
      <c r="FT41" s="25">
        <f t="shared" si="579"/>
        <v>0</v>
      </c>
      <c r="FU41" s="25">
        <f t="shared" si="579"/>
        <v>0</v>
      </c>
      <c r="FV41" s="25">
        <f t="shared" si="579"/>
        <v>0</v>
      </c>
      <c r="FW41" s="25">
        <f t="shared" si="579"/>
        <v>0</v>
      </c>
      <c r="FX41" s="25">
        <f t="shared" si="579"/>
        <v>0</v>
      </c>
      <c r="FY41" s="25">
        <f t="shared" si="579"/>
        <v>0</v>
      </c>
      <c r="FZ41" s="25">
        <f t="shared" si="579"/>
        <v>0</v>
      </c>
      <c r="GA41" s="25">
        <f t="shared" si="579"/>
        <v>0</v>
      </c>
      <c r="GB41" s="25">
        <f t="shared" si="579"/>
        <v>0</v>
      </c>
      <c r="GC41" s="25">
        <f t="shared" si="579"/>
        <v>0</v>
      </c>
      <c r="GD41" s="25">
        <f t="shared" si="579"/>
        <v>0</v>
      </c>
      <c r="GE41" s="25">
        <f t="shared" si="579"/>
        <v>0</v>
      </c>
      <c r="GF41" s="25">
        <f t="shared" si="579"/>
        <v>0</v>
      </c>
      <c r="GG41" s="25">
        <f t="shared" si="580"/>
        <v>0</v>
      </c>
      <c r="GH41" s="25">
        <f t="shared" si="580"/>
        <v>0</v>
      </c>
      <c r="GI41" s="25">
        <f t="shared" si="580"/>
        <v>0</v>
      </c>
      <c r="GJ41" s="25">
        <f t="shared" si="580"/>
        <v>0</v>
      </c>
      <c r="GK41" s="25">
        <f t="shared" si="580"/>
        <v>0</v>
      </c>
      <c r="GL41" s="25">
        <f t="shared" si="580"/>
        <v>0</v>
      </c>
      <c r="GM41" s="25">
        <f t="shared" si="580"/>
        <v>0</v>
      </c>
      <c r="GN41" s="25">
        <f t="shared" si="580"/>
        <v>0</v>
      </c>
      <c r="GO41" s="25">
        <f t="shared" si="580"/>
        <v>0</v>
      </c>
      <c r="GP41" s="25">
        <f t="shared" si="580"/>
        <v>0</v>
      </c>
      <c r="GQ41" s="25">
        <f t="shared" si="580"/>
        <v>0</v>
      </c>
      <c r="GR41" s="25">
        <f t="shared" si="580"/>
        <v>0</v>
      </c>
      <c r="GS41" s="25">
        <f t="shared" si="580"/>
        <v>0</v>
      </c>
      <c r="GT41" s="25">
        <f t="shared" si="580"/>
        <v>0</v>
      </c>
      <c r="GU41" s="25">
        <f t="shared" si="580"/>
        <v>0</v>
      </c>
      <c r="GV41" s="25">
        <f t="shared" si="580"/>
        <v>0</v>
      </c>
      <c r="GW41" s="25">
        <f t="shared" si="581"/>
        <v>0</v>
      </c>
      <c r="GX41" s="25">
        <f t="shared" si="581"/>
        <v>0</v>
      </c>
      <c r="GY41" s="25">
        <f t="shared" si="581"/>
        <v>0</v>
      </c>
      <c r="GZ41" s="25">
        <f t="shared" si="581"/>
        <v>0</v>
      </c>
      <c r="HA41" s="25">
        <f t="shared" si="581"/>
        <v>0</v>
      </c>
      <c r="HB41" s="25">
        <f t="shared" si="581"/>
        <v>0</v>
      </c>
      <c r="HC41" s="25">
        <f t="shared" si="581"/>
        <v>0</v>
      </c>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BGD41" s="21"/>
    </row>
    <row r="42" spans="1:291 1538:1538" x14ac:dyDescent="0.25">
      <c r="A42" s="7">
        <f>'STEP 2 Input sheet'!A136</f>
        <v>0</v>
      </c>
      <c r="B42" s="7">
        <f>'STEP 2 Input sheet'!B136</f>
        <v>0</v>
      </c>
      <c r="C42" s="7">
        <f>'STEP 2 Input sheet'!C136</f>
        <v>0</v>
      </c>
      <c r="D42" s="7">
        <f>'STEP 2 Input sheet'!D136</f>
        <v>0</v>
      </c>
      <c r="E42" s="7">
        <f>'STEP 2 Input sheet'!E136</f>
        <v>0</v>
      </c>
      <c r="F42" s="7" t="str">
        <f>'STEP 2 Input sheet'!F136</f>
        <v>euro/</v>
      </c>
      <c r="G42" s="7">
        <f>'STEP 2 Input sheet'!G136</f>
        <v>0</v>
      </c>
      <c r="H42" s="7">
        <f>'STEP 2 Input sheet'!H136</f>
        <v>0</v>
      </c>
      <c r="I42" s="7">
        <f>'STEP 2 Input sheet'!I136</f>
        <v>0</v>
      </c>
      <c r="J42" s="15" t="e">
        <f>VLOOKUP(C42,'appendix 7 - prd ind and reg'!$A:$B,2,FALSE)</f>
        <v>#N/A</v>
      </c>
      <c r="K42" s="16" t="e">
        <f>VLOOKUP(D42,'appendix 7 - prd ind and reg'!$G$2:$H$6,2,FALSE)</f>
        <v>#N/A</v>
      </c>
      <c r="L42" s="25">
        <f>IFERROR(VLOOKUP($K42&amp;$J42,'appendix 2 - IO_mult_all'!$A$1:$AQ$156,'appendix 1 - Calculation'!L$36-2007,FALSE),0)</f>
        <v>0</v>
      </c>
      <c r="M42" s="25">
        <f>IFERROR(VLOOKUP($K42&amp;$J42,'appendix 2 - IO_mult_all'!$A$1:$AQ$156,'appendix 1 - Calculation'!M$36-2007,FALSE),0)</f>
        <v>0</v>
      </c>
      <c r="N42" s="25">
        <f>IFERROR(VLOOKUP($K42&amp;$J42,'appendix 2 - IO_mult_all'!$A$1:$AQ$156,'appendix 1 - Calculation'!N$36-2007,FALSE),0)</f>
        <v>0</v>
      </c>
      <c r="O42" s="25">
        <f>IFERROR(VLOOKUP($K42&amp;$J42,'appendix 2 - IO_mult_all'!$A$1:$AQ$156,'appendix 1 - Calculation'!O$36-2007,FALSE),0)</f>
        <v>0</v>
      </c>
      <c r="P42" s="25">
        <f>IFERROR(VLOOKUP($K42&amp;$J42,'appendix 2 - IO_mult_all'!$A$1:$AQ$156,'appendix 1 - Calculation'!P$36-2007,FALSE),0)</f>
        <v>0</v>
      </c>
      <c r="Q42" s="25">
        <f>IFERROR(VLOOKUP($K42&amp;$J42,'appendix 2 - IO_mult_all'!$A$1:$AQ$156,'appendix 1 - Calculation'!Q$36-2007,FALSE),0)</f>
        <v>0</v>
      </c>
      <c r="R42" s="25">
        <f>IFERROR(VLOOKUP($K42&amp;$J42,'appendix 2 - IO_mult_all'!$A$1:$AQ$156,'appendix 1 - Calculation'!R$36-2007,FALSE),0)</f>
        <v>0</v>
      </c>
      <c r="S42" s="25">
        <f>IFERROR(VLOOKUP($K42&amp;$J42,'appendix 2 - IO_mult_all'!$A$1:$AQ$156,'appendix 1 - Calculation'!S$36-2007,FALSE),0)</f>
        <v>0</v>
      </c>
      <c r="T42" s="25">
        <f>IFERROR(VLOOKUP($K42&amp;$J42,'appendix 2 - IO_mult_all'!$A$1:$AQ$156,'appendix 1 - Calculation'!T$36-2007,FALSE),0)</f>
        <v>0</v>
      </c>
      <c r="U42" s="25">
        <f>IFERROR(VLOOKUP($K42&amp;$J42,'appendix 2 - IO_mult_all'!$A$1:$AQ$156,'appendix 1 - Calculation'!U$36-2007,FALSE),0)</f>
        <v>0</v>
      </c>
      <c r="V42" s="25">
        <f>IFERROR(VLOOKUP($K42&amp;$J42,'appendix 2 - IO_mult_all'!$A$1:$AQ$156,'appendix 1 - Calculation'!V$36-2007,FALSE),0)</f>
        <v>0</v>
      </c>
      <c r="W42" s="25">
        <f>IFERROR(VLOOKUP($K42&amp;$J42,'appendix 2 - IO_mult_all'!$A$1:$AQ$156,'appendix 1 - Calculation'!W$36-2007,FALSE),0)</f>
        <v>0</v>
      </c>
      <c r="X42" s="25">
        <f>IFERROR(VLOOKUP($K42&amp;$J42,'appendix 2 - IO_mult_all'!$A$1:$AQ$156,'appendix 1 - Calculation'!X$36-2007,FALSE),0)</f>
        <v>0</v>
      </c>
      <c r="Y42" s="25">
        <f>IFERROR(VLOOKUP($K42&amp;$J42,'appendix 2 - IO_mult_all'!$A$1:$AQ$156,'appendix 1 - Calculation'!Y$36-2007,FALSE),0)</f>
        <v>0</v>
      </c>
      <c r="Z42" s="25">
        <f>IFERROR(VLOOKUP($K42&amp;$J42,'appendix 2 - IO_mult_all'!$A$1:$AQ$156,'appendix 1 - Calculation'!Z$36-2007,FALSE),0)</f>
        <v>0</v>
      </c>
      <c r="AA42" s="25">
        <f>IFERROR(VLOOKUP($K42&amp;$J42,'appendix 2 - IO_mult_all'!$A$1:$AQ$156,'appendix 1 - Calculation'!AA$36-2007,FALSE),0)</f>
        <v>0</v>
      </c>
      <c r="AB42" s="25">
        <f>IFERROR(VLOOKUP($K42&amp;$J42,'appendix 2 - IO_mult_all'!$A$1:$AQ$156,'appendix 1 - Calculation'!AB$36-2007,FALSE),0)</f>
        <v>0</v>
      </c>
      <c r="AC42" s="25">
        <f>IFERROR(VLOOKUP($K42&amp;$J42,'appendix 2 - IO_mult_all'!$A$1:$AQ$156,'appendix 1 - Calculation'!AC$36-2007,FALSE),0)</f>
        <v>0</v>
      </c>
      <c r="AD42" s="25">
        <f>IFERROR(VLOOKUP($K42&amp;$J42,'appendix 2 - IO_mult_all'!$A$1:$AQ$156,'appendix 1 - Calculation'!AD$36-2007,FALSE),0)</f>
        <v>0</v>
      </c>
      <c r="AE42" s="25">
        <f>IFERROR(VLOOKUP($K42&amp;$J42,'appendix 2 - IO_mult_all'!$A$1:$AQ$156,'appendix 1 - Calculation'!AE$36-2007,FALSE),0)</f>
        <v>0</v>
      </c>
      <c r="AF42" s="25">
        <f>IFERROR(VLOOKUP($K42&amp;$J42,'appendix 2 - IO_mult_all'!$A$1:$AQ$156,'appendix 1 - Calculation'!AF$36-2007,FALSE),0)</f>
        <v>0</v>
      </c>
      <c r="AG42" s="25">
        <f>IFERROR(VLOOKUP($K42&amp;$J42,'appendix 2 - IO_mult_all'!$A$1:$AQ$156,'appendix 1 - Calculation'!AG$36-2007,FALSE),0)</f>
        <v>0</v>
      </c>
      <c r="AH42" s="25">
        <f>IFERROR(VLOOKUP($K42&amp;$J42,'appendix 2 - IO_mult_all'!$A$1:$AQ$156,'appendix 1 - Calculation'!AH$36-2007,FALSE),0)</f>
        <v>0</v>
      </c>
      <c r="AI42" s="25">
        <f>IFERROR(VLOOKUP($K42&amp;$J42,'appendix 2 - IO_mult_all'!$A$1:$AQ$156,'appendix 1 - Calculation'!AI$36-2007,FALSE),0)</f>
        <v>0</v>
      </c>
      <c r="AJ42" s="25">
        <f>IFERROR(VLOOKUP($K42&amp;$J42,'appendix 2 - IO_mult_all'!$A$1:$AQ$156,'appendix 1 - Calculation'!AJ$36-2007,FALSE),0)</f>
        <v>0</v>
      </c>
      <c r="AK42" s="25">
        <f>IFERROR(VLOOKUP($K42&amp;$J42,'appendix 2 - IO_mult_all'!$A$1:$AQ$156,'appendix 1 - Calculation'!AK$36-2007,FALSE),0)</f>
        <v>0</v>
      </c>
      <c r="AL42" s="25">
        <f>IFERROR(VLOOKUP($K42&amp;$J42,'appendix 2 - IO_mult_all'!$A$1:$AQ$156,'appendix 1 - Calculation'!AL$36-2007,FALSE),0)</f>
        <v>0</v>
      </c>
      <c r="AM42" s="25">
        <f>IFERROR(VLOOKUP($K42&amp;$J42,'appendix 2 - IO_mult_all'!$A$1:$AQ$156,'appendix 1 - Calculation'!AM$36-2007,FALSE),0)</f>
        <v>0</v>
      </c>
      <c r="AN42" s="25">
        <f>IFERROR(VLOOKUP($K42&amp;$J42,'appendix 2 - IO_mult_all'!$A$1:$AQ$156,'appendix 1 - Calculation'!AN$36-2007,FALSE),0)</f>
        <v>0</v>
      </c>
      <c r="AO42" s="25">
        <f>IFERROR(VLOOKUP($K42&amp;$J42,'appendix 2 - IO_mult_all'!$A$1:$AQ$156,'appendix 1 - Calculation'!AO$36-2007,FALSE),0)</f>
        <v>0</v>
      </c>
      <c r="AP42" s="25">
        <f>IFERROR(VLOOKUP($K42&amp;$J42,'appendix 2 - IO_mult_all'!$A$1:$AQ$156,'appendix 1 - Calculation'!AP$36-2007,FALSE),0)</f>
        <v>0</v>
      </c>
      <c r="AQ42" s="25">
        <f>IFERROR(VLOOKUP($K42&amp;$J42,'appendix 2 - IO_mult_all'!$A$1:$AQ$156,'appendix 1 - Calculation'!AQ$36-2007,FALSE),0)</f>
        <v>0</v>
      </c>
      <c r="AR42" s="25">
        <f>IFERROR(VLOOKUP($K42&amp;$J42,'appendix 2 - IO_mult_all'!$A$1:$AQ$156,'appendix 1 - Calculation'!AR$36-2007,FALSE),0)</f>
        <v>0</v>
      </c>
      <c r="AS42" s="25">
        <f>IFERROR(VLOOKUP($K42&amp;$J42,'appendix 2 - IO_mult_all'!$A$1:$AQ$156,'appendix 1 - Calculation'!AS$36-2007,FALSE),0)</f>
        <v>0</v>
      </c>
      <c r="AT42" s="25">
        <f>IFERROR(VLOOKUP($K42&amp;$J42,'appendix 2 - IO_mult_all'!$A$1:$AQ$156,'appendix 1 - Calculation'!AT$36-2007,FALSE),0)</f>
        <v>0</v>
      </c>
      <c r="AU42" s="25">
        <f>IFERROR(VLOOKUP($K42&amp;$J42,'appendix 2 - IO_mult_all'!$A$1:$AQ$156,'appendix 1 - Calculation'!AU$36-2007,FALSE),0)</f>
        <v>0</v>
      </c>
      <c r="AV42" s="25">
        <f>IFERROR(VLOOKUP($K42&amp;$J42,'appendix 2 - IO_mult_all'!$A$1:$AQ$156,'appendix 1 - Calculation'!AV$36-2007,FALSE),0)</f>
        <v>0</v>
      </c>
      <c r="AW42" s="25">
        <f>IFERROR(VLOOKUP($K42&amp;$J42,'appendix 2 - IO_mult_all'!$A$1:$AQ$156,'appendix 1 - Calculation'!AW$36-2007,FALSE),0)</f>
        <v>0</v>
      </c>
      <c r="AX42" s="25">
        <f>IFERROR(VLOOKUP($K42&amp;$J42,'appendix 2 - IO_mult_all'!$A$1:$AQ$156,'appendix 1 - Calculation'!AX$36-2007,FALSE),0)</f>
        <v>0</v>
      </c>
      <c r="AY42" s="25">
        <f>IFERROR(VLOOKUP($K42&amp;$J42,'appendix 2 - IO_mult_all'!$A$1:$AQ$156,'appendix 1 - Calculation'!AY$36-2007,FALSE),0)</f>
        <v>0</v>
      </c>
      <c r="AZ42" s="25">
        <f>IFERROR(VLOOKUP($K42&amp;$J42,'appendix 3 - IO_mult_ETS'!$A$1:$AQ$156,'appendix 1 - Calculation'!AZ$3-2007,FALSE),0)</f>
        <v>0</v>
      </c>
      <c r="BA42" s="25">
        <f>IFERROR(VLOOKUP($K42&amp;$J42,'appendix 3 - IO_mult_ETS'!$A$1:$AQ$156,'appendix 1 - Calculation'!BA$3-2007,FALSE),0)</f>
        <v>0</v>
      </c>
      <c r="BB42" s="25">
        <f>IFERROR(VLOOKUP($K42&amp;$J42,'appendix 3 - IO_mult_ETS'!$A$1:$AQ$156,'appendix 1 - Calculation'!BB$3-2007,FALSE),0)</f>
        <v>0</v>
      </c>
      <c r="BC42" s="25">
        <f>IFERROR(VLOOKUP($K42&amp;$J42,'appendix 3 - IO_mult_ETS'!$A$1:$AQ$156,'appendix 1 - Calculation'!BC$3-2007,FALSE),0)</f>
        <v>0</v>
      </c>
      <c r="BD42" s="25">
        <f>IFERROR(VLOOKUP($K42&amp;$J42,'appendix 3 - IO_mult_ETS'!$A$1:$AQ$156,'appendix 1 - Calculation'!BD$3-2007,FALSE),0)</f>
        <v>0</v>
      </c>
      <c r="BE42" s="25">
        <f>IFERROR(VLOOKUP($K42&amp;$J42,'appendix 3 - IO_mult_ETS'!$A$1:$AQ$156,'appendix 1 - Calculation'!BE$3-2007,FALSE),0)</f>
        <v>0</v>
      </c>
      <c r="BF42" s="25">
        <f>IFERROR(VLOOKUP($K42&amp;$J42,'appendix 3 - IO_mult_ETS'!$A$1:$AQ$156,'appendix 1 - Calculation'!BF$3-2007,FALSE),0)</f>
        <v>0</v>
      </c>
      <c r="BG42" s="25">
        <f>IFERROR(VLOOKUP($K42&amp;$J42,'appendix 3 - IO_mult_ETS'!$A$1:$AQ$156,'appendix 1 - Calculation'!BG$3-2007,FALSE),0)</f>
        <v>0</v>
      </c>
      <c r="BH42" s="25">
        <f>IFERROR(VLOOKUP($K42&amp;$J42,'appendix 3 - IO_mult_ETS'!$A$1:$AQ$156,'appendix 1 - Calculation'!BH$3-2007,FALSE),0)</f>
        <v>0</v>
      </c>
      <c r="BI42" s="25">
        <f>IFERROR(VLOOKUP($K42&amp;$J42,'appendix 3 - IO_mult_ETS'!$A$1:$AQ$156,'appendix 1 - Calculation'!BI$3-2007,FALSE),0)</f>
        <v>0</v>
      </c>
      <c r="BJ42" s="25">
        <f>IFERROR(VLOOKUP($K42&amp;$J42,'appendix 3 - IO_mult_ETS'!$A$1:$AQ$156,'appendix 1 - Calculation'!BJ$3-2007,FALSE),0)</f>
        <v>0</v>
      </c>
      <c r="BK42" s="25">
        <f>IFERROR(VLOOKUP($K42&amp;$J42,'appendix 3 - IO_mult_ETS'!$A$1:$AQ$156,'appendix 1 - Calculation'!BK$3-2007,FALSE),0)</f>
        <v>0</v>
      </c>
      <c r="BL42" s="25">
        <f>IFERROR(VLOOKUP($K42&amp;$J42,'appendix 3 - IO_mult_ETS'!$A$1:$AQ$156,'appendix 1 - Calculation'!BL$3-2007,FALSE),0)</f>
        <v>0</v>
      </c>
      <c r="BM42" s="25">
        <f>IFERROR(VLOOKUP($K42&amp;$J42,'appendix 3 - IO_mult_ETS'!$A$1:$AQ$156,'appendix 1 - Calculation'!BM$3-2007,FALSE),0)</f>
        <v>0</v>
      </c>
      <c r="BN42" s="25">
        <f>IFERROR(VLOOKUP($K42&amp;$J42,'appendix 3 - IO_mult_ETS'!$A$1:$AQ$156,'appendix 1 - Calculation'!BN$3-2007,FALSE),0)</f>
        <v>0</v>
      </c>
      <c r="BO42" s="25">
        <f>IFERROR(VLOOKUP($K42&amp;$J42,'appendix 3 - IO_mult_ETS'!$A$1:$AQ$156,'appendix 1 - Calculation'!BO$3-2007,FALSE),0)</f>
        <v>0</v>
      </c>
      <c r="BP42" s="25">
        <f>IFERROR(VLOOKUP($K42&amp;$J42,'appendix 3 - IO_mult_ETS'!$A$1:$AQ$156,'appendix 1 - Calculation'!BP$3-2007,FALSE),0)</f>
        <v>0</v>
      </c>
      <c r="BQ42" s="25">
        <f>IFERROR(VLOOKUP($K42&amp;$J42,'appendix 3 - IO_mult_ETS'!$A$1:$AQ$156,'appendix 1 - Calculation'!BQ$3-2007,FALSE),0)</f>
        <v>0</v>
      </c>
      <c r="BR42" s="25">
        <f>IFERROR(VLOOKUP($K42&amp;$J42,'appendix 3 - IO_mult_ETS'!$A$1:$AQ$156,'appendix 1 - Calculation'!BR$3-2007,FALSE),0)</f>
        <v>0</v>
      </c>
      <c r="BS42" s="25">
        <f>IFERROR(VLOOKUP($K42&amp;$J42,'appendix 3 - IO_mult_ETS'!$A$1:$AQ$156,'appendix 1 - Calculation'!BS$3-2007,FALSE),0)</f>
        <v>0</v>
      </c>
      <c r="BT42" s="25">
        <f>IFERROR(VLOOKUP($K42&amp;$J42,'appendix 3 - IO_mult_ETS'!$A$1:$AQ$156,'appendix 1 - Calculation'!BT$3-2007,FALSE),0)</f>
        <v>0</v>
      </c>
      <c r="BU42" s="25">
        <f>IFERROR(VLOOKUP($K42&amp;$J42,'appendix 3 - IO_mult_ETS'!$A$1:$AQ$156,'appendix 1 - Calculation'!BU$3-2007,FALSE),0)</f>
        <v>0</v>
      </c>
      <c r="BV42" s="25">
        <f>IFERROR(VLOOKUP($K42&amp;$J42,'appendix 3 - IO_mult_ETS'!$A$1:$AQ$156,'appendix 1 - Calculation'!BV$3-2007,FALSE),0)</f>
        <v>0</v>
      </c>
      <c r="BW42" s="25">
        <f>IFERROR(VLOOKUP($K42&amp;$J42,'appendix 3 - IO_mult_ETS'!$A$1:$AQ$156,'appendix 1 - Calculation'!BW$3-2007,FALSE),0)</f>
        <v>0</v>
      </c>
      <c r="BX42" s="25">
        <f>IFERROR(VLOOKUP($K42&amp;$J42,'appendix 3 - IO_mult_ETS'!$A$1:$AQ$156,'appendix 1 - Calculation'!BX$3-2007,FALSE),0)</f>
        <v>0</v>
      </c>
      <c r="BY42" s="25">
        <f>IFERROR(VLOOKUP($K42&amp;$J42,'appendix 3 - IO_mult_ETS'!$A$1:$AQ$156,'appendix 1 - Calculation'!BY$3-2007,FALSE),0)</f>
        <v>0</v>
      </c>
      <c r="BZ42" s="25">
        <f>IFERROR(VLOOKUP($K42&amp;$J42,'appendix 3 - IO_mult_ETS'!$A$1:$AQ$156,'appendix 1 - Calculation'!BZ$3-2007,FALSE),0)</f>
        <v>0</v>
      </c>
      <c r="CA42" s="25">
        <f>IFERROR(VLOOKUP($K42&amp;$J42,'appendix 3 - IO_mult_ETS'!$A$1:$AQ$156,'appendix 1 - Calculation'!CA$3-2007,FALSE),0)</f>
        <v>0</v>
      </c>
      <c r="CB42" s="25">
        <f>IFERROR(VLOOKUP($K42&amp;$J42,'appendix 3 - IO_mult_ETS'!$A$1:$AQ$156,'appendix 1 - Calculation'!CB$3-2007,FALSE),0)</f>
        <v>0</v>
      </c>
      <c r="CC42" s="25">
        <f>IFERROR(VLOOKUP($K42&amp;$J42,'appendix 3 - IO_mult_ETS'!$A$1:$AQ$156,'appendix 1 - Calculation'!CC$3-2007,FALSE),0)</f>
        <v>0</v>
      </c>
      <c r="CD42" s="25">
        <f>IFERROR(VLOOKUP($K42&amp;$J42,'appendix 3 - IO_mult_ETS'!$A$1:$AQ$156,'appendix 1 - Calculation'!CD$3-2007,FALSE),0)</f>
        <v>0</v>
      </c>
      <c r="CE42" s="25">
        <f>IFERROR(VLOOKUP($K42&amp;$J42,'appendix 3 - IO_mult_ETS'!$A$1:$AQ$156,'appendix 1 - Calculation'!CE$3-2007,FALSE),0)</f>
        <v>0</v>
      </c>
      <c r="CF42" s="25">
        <f>IFERROR(VLOOKUP($K42&amp;$J42,'appendix 3 - IO_mult_ETS'!$A$1:$AQ$156,'appendix 1 - Calculation'!CF$3-2007,FALSE),0)</f>
        <v>0</v>
      </c>
      <c r="CG42" s="25">
        <f>IFERROR(VLOOKUP($K42&amp;$J42,'appendix 3 - IO_mult_ETS'!$A$1:$AQ$156,'appendix 1 - Calculation'!CG$3-2007,FALSE),0)</f>
        <v>0</v>
      </c>
      <c r="CH42" s="25">
        <f>IFERROR(VLOOKUP($K42&amp;$J42,'appendix 3 - IO_mult_ETS'!$A$1:$AQ$156,'appendix 1 - Calculation'!CH$3-2007,FALSE),0)</f>
        <v>0</v>
      </c>
      <c r="CI42" s="25">
        <f>IFERROR(VLOOKUP($K42&amp;$J42,'appendix 3 - IO_mult_ETS'!$A$1:$AQ$156,'appendix 1 - Calculation'!CI$3-2007,FALSE),0)</f>
        <v>0</v>
      </c>
      <c r="CJ42" s="25">
        <f>IFERROR(VLOOKUP($K42&amp;$J42,'appendix 3 - IO_mult_ETS'!$A$1:$AQ$156,'appendix 1 - Calculation'!CJ$3-2007,FALSE),0)</f>
        <v>0</v>
      </c>
      <c r="CK42" s="25">
        <f>IFERROR(VLOOKUP($K42&amp;$J42,'appendix 3 - IO_mult_ETS'!$A$1:$AQ$156,'appendix 1 - Calculation'!CK$3-2007,FALSE),0)</f>
        <v>0</v>
      </c>
      <c r="CL42" s="25">
        <f>IFERROR(VLOOKUP($K42&amp;$J42,'appendix 3 - IO_mult_ETS'!$A$1:$AQ$156,'appendix 1 - Calculation'!CL$3-2007,FALSE),0)</f>
        <v>0</v>
      </c>
      <c r="CM42" s="25">
        <f>IFERROR(VLOOKUP($K42&amp;$J42,'appendix 3 - IO_mult_ETS'!$A$1:$AQ$156,'appendix 1 - Calculation'!CM$3-2007,FALSE),0)</f>
        <v>0</v>
      </c>
      <c r="CN42" s="25">
        <f t="shared" si="582"/>
        <v>0</v>
      </c>
      <c r="CO42" s="25">
        <f t="shared" si="567"/>
        <v>0</v>
      </c>
      <c r="CP42" s="25">
        <f t="shared" si="567"/>
        <v>0</v>
      </c>
      <c r="CQ42" s="25">
        <f t="shared" si="567"/>
        <v>0</v>
      </c>
      <c r="CR42" s="25">
        <f t="shared" si="567"/>
        <v>0</v>
      </c>
      <c r="CS42" s="25">
        <f t="shared" si="567"/>
        <v>0</v>
      </c>
      <c r="CT42" s="25">
        <f t="shared" si="567"/>
        <v>0</v>
      </c>
      <c r="CU42" s="25">
        <f t="shared" si="567"/>
        <v>0</v>
      </c>
      <c r="CV42" s="25">
        <f t="shared" si="567"/>
        <v>0</v>
      </c>
      <c r="CW42" s="25">
        <f t="shared" si="567"/>
        <v>0</v>
      </c>
      <c r="CX42" s="25">
        <f t="shared" si="567"/>
        <v>0</v>
      </c>
      <c r="CY42" s="25">
        <f t="shared" si="567"/>
        <v>0</v>
      </c>
      <c r="CZ42" s="25">
        <f t="shared" si="567"/>
        <v>0</v>
      </c>
      <c r="DA42" s="25">
        <f t="shared" si="567"/>
        <v>0</v>
      </c>
      <c r="DB42" s="25">
        <f t="shared" si="567"/>
        <v>0</v>
      </c>
      <c r="DC42" s="25">
        <f t="shared" si="567"/>
        <v>0</v>
      </c>
      <c r="DD42" s="25">
        <f t="shared" si="567"/>
        <v>0</v>
      </c>
      <c r="DE42" s="25">
        <f t="shared" si="568"/>
        <v>0</v>
      </c>
      <c r="DF42" s="25">
        <f t="shared" si="568"/>
        <v>0</v>
      </c>
      <c r="DG42" s="25">
        <f t="shared" si="568"/>
        <v>0</v>
      </c>
      <c r="DH42" s="25">
        <f t="shared" si="568"/>
        <v>0</v>
      </c>
      <c r="DI42" s="25">
        <f t="shared" si="568"/>
        <v>0</v>
      </c>
      <c r="DJ42" s="25">
        <f t="shared" si="568"/>
        <v>0</v>
      </c>
      <c r="DK42" s="25">
        <f t="shared" si="568"/>
        <v>0</v>
      </c>
      <c r="DL42" s="25">
        <f t="shared" si="568"/>
        <v>0</v>
      </c>
      <c r="DM42" s="25">
        <f t="shared" si="568"/>
        <v>0</v>
      </c>
      <c r="DN42" s="25">
        <f t="shared" si="568"/>
        <v>0</v>
      </c>
      <c r="DO42" s="25">
        <f t="shared" si="568"/>
        <v>0</v>
      </c>
      <c r="DP42" s="25">
        <f t="shared" si="568"/>
        <v>0</v>
      </c>
      <c r="DQ42" s="25">
        <f t="shared" si="568"/>
        <v>0</v>
      </c>
      <c r="DR42" s="25">
        <f t="shared" si="568"/>
        <v>0</v>
      </c>
      <c r="DS42" s="25">
        <f t="shared" si="568"/>
        <v>0</v>
      </c>
      <c r="DT42" s="25">
        <f t="shared" si="568"/>
        <v>0</v>
      </c>
      <c r="DU42" s="25">
        <f t="shared" si="569"/>
        <v>0</v>
      </c>
      <c r="DV42" s="25">
        <f t="shared" si="569"/>
        <v>0</v>
      </c>
      <c r="DW42" s="25">
        <f t="shared" si="569"/>
        <v>0</v>
      </c>
      <c r="DX42" s="25">
        <f t="shared" si="569"/>
        <v>0</v>
      </c>
      <c r="DY42" s="25">
        <f t="shared" si="569"/>
        <v>0</v>
      </c>
      <c r="DZ42" s="25">
        <f t="shared" si="569"/>
        <v>0</v>
      </c>
      <c r="EA42" s="25">
        <f t="shared" si="569"/>
        <v>0</v>
      </c>
      <c r="EB42" s="25">
        <f t="shared" si="583"/>
        <v>0</v>
      </c>
      <c r="EC42" s="25">
        <f t="shared" si="570"/>
        <v>0</v>
      </c>
      <c r="ED42" s="25">
        <f t="shared" si="570"/>
        <v>0</v>
      </c>
      <c r="EE42" s="25">
        <f t="shared" si="570"/>
        <v>0</v>
      </c>
      <c r="EF42" s="25">
        <f t="shared" si="570"/>
        <v>0</v>
      </c>
      <c r="EG42" s="25">
        <f t="shared" si="570"/>
        <v>0</v>
      </c>
      <c r="EH42" s="25">
        <f t="shared" si="570"/>
        <v>0</v>
      </c>
      <c r="EI42" s="25">
        <f t="shared" si="570"/>
        <v>0</v>
      </c>
      <c r="EJ42" s="25">
        <f t="shared" si="570"/>
        <v>0</v>
      </c>
      <c r="EK42" s="25">
        <f t="shared" si="570"/>
        <v>0</v>
      </c>
      <c r="EL42" s="25">
        <f t="shared" si="570"/>
        <v>0</v>
      </c>
      <c r="EM42" s="25">
        <f t="shared" si="570"/>
        <v>0</v>
      </c>
      <c r="EN42" s="25">
        <f t="shared" si="570"/>
        <v>0</v>
      </c>
      <c r="EO42" s="25">
        <f t="shared" si="570"/>
        <v>0</v>
      </c>
      <c r="EP42" s="25">
        <f t="shared" si="570"/>
        <v>0</v>
      </c>
      <c r="EQ42" s="25">
        <f t="shared" si="570"/>
        <v>0</v>
      </c>
      <c r="ER42" s="25">
        <f t="shared" si="570"/>
        <v>0</v>
      </c>
      <c r="ES42" s="25">
        <f t="shared" si="571"/>
        <v>0</v>
      </c>
      <c r="ET42" s="25">
        <f t="shared" si="571"/>
        <v>0</v>
      </c>
      <c r="EU42" s="25">
        <f t="shared" si="571"/>
        <v>0</v>
      </c>
      <c r="EV42" s="25">
        <f t="shared" si="571"/>
        <v>0</v>
      </c>
      <c r="EW42" s="25">
        <f t="shared" si="571"/>
        <v>0</v>
      </c>
      <c r="EX42" s="25">
        <f t="shared" si="571"/>
        <v>0</v>
      </c>
      <c r="EY42" s="25">
        <f t="shared" si="571"/>
        <v>0</v>
      </c>
      <c r="EZ42" s="25">
        <f t="shared" si="571"/>
        <v>0</v>
      </c>
      <c r="FA42" s="25">
        <f t="shared" si="571"/>
        <v>0</v>
      </c>
      <c r="FB42" s="25">
        <f t="shared" si="571"/>
        <v>0</v>
      </c>
      <c r="FC42" s="25">
        <f t="shared" si="571"/>
        <v>0</v>
      </c>
      <c r="FD42" s="25">
        <f t="shared" si="571"/>
        <v>0</v>
      </c>
      <c r="FE42" s="25">
        <f t="shared" si="571"/>
        <v>0</v>
      </c>
      <c r="FF42" s="25">
        <f t="shared" si="571"/>
        <v>0</v>
      </c>
      <c r="FG42" s="25">
        <f t="shared" si="571"/>
        <v>0</v>
      </c>
      <c r="FH42" s="25">
        <f t="shared" si="571"/>
        <v>0</v>
      </c>
      <c r="FI42" s="25">
        <f t="shared" si="572"/>
        <v>0</v>
      </c>
      <c r="FJ42" s="25">
        <f t="shared" si="573"/>
        <v>0</v>
      </c>
      <c r="FK42" s="25">
        <f t="shared" si="574"/>
        <v>0</v>
      </c>
      <c r="FL42" s="25">
        <f t="shared" si="575"/>
        <v>0</v>
      </c>
      <c r="FM42" s="25">
        <f t="shared" si="576"/>
        <v>0</v>
      </c>
      <c r="FN42" s="25">
        <f t="shared" si="577"/>
        <v>0</v>
      </c>
      <c r="FO42" s="25">
        <f t="shared" si="578"/>
        <v>0</v>
      </c>
      <c r="FP42" s="25">
        <f t="shared" si="584"/>
        <v>0</v>
      </c>
      <c r="FQ42" s="25">
        <f t="shared" si="579"/>
        <v>0</v>
      </c>
      <c r="FR42" s="25">
        <f t="shared" si="579"/>
        <v>0</v>
      </c>
      <c r="FS42" s="25">
        <f t="shared" si="579"/>
        <v>0</v>
      </c>
      <c r="FT42" s="25">
        <f t="shared" si="579"/>
        <v>0</v>
      </c>
      <c r="FU42" s="25">
        <f t="shared" si="579"/>
        <v>0</v>
      </c>
      <c r="FV42" s="25">
        <f t="shared" si="579"/>
        <v>0</v>
      </c>
      <c r="FW42" s="25">
        <f t="shared" si="579"/>
        <v>0</v>
      </c>
      <c r="FX42" s="25">
        <f t="shared" si="579"/>
        <v>0</v>
      </c>
      <c r="FY42" s="25">
        <f t="shared" si="579"/>
        <v>0</v>
      </c>
      <c r="FZ42" s="25">
        <f t="shared" si="579"/>
        <v>0</v>
      </c>
      <c r="GA42" s="25">
        <f t="shared" si="579"/>
        <v>0</v>
      </c>
      <c r="GB42" s="25">
        <f t="shared" si="579"/>
        <v>0</v>
      </c>
      <c r="GC42" s="25">
        <f t="shared" si="579"/>
        <v>0</v>
      </c>
      <c r="GD42" s="25">
        <f t="shared" si="579"/>
        <v>0</v>
      </c>
      <c r="GE42" s="25">
        <f t="shared" si="579"/>
        <v>0</v>
      </c>
      <c r="GF42" s="25">
        <f t="shared" si="579"/>
        <v>0</v>
      </c>
      <c r="GG42" s="25">
        <f t="shared" si="580"/>
        <v>0</v>
      </c>
      <c r="GH42" s="25">
        <f t="shared" si="580"/>
        <v>0</v>
      </c>
      <c r="GI42" s="25">
        <f t="shared" si="580"/>
        <v>0</v>
      </c>
      <c r="GJ42" s="25">
        <f t="shared" si="580"/>
        <v>0</v>
      </c>
      <c r="GK42" s="25">
        <f t="shared" si="580"/>
        <v>0</v>
      </c>
      <c r="GL42" s="25">
        <f t="shared" si="580"/>
        <v>0</v>
      </c>
      <c r="GM42" s="25">
        <f t="shared" si="580"/>
        <v>0</v>
      </c>
      <c r="GN42" s="25">
        <f t="shared" si="580"/>
        <v>0</v>
      </c>
      <c r="GO42" s="25">
        <f t="shared" si="580"/>
        <v>0</v>
      </c>
      <c r="GP42" s="25">
        <f t="shared" si="580"/>
        <v>0</v>
      </c>
      <c r="GQ42" s="25">
        <f t="shared" si="580"/>
        <v>0</v>
      </c>
      <c r="GR42" s="25">
        <f t="shared" si="580"/>
        <v>0</v>
      </c>
      <c r="GS42" s="25">
        <f t="shared" si="580"/>
        <v>0</v>
      </c>
      <c r="GT42" s="25">
        <f t="shared" si="580"/>
        <v>0</v>
      </c>
      <c r="GU42" s="25">
        <f t="shared" si="580"/>
        <v>0</v>
      </c>
      <c r="GV42" s="25">
        <f t="shared" si="580"/>
        <v>0</v>
      </c>
      <c r="GW42" s="25">
        <f t="shared" si="581"/>
        <v>0</v>
      </c>
      <c r="GX42" s="25">
        <f t="shared" si="581"/>
        <v>0</v>
      </c>
      <c r="GY42" s="25">
        <f t="shared" si="581"/>
        <v>0</v>
      </c>
      <c r="GZ42" s="25">
        <f t="shared" si="581"/>
        <v>0</v>
      </c>
      <c r="HA42" s="25">
        <f t="shared" si="581"/>
        <v>0</v>
      </c>
      <c r="HB42" s="25">
        <f t="shared" si="581"/>
        <v>0</v>
      </c>
      <c r="HC42" s="25">
        <f t="shared" si="581"/>
        <v>0</v>
      </c>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BGD42" s="21"/>
    </row>
    <row r="43" spans="1:291 1538:1538" x14ac:dyDescent="0.25">
      <c r="A43" s="7">
        <f>'STEP 2 Input sheet'!A137</f>
        <v>0</v>
      </c>
      <c r="B43" s="7">
        <f>'STEP 2 Input sheet'!B137</f>
        <v>0</v>
      </c>
      <c r="C43" s="7">
        <f>'STEP 2 Input sheet'!C137</f>
        <v>0</v>
      </c>
      <c r="D43" s="7">
        <f>'STEP 2 Input sheet'!D137</f>
        <v>0</v>
      </c>
      <c r="E43" s="7">
        <f>'STEP 2 Input sheet'!E137</f>
        <v>0</v>
      </c>
      <c r="F43" s="7" t="str">
        <f>'STEP 2 Input sheet'!F137</f>
        <v>euro/</v>
      </c>
      <c r="G43" s="7">
        <f>'STEP 2 Input sheet'!G137</f>
        <v>0</v>
      </c>
      <c r="H43" s="7">
        <f>'STEP 2 Input sheet'!H137</f>
        <v>0</v>
      </c>
      <c r="I43" s="7">
        <f>'STEP 2 Input sheet'!I137</f>
        <v>0</v>
      </c>
      <c r="J43" s="15" t="e">
        <f>VLOOKUP(C43,'appendix 7 - prd ind and reg'!$A:$B,2,FALSE)</f>
        <v>#N/A</v>
      </c>
      <c r="K43" s="16" t="e">
        <f>VLOOKUP(D43,'appendix 7 - prd ind and reg'!$G$2:$H$6,2,FALSE)</f>
        <v>#N/A</v>
      </c>
      <c r="L43" s="25">
        <f>IFERROR(VLOOKUP($K43&amp;$J43,'appendix 2 - IO_mult_all'!$A$1:$AQ$156,'appendix 1 - Calculation'!L$36-2007,FALSE),0)</f>
        <v>0</v>
      </c>
      <c r="M43" s="25">
        <f>IFERROR(VLOOKUP($K43&amp;$J43,'appendix 2 - IO_mult_all'!$A$1:$AQ$156,'appendix 1 - Calculation'!M$36-2007,FALSE),0)</f>
        <v>0</v>
      </c>
      <c r="N43" s="25">
        <f>IFERROR(VLOOKUP($K43&amp;$J43,'appendix 2 - IO_mult_all'!$A$1:$AQ$156,'appendix 1 - Calculation'!N$36-2007,FALSE),0)</f>
        <v>0</v>
      </c>
      <c r="O43" s="25">
        <f>IFERROR(VLOOKUP($K43&amp;$J43,'appendix 2 - IO_mult_all'!$A$1:$AQ$156,'appendix 1 - Calculation'!O$36-2007,FALSE),0)</f>
        <v>0</v>
      </c>
      <c r="P43" s="25">
        <f>IFERROR(VLOOKUP($K43&amp;$J43,'appendix 2 - IO_mult_all'!$A$1:$AQ$156,'appendix 1 - Calculation'!P$36-2007,FALSE),0)</f>
        <v>0</v>
      </c>
      <c r="Q43" s="25">
        <f>IFERROR(VLOOKUP($K43&amp;$J43,'appendix 2 - IO_mult_all'!$A$1:$AQ$156,'appendix 1 - Calculation'!Q$36-2007,FALSE),0)</f>
        <v>0</v>
      </c>
      <c r="R43" s="25">
        <f>IFERROR(VLOOKUP($K43&amp;$J43,'appendix 2 - IO_mult_all'!$A$1:$AQ$156,'appendix 1 - Calculation'!R$36-2007,FALSE),0)</f>
        <v>0</v>
      </c>
      <c r="S43" s="25">
        <f>IFERROR(VLOOKUP($K43&amp;$J43,'appendix 2 - IO_mult_all'!$A$1:$AQ$156,'appendix 1 - Calculation'!S$36-2007,FALSE),0)</f>
        <v>0</v>
      </c>
      <c r="T43" s="25">
        <f>IFERROR(VLOOKUP($K43&amp;$J43,'appendix 2 - IO_mult_all'!$A$1:$AQ$156,'appendix 1 - Calculation'!T$36-2007,FALSE),0)</f>
        <v>0</v>
      </c>
      <c r="U43" s="25">
        <f>IFERROR(VLOOKUP($K43&amp;$J43,'appendix 2 - IO_mult_all'!$A$1:$AQ$156,'appendix 1 - Calculation'!U$36-2007,FALSE),0)</f>
        <v>0</v>
      </c>
      <c r="V43" s="25">
        <f>IFERROR(VLOOKUP($K43&amp;$J43,'appendix 2 - IO_mult_all'!$A$1:$AQ$156,'appendix 1 - Calculation'!V$36-2007,FALSE),0)</f>
        <v>0</v>
      </c>
      <c r="W43" s="25">
        <f>IFERROR(VLOOKUP($K43&amp;$J43,'appendix 2 - IO_mult_all'!$A$1:$AQ$156,'appendix 1 - Calculation'!W$36-2007,FALSE),0)</f>
        <v>0</v>
      </c>
      <c r="X43" s="25">
        <f>IFERROR(VLOOKUP($K43&amp;$J43,'appendix 2 - IO_mult_all'!$A$1:$AQ$156,'appendix 1 - Calculation'!X$36-2007,FALSE),0)</f>
        <v>0</v>
      </c>
      <c r="Y43" s="25">
        <f>IFERROR(VLOOKUP($K43&amp;$J43,'appendix 2 - IO_mult_all'!$A$1:$AQ$156,'appendix 1 - Calculation'!Y$36-2007,FALSE),0)</f>
        <v>0</v>
      </c>
      <c r="Z43" s="25">
        <f>IFERROR(VLOOKUP($K43&amp;$J43,'appendix 2 - IO_mult_all'!$A$1:$AQ$156,'appendix 1 - Calculation'!Z$36-2007,FALSE),0)</f>
        <v>0</v>
      </c>
      <c r="AA43" s="25">
        <f>IFERROR(VLOOKUP($K43&amp;$J43,'appendix 2 - IO_mult_all'!$A$1:$AQ$156,'appendix 1 - Calculation'!AA$36-2007,FALSE),0)</f>
        <v>0</v>
      </c>
      <c r="AB43" s="25">
        <f>IFERROR(VLOOKUP($K43&amp;$J43,'appendix 2 - IO_mult_all'!$A$1:$AQ$156,'appendix 1 - Calculation'!AB$36-2007,FALSE),0)</f>
        <v>0</v>
      </c>
      <c r="AC43" s="25">
        <f>IFERROR(VLOOKUP($K43&amp;$J43,'appendix 2 - IO_mult_all'!$A$1:$AQ$156,'appendix 1 - Calculation'!AC$36-2007,FALSE),0)</f>
        <v>0</v>
      </c>
      <c r="AD43" s="25">
        <f>IFERROR(VLOOKUP($K43&amp;$J43,'appendix 2 - IO_mult_all'!$A$1:$AQ$156,'appendix 1 - Calculation'!AD$36-2007,FALSE),0)</f>
        <v>0</v>
      </c>
      <c r="AE43" s="25">
        <f>IFERROR(VLOOKUP($K43&amp;$J43,'appendix 2 - IO_mult_all'!$A$1:$AQ$156,'appendix 1 - Calculation'!AE$36-2007,FALSE),0)</f>
        <v>0</v>
      </c>
      <c r="AF43" s="25">
        <f>IFERROR(VLOOKUP($K43&amp;$J43,'appendix 2 - IO_mult_all'!$A$1:$AQ$156,'appendix 1 - Calculation'!AF$36-2007,FALSE),0)</f>
        <v>0</v>
      </c>
      <c r="AG43" s="25">
        <f>IFERROR(VLOOKUP($K43&amp;$J43,'appendix 2 - IO_mult_all'!$A$1:$AQ$156,'appendix 1 - Calculation'!AG$36-2007,FALSE),0)</f>
        <v>0</v>
      </c>
      <c r="AH43" s="25">
        <f>IFERROR(VLOOKUP($K43&amp;$J43,'appendix 2 - IO_mult_all'!$A$1:$AQ$156,'appendix 1 - Calculation'!AH$36-2007,FALSE),0)</f>
        <v>0</v>
      </c>
      <c r="AI43" s="25">
        <f>IFERROR(VLOOKUP($K43&amp;$J43,'appendix 2 - IO_mult_all'!$A$1:$AQ$156,'appendix 1 - Calculation'!AI$36-2007,FALSE),0)</f>
        <v>0</v>
      </c>
      <c r="AJ43" s="25">
        <f>IFERROR(VLOOKUP($K43&amp;$J43,'appendix 2 - IO_mult_all'!$A$1:$AQ$156,'appendix 1 - Calculation'!AJ$36-2007,FALSE),0)</f>
        <v>0</v>
      </c>
      <c r="AK43" s="25">
        <f>IFERROR(VLOOKUP($K43&amp;$J43,'appendix 2 - IO_mult_all'!$A$1:$AQ$156,'appendix 1 - Calculation'!AK$36-2007,FALSE),0)</f>
        <v>0</v>
      </c>
      <c r="AL43" s="25">
        <f>IFERROR(VLOOKUP($K43&amp;$J43,'appendix 2 - IO_mult_all'!$A$1:$AQ$156,'appendix 1 - Calculation'!AL$36-2007,FALSE),0)</f>
        <v>0</v>
      </c>
      <c r="AM43" s="25">
        <f>IFERROR(VLOOKUP($K43&amp;$J43,'appendix 2 - IO_mult_all'!$A$1:$AQ$156,'appendix 1 - Calculation'!AM$36-2007,FALSE),0)</f>
        <v>0</v>
      </c>
      <c r="AN43" s="25">
        <f>IFERROR(VLOOKUP($K43&amp;$J43,'appendix 2 - IO_mult_all'!$A$1:$AQ$156,'appendix 1 - Calculation'!AN$36-2007,FALSE),0)</f>
        <v>0</v>
      </c>
      <c r="AO43" s="25">
        <f>IFERROR(VLOOKUP($K43&amp;$J43,'appendix 2 - IO_mult_all'!$A$1:$AQ$156,'appendix 1 - Calculation'!AO$36-2007,FALSE),0)</f>
        <v>0</v>
      </c>
      <c r="AP43" s="25">
        <f>IFERROR(VLOOKUP($K43&amp;$J43,'appendix 2 - IO_mult_all'!$A$1:$AQ$156,'appendix 1 - Calculation'!AP$36-2007,FALSE),0)</f>
        <v>0</v>
      </c>
      <c r="AQ43" s="25">
        <f>IFERROR(VLOOKUP($K43&amp;$J43,'appendix 2 - IO_mult_all'!$A$1:$AQ$156,'appendix 1 - Calculation'!AQ$36-2007,FALSE),0)</f>
        <v>0</v>
      </c>
      <c r="AR43" s="25">
        <f>IFERROR(VLOOKUP($K43&amp;$J43,'appendix 2 - IO_mult_all'!$A$1:$AQ$156,'appendix 1 - Calculation'!AR$36-2007,FALSE),0)</f>
        <v>0</v>
      </c>
      <c r="AS43" s="25">
        <f>IFERROR(VLOOKUP($K43&amp;$J43,'appendix 2 - IO_mult_all'!$A$1:$AQ$156,'appendix 1 - Calculation'!AS$36-2007,FALSE),0)</f>
        <v>0</v>
      </c>
      <c r="AT43" s="25">
        <f>IFERROR(VLOOKUP($K43&amp;$J43,'appendix 2 - IO_mult_all'!$A$1:$AQ$156,'appendix 1 - Calculation'!AT$36-2007,FALSE),0)</f>
        <v>0</v>
      </c>
      <c r="AU43" s="25">
        <f>IFERROR(VLOOKUP($K43&amp;$J43,'appendix 2 - IO_mult_all'!$A$1:$AQ$156,'appendix 1 - Calculation'!AU$36-2007,FALSE),0)</f>
        <v>0</v>
      </c>
      <c r="AV43" s="25">
        <f>IFERROR(VLOOKUP($K43&amp;$J43,'appendix 2 - IO_mult_all'!$A$1:$AQ$156,'appendix 1 - Calculation'!AV$36-2007,FALSE),0)</f>
        <v>0</v>
      </c>
      <c r="AW43" s="25">
        <f>IFERROR(VLOOKUP($K43&amp;$J43,'appendix 2 - IO_mult_all'!$A$1:$AQ$156,'appendix 1 - Calculation'!AW$36-2007,FALSE),0)</f>
        <v>0</v>
      </c>
      <c r="AX43" s="25">
        <f>IFERROR(VLOOKUP($K43&amp;$J43,'appendix 2 - IO_mult_all'!$A$1:$AQ$156,'appendix 1 - Calculation'!AX$36-2007,FALSE),0)</f>
        <v>0</v>
      </c>
      <c r="AY43" s="25">
        <f>IFERROR(VLOOKUP($K43&amp;$J43,'appendix 2 - IO_mult_all'!$A$1:$AQ$156,'appendix 1 - Calculation'!AY$36-2007,FALSE),0)</f>
        <v>0</v>
      </c>
      <c r="AZ43" s="25">
        <f>IFERROR(VLOOKUP($K43&amp;$J43,'appendix 3 - IO_mult_ETS'!$A$1:$AQ$156,'appendix 1 - Calculation'!AZ$3-2007,FALSE),0)</f>
        <v>0</v>
      </c>
      <c r="BA43" s="25">
        <f>IFERROR(VLOOKUP($K43&amp;$J43,'appendix 3 - IO_mult_ETS'!$A$1:$AQ$156,'appendix 1 - Calculation'!BA$3-2007,FALSE),0)</f>
        <v>0</v>
      </c>
      <c r="BB43" s="25">
        <f>IFERROR(VLOOKUP($K43&amp;$J43,'appendix 3 - IO_mult_ETS'!$A$1:$AQ$156,'appendix 1 - Calculation'!BB$3-2007,FALSE),0)</f>
        <v>0</v>
      </c>
      <c r="BC43" s="25">
        <f>IFERROR(VLOOKUP($K43&amp;$J43,'appendix 3 - IO_mult_ETS'!$A$1:$AQ$156,'appendix 1 - Calculation'!BC$3-2007,FALSE),0)</f>
        <v>0</v>
      </c>
      <c r="BD43" s="25">
        <f>IFERROR(VLOOKUP($K43&amp;$J43,'appendix 3 - IO_mult_ETS'!$A$1:$AQ$156,'appendix 1 - Calculation'!BD$3-2007,FALSE),0)</f>
        <v>0</v>
      </c>
      <c r="BE43" s="25">
        <f>IFERROR(VLOOKUP($K43&amp;$J43,'appendix 3 - IO_mult_ETS'!$A$1:$AQ$156,'appendix 1 - Calculation'!BE$3-2007,FALSE),0)</f>
        <v>0</v>
      </c>
      <c r="BF43" s="25">
        <f>IFERROR(VLOOKUP($K43&amp;$J43,'appendix 3 - IO_mult_ETS'!$A$1:$AQ$156,'appendix 1 - Calculation'!BF$3-2007,FALSE),0)</f>
        <v>0</v>
      </c>
      <c r="BG43" s="25">
        <f>IFERROR(VLOOKUP($K43&amp;$J43,'appendix 3 - IO_mult_ETS'!$A$1:$AQ$156,'appendix 1 - Calculation'!BG$3-2007,FALSE),0)</f>
        <v>0</v>
      </c>
      <c r="BH43" s="25">
        <f>IFERROR(VLOOKUP($K43&amp;$J43,'appendix 3 - IO_mult_ETS'!$A$1:$AQ$156,'appendix 1 - Calculation'!BH$3-2007,FALSE),0)</f>
        <v>0</v>
      </c>
      <c r="BI43" s="25">
        <f>IFERROR(VLOOKUP($K43&amp;$J43,'appendix 3 - IO_mult_ETS'!$A$1:$AQ$156,'appendix 1 - Calculation'!BI$3-2007,FALSE),0)</f>
        <v>0</v>
      </c>
      <c r="BJ43" s="25">
        <f>IFERROR(VLOOKUP($K43&amp;$J43,'appendix 3 - IO_mult_ETS'!$A$1:$AQ$156,'appendix 1 - Calculation'!BJ$3-2007,FALSE),0)</f>
        <v>0</v>
      </c>
      <c r="BK43" s="25">
        <f>IFERROR(VLOOKUP($K43&amp;$J43,'appendix 3 - IO_mult_ETS'!$A$1:$AQ$156,'appendix 1 - Calculation'!BK$3-2007,FALSE),0)</f>
        <v>0</v>
      </c>
      <c r="BL43" s="25">
        <f>IFERROR(VLOOKUP($K43&amp;$J43,'appendix 3 - IO_mult_ETS'!$A$1:$AQ$156,'appendix 1 - Calculation'!BL$3-2007,FALSE),0)</f>
        <v>0</v>
      </c>
      <c r="BM43" s="25">
        <f>IFERROR(VLOOKUP($K43&amp;$J43,'appendix 3 - IO_mult_ETS'!$A$1:$AQ$156,'appendix 1 - Calculation'!BM$3-2007,FALSE),0)</f>
        <v>0</v>
      </c>
      <c r="BN43" s="25">
        <f>IFERROR(VLOOKUP($K43&amp;$J43,'appendix 3 - IO_mult_ETS'!$A$1:$AQ$156,'appendix 1 - Calculation'!BN$3-2007,FALSE),0)</f>
        <v>0</v>
      </c>
      <c r="BO43" s="25">
        <f>IFERROR(VLOOKUP($K43&amp;$J43,'appendix 3 - IO_mult_ETS'!$A$1:$AQ$156,'appendix 1 - Calculation'!BO$3-2007,FALSE),0)</f>
        <v>0</v>
      </c>
      <c r="BP43" s="25">
        <f>IFERROR(VLOOKUP($K43&amp;$J43,'appendix 3 - IO_mult_ETS'!$A$1:$AQ$156,'appendix 1 - Calculation'!BP$3-2007,FALSE),0)</f>
        <v>0</v>
      </c>
      <c r="BQ43" s="25">
        <f>IFERROR(VLOOKUP($K43&amp;$J43,'appendix 3 - IO_mult_ETS'!$A$1:$AQ$156,'appendix 1 - Calculation'!BQ$3-2007,FALSE),0)</f>
        <v>0</v>
      </c>
      <c r="BR43" s="25">
        <f>IFERROR(VLOOKUP($K43&amp;$J43,'appendix 3 - IO_mult_ETS'!$A$1:$AQ$156,'appendix 1 - Calculation'!BR$3-2007,FALSE),0)</f>
        <v>0</v>
      </c>
      <c r="BS43" s="25">
        <f>IFERROR(VLOOKUP($K43&amp;$J43,'appendix 3 - IO_mult_ETS'!$A$1:$AQ$156,'appendix 1 - Calculation'!BS$3-2007,FALSE),0)</f>
        <v>0</v>
      </c>
      <c r="BT43" s="25">
        <f>IFERROR(VLOOKUP($K43&amp;$J43,'appendix 3 - IO_mult_ETS'!$A$1:$AQ$156,'appendix 1 - Calculation'!BT$3-2007,FALSE),0)</f>
        <v>0</v>
      </c>
      <c r="BU43" s="25">
        <f>IFERROR(VLOOKUP($K43&amp;$J43,'appendix 3 - IO_mult_ETS'!$A$1:$AQ$156,'appendix 1 - Calculation'!BU$3-2007,FALSE),0)</f>
        <v>0</v>
      </c>
      <c r="BV43" s="25">
        <f>IFERROR(VLOOKUP($K43&amp;$J43,'appendix 3 - IO_mult_ETS'!$A$1:$AQ$156,'appendix 1 - Calculation'!BV$3-2007,FALSE),0)</f>
        <v>0</v>
      </c>
      <c r="BW43" s="25">
        <f>IFERROR(VLOOKUP($K43&amp;$J43,'appendix 3 - IO_mult_ETS'!$A$1:$AQ$156,'appendix 1 - Calculation'!BW$3-2007,FALSE),0)</f>
        <v>0</v>
      </c>
      <c r="BX43" s="25">
        <f>IFERROR(VLOOKUP($K43&amp;$J43,'appendix 3 - IO_mult_ETS'!$A$1:$AQ$156,'appendix 1 - Calculation'!BX$3-2007,FALSE),0)</f>
        <v>0</v>
      </c>
      <c r="BY43" s="25">
        <f>IFERROR(VLOOKUP($K43&amp;$J43,'appendix 3 - IO_mult_ETS'!$A$1:$AQ$156,'appendix 1 - Calculation'!BY$3-2007,FALSE),0)</f>
        <v>0</v>
      </c>
      <c r="BZ43" s="25">
        <f>IFERROR(VLOOKUP($K43&amp;$J43,'appendix 3 - IO_mult_ETS'!$A$1:$AQ$156,'appendix 1 - Calculation'!BZ$3-2007,FALSE),0)</f>
        <v>0</v>
      </c>
      <c r="CA43" s="25">
        <f>IFERROR(VLOOKUP($K43&amp;$J43,'appendix 3 - IO_mult_ETS'!$A$1:$AQ$156,'appendix 1 - Calculation'!CA$3-2007,FALSE),0)</f>
        <v>0</v>
      </c>
      <c r="CB43" s="25">
        <f>IFERROR(VLOOKUP($K43&amp;$J43,'appendix 3 - IO_mult_ETS'!$A$1:$AQ$156,'appendix 1 - Calculation'!CB$3-2007,FALSE),0)</f>
        <v>0</v>
      </c>
      <c r="CC43" s="25">
        <f>IFERROR(VLOOKUP($K43&amp;$J43,'appendix 3 - IO_mult_ETS'!$A$1:$AQ$156,'appendix 1 - Calculation'!CC$3-2007,FALSE),0)</f>
        <v>0</v>
      </c>
      <c r="CD43" s="25">
        <f>IFERROR(VLOOKUP($K43&amp;$J43,'appendix 3 - IO_mult_ETS'!$A$1:$AQ$156,'appendix 1 - Calculation'!CD$3-2007,FALSE),0)</f>
        <v>0</v>
      </c>
      <c r="CE43" s="25">
        <f>IFERROR(VLOOKUP($K43&amp;$J43,'appendix 3 - IO_mult_ETS'!$A$1:$AQ$156,'appendix 1 - Calculation'!CE$3-2007,FALSE),0)</f>
        <v>0</v>
      </c>
      <c r="CF43" s="25">
        <f>IFERROR(VLOOKUP($K43&amp;$J43,'appendix 3 - IO_mult_ETS'!$A$1:$AQ$156,'appendix 1 - Calculation'!CF$3-2007,FALSE),0)</f>
        <v>0</v>
      </c>
      <c r="CG43" s="25">
        <f>IFERROR(VLOOKUP($K43&amp;$J43,'appendix 3 - IO_mult_ETS'!$A$1:$AQ$156,'appendix 1 - Calculation'!CG$3-2007,FALSE),0)</f>
        <v>0</v>
      </c>
      <c r="CH43" s="25">
        <f>IFERROR(VLOOKUP($K43&amp;$J43,'appendix 3 - IO_mult_ETS'!$A$1:$AQ$156,'appendix 1 - Calculation'!CH$3-2007,FALSE),0)</f>
        <v>0</v>
      </c>
      <c r="CI43" s="25">
        <f>IFERROR(VLOOKUP($K43&amp;$J43,'appendix 3 - IO_mult_ETS'!$A$1:$AQ$156,'appendix 1 - Calculation'!CI$3-2007,FALSE),0)</f>
        <v>0</v>
      </c>
      <c r="CJ43" s="25">
        <f>IFERROR(VLOOKUP($K43&amp;$J43,'appendix 3 - IO_mult_ETS'!$A$1:$AQ$156,'appendix 1 - Calculation'!CJ$3-2007,FALSE),0)</f>
        <v>0</v>
      </c>
      <c r="CK43" s="25">
        <f>IFERROR(VLOOKUP($K43&amp;$J43,'appendix 3 - IO_mult_ETS'!$A$1:$AQ$156,'appendix 1 - Calculation'!CK$3-2007,FALSE),0)</f>
        <v>0</v>
      </c>
      <c r="CL43" s="25">
        <f>IFERROR(VLOOKUP($K43&amp;$J43,'appendix 3 - IO_mult_ETS'!$A$1:$AQ$156,'appendix 1 - Calculation'!CL$3-2007,FALSE),0)</f>
        <v>0</v>
      </c>
      <c r="CM43" s="25">
        <f>IFERROR(VLOOKUP($K43&amp;$J43,'appendix 3 - IO_mult_ETS'!$A$1:$AQ$156,'appendix 1 - Calculation'!CM$3-2007,FALSE),0)</f>
        <v>0</v>
      </c>
      <c r="CN43" s="25">
        <f t="shared" si="582"/>
        <v>0</v>
      </c>
      <c r="CO43" s="25">
        <f t="shared" si="567"/>
        <v>0</v>
      </c>
      <c r="CP43" s="25">
        <f t="shared" si="567"/>
        <v>0</v>
      </c>
      <c r="CQ43" s="25">
        <f t="shared" si="567"/>
        <v>0</v>
      </c>
      <c r="CR43" s="25">
        <f t="shared" si="567"/>
        <v>0</v>
      </c>
      <c r="CS43" s="25">
        <f t="shared" si="567"/>
        <v>0</v>
      </c>
      <c r="CT43" s="25">
        <f t="shared" si="567"/>
        <v>0</v>
      </c>
      <c r="CU43" s="25">
        <f t="shared" si="567"/>
        <v>0</v>
      </c>
      <c r="CV43" s="25">
        <f t="shared" si="567"/>
        <v>0</v>
      </c>
      <c r="CW43" s="25">
        <f t="shared" si="567"/>
        <v>0</v>
      </c>
      <c r="CX43" s="25">
        <f t="shared" si="567"/>
        <v>0</v>
      </c>
      <c r="CY43" s="25">
        <f t="shared" si="567"/>
        <v>0</v>
      </c>
      <c r="CZ43" s="25">
        <f t="shared" si="567"/>
        <v>0</v>
      </c>
      <c r="DA43" s="25">
        <f t="shared" si="567"/>
        <v>0</v>
      </c>
      <c r="DB43" s="25">
        <f t="shared" si="567"/>
        <v>0</v>
      </c>
      <c r="DC43" s="25">
        <f t="shared" si="567"/>
        <v>0</v>
      </c>
      <c r="DD43" s="25">
        <f t="shared" si="567"/>
        <v>0</v>
      </c>
      <c r="DE43" s="25">
        <f t="shared" si="568"/>
        <v>0</v>
      </c>
      <c r="DF43" s="25">
        <f t="shared" si="568"/>
        <v>0</v>
      </c>
      <c r="DG43" s="25">
        <f t="shared" si="568"/>
        <v>0</v>
      </c>
      <c r="DH43" s="25">
        <f t="shared" si="568"/>
        <v>0</v>
      </c>
      <c r="DI43" s="25">
        <f t="shared" si="568"/>
        <v>0</v>
      </c>
      <c r="DJ43" s="25">
        <f t="shared" si="568"/>
        <v>0</v>
      </c>
      <c r="DK43" s="25">
        <f t="shared" si="568"/>
        <v>0</v>
      </c>
      <c r="DL43" s="25">
        <f t="shared" si="568"/>
        <v>0</v>
      </c>
      <c r="DM43" s="25">
        <f t="shared" si="568"/>
        <v>0</v>
      </c>
      <c r="DN43" s="25">
        <f t="shared" si="568"/>
        <v>0</v>
      </c>
      <c r="DO43" s="25">
        <f t="shared" si="568"/>
        <v>0</v>
      </c>
      <c r="DP43" s="25">
        <f t="shared" si="568"/>
        <v>0</v>
      </c>
      <c r="DQ43" s="25">
        <f t="shared" si="568"/>
        <v>0</v>
      </c>
      <c r="DR43" s="25">
        <f t="shared" si="568"/>
        <v>0</v>
      </c>
      <c r="DS43" s="25">
        <f t="shared" si="568"/>
        <v>0</v>
      </c>
      <c r="DT43" s="25">
        <f t="shared" si="568"/>
        <v>0</v>
      </c>
      <c r="DU43" s="25">
        <f t="shared" si="569"/>
        <v>0</v>
      </c>
      <c r="DV43" s="25">
        <f t="shared" si="569"/>
        <v>0</v>
      </c>
      <c r="DW43" s="25">
        <f t="shared" si="569"/>
        <v>0</v>
      </c>
      <c r="DX43" s="25">
        <f t="shared" si="569"/>
        <v>0</v>
      </c>
      <c r="DY43" s="25">
        <f t="shared" si="569"/>
        <v>0</v>
      </c>
      <c r="DZ43" s="25">
        <f t="shared" si="569"/>
        <v>0</v>
      </c>
      <c r="EA43" s="25">
        <f t="shared" si="569"/>
        <v>0</v>
      </c>
      <c r="EB43" s="25">
        <f t="shared" si="583"/>
        <v>0</v>
      </c>
      <c r="EC43" s="25">
        <f t="shared" si="570"/>
        <v>0</v>
      </c>
      <c r="ED43" s="25">
        <f t="shared" si="570"/>
        <v>0</v>
      </c>
      <c r="EE43" s="25">
        <f t="shared" si="570"/>
        <v>0</v>
      </c>
      <c r="EF43" s="25">
        <f t="shared" si="570"/>
        <v>0</v>
      </c>
      <c r="EG43" s="25">
        <f t="shared" si="570"/>
        <v>0</v>
      </c>
      <c r="EH43" s="25">
        <f t="shared" si="570"/>
        <v>0</v>
      </c>
      <c r="EI43" s="25">
        <f t="shared" si="570"/>
        <v>0</v>
      </c>
      <c r="EJ43" s="25">
        <f t="shared" si="570"/>
        <v>0</v>
      </c>
      <c r="EK43" s="25">
        <f t="shared" si="570"/>
        <v>0</v>
      </c>
      <c r="EL43" s="25">
        <f t="shared" si="570"/>
        <v>0</v>
      </c>
      <c r="EM43" s="25">
        <f t="shared" si="570"/>
        <v>0</v>
      </c>
      <c r="EN43" s="25">
        <f t="shared" si="570"/>
        <v>0</v>
      </c>
      <c r="EO43" s="25">
        <f t="shared" si="570"/>
        <v>0</v>
      </c>
      <c r="EP43" s="25">
        <f t="shared" si="570"/>
        <v>0</v>
      </c>
      <c r="EQ43" s="25">
        <f t="shared" si="570"/>
        <v>0</v>
      </c>
      <c r="ER43" s="25">
        <f t="shared" si="570"/>
        <v>0</v>
      </c>
      <c r="ES43" s="25">
        <f t="shared" si="571"/>
        <v>0</v>
      </c>
      <c r="ET43" s="25">
        <f t="shared" si="571"/>
        <v>0</v>
      </c>
      <c r="EU43" s="25">
        <f t="shared" si="571"/>
        <v>0</v>
      </c>
      <c r="EV43" s="25">
        <f t="shared" si="571"/>
        <v>0</v>
      </c>
      <c r="EW43" s="25">
        <f t="shared" si="571"/>
        <v>0</v>
      </c>
      <c r="EX43" s="25">
        <f t="shared" si="571"/>
        <v>0</v>
      </c>
      <c r="EY43" s="25">
        <f t="shared" si="571"/>
        <v>0</v>
      </c>
      <c r="EZ43" s="25">
        <f t="shared" si="571"/>
        <v>0</v>
      </c>
      <c r="FA43" s="25">
        <f t="shared" si="571"/>
        <v>0</v>
      </c>
      <c r="FB43" s="25">
        <f t="shared" si="571"/>
        <v>0</v>
      </c>
      <c r="FC43" s="25">
        <f t="shared" si="571"/>
        <v>0</v>
      </c>
      <c r="FD43" s="25">
        <f t="shared" si="571"/>
        <v>0</v>
      </c>
      <c r="FE43" s="25">
        <f t="shared" si="571"/>
        <v>0</v>
      </c>
      <c r="FF43" s="25">
        <f t="shared" si="571"/>
        <v>0</v>
      </c>
      <c r="FG43" s="25">
        <f t="shared" si="571"/>
        <v>0</v>
      </c>
      <c r="FH43" s="25">
        <f t="shared" si="571"/>
        <v>0</v>
      </c>
      <c r="FI43" s="25">
        <f t="shared" si="572"/>
        <v>0</v>
      </c>
      <c r="FJ43" s="25">
        <f t="shared" si="573"/>
        <v>0</v>
      </c>
      <c r="FK43" s="25">
        <f t="shared" si="574"/>
        <v>0</v>
      </c>
      <c r="FL43" s="25">
        <f t="shared" si="575"/>
        <v>0</v>
      </c>
      <c r="FM43" s="25">
        <f t="shared" si="576"/>
        <v>0</v>
      </c>
      <c r="FN43" s="25">
        <f t="shared" si="577"/>
        <v>0</v>
      </c>
      <c r="FO43" s="25">
        <f t="shared" si="578"/>
        <v>0</v>
      </c>
      <c r="FP43" s="25">
        <f t="shared" si="584"/>
        <v>0</v>
      </c>
      <c r="FQ43" s="25">
        <f t="shared" si="579"/>
        <v>0</v>
      </c>
      <c r="FR43" s="25">
        <f t="shared" si="579"/>
        <v>0</v>
      </c>
      <c r="FS43" s="25">
        <f t="shared" si="579"/>
        <v>0</v>
      </c>
      <c r="FT43" s="25">
        <f t="shared" si="579"/>
        <v>0</v>
      </c>
      <c r="FU43" s="25">
        <f t="shared" si="579"/>
        <v>0</v>
      </c>
      <c r="FV43" s="25">
        <f t="shared" si="579"/>
        <v>0</v>
      </c>
      <c r="FW43" s="25">
        <f t="shared" si="579"/>
        <v>0</v>
      </c>
      <c r="FX43" s="25">
        <f t="shared" si="579"/>
        <v>0</v>
      </c>
      <c r="FY43" s="25">
        <f t="shared" si="579"/>
        <v>0</v>
      </c>
      <c r="FZ43" s="25">
        <f t="shared" si="579"/>
        <v>0</v>
      </c>
      <c r="GA43" s="25">
        <f t="shared" si="579"/>
        <v>0</v>
      </c>
      <c r="GB43" s="25">
        <f t="shared" si="579"/>
        <v>0</v>
      </c>
      <c r="GC43" s="25">
        <f t="shared" si="579"/>
        <v>0</v>
      </c>
      <c r="GD43" s="25">
        <f t="shared" si="579"/>
        <v>0</v>
      </c>
      <c r="GE43" s="25">
        <f t="shared" si="579"/>
        <v>0</v>
      </c>
      <c r="GF43" s="25">
        <f t="shared" si="579"/>
        <v>0</v>
      </c>
      <c r="GG43" s="25">
        <f t="shared" si="580"/>
        <v>0</v>
      </c>
      <c r="GH43" s="25">
        <f t="shared" si="580"/>
        <v>0</v>
      </c>
      <c r="GI43" s="25">
        <f t="shared" si="580"/>
        <v>0</v>
      </c>
      <c r="GJ43" s="25">
        <f t="shared" si="580"/>
        <v>0</v>
      </c>
      <c r="GK43" s="25">
        <f t="shared" si="580"/>
        <v>0</v>
      </c>
      <c r="GL43" s="25">
        <f t="shared" si="580"/>
        <v>0</v>
      </c>
      <c r="GM43" s="25">
        <f t="shared" si="580"/>
        <v>0</v>
      </c>
      <c r="GN43" s="25">
        <f t="shared" si="580"/>
        <v>0</v>
      </c>
      <c r="GO43" s="25">
        <f t="shared" si="580"/>
        <v>0</v>
      </c>
      <c r="GP43" s="25">
        <f t="shared" si="580"/>
        <v>0</v>
      </c>
      <c r="GQ43" s="25">
        <f t="shared" si="580"/>
        <v>0</v>
      </c>
      <c r="GR43" s="25">
        <f t="shared" si="580"/>
        <v>0</v>
      </c>
      <c r="GS43" s="25">
        <f t="shared" si="580"/>
        <v>0</v>
      </c>
      <c r="GT43" s="25">
        <f t="shared" si="580"/>
        <v>0</v>
      </c>
      <c r="GU43" s="25">
        <f t="shared" si="580"/>
        <v>0</v>
      </c>
      <c r="GV43" s="25">
        <f t="shared" si="580"/>
        <v>0</v>
      </c>
      <c r="GW43" s="25">
        <f t="shared" si="581"/>
        <v>0</v>
      </c>
      <c r="GX43" s="25">
        <f t="shared" si="581"/>
        <v>0</v>
      </c>
      <c r="GY43" s="25">
        <f t="shared" si="581"/>
        <v>0</v>
      </c>
      <c r="GZ43" s="25">
        <f t="shared" si="581"/>
        <v>0</v>
      </c>
      <c r="HA43" s="25">
        <f t="shared" si="581"/>
        <v>0</v>
      </c>
      <c r="HB43" s="25">
        <f t="shared" si="581"/>
        <v>0</v>
      </c>
      <c r="HC43" s="25">
        <f t="shared" si="581"/>
        <v>0</v>
      </c>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BGD43" s="21"/>
    </row>
    <row r="44" spans="1:291 1538:1538" x14ac:dyDescent="0.25">
      <c r="A44" s="7">
        <f>'STEP 2 Input sheet'!A138</f>
        <v>0</v>
      </c>
      <c r="B44" s="7">
        <f>'STEP 2 Input sheet'!B138</f>
        <v>0</v>
      </c>
      <c r="C44" s="7">
        <f>'STEP 2 Input sheet'!C138</f>
        <v>0</v>
      </c>
      <c r="D44" s="7">
        <f>'STEP 2 Input sheet'!D138</f>
        <v>0</v>
      </c>
      <c r="E44" s="7">
        <f>'STEP 2 Input sheet'!E138</f>
        <v>0</v>
      </c>
      <c r="F44" s="7" t="str">
        <f>'STEP 2 Input sheet'!F138</f>
        <v>euro/</v>
      </c>
      <c r="G44" s="7">
        <f>'STEP 2 Input sheet'!G138</f>
        <v>0</v>
      </c>
      <c r="H44" s="7">
        <f>'STEP 2 Input sheet'!H138</f>
        <v>0</v>
      </c>
      <c r="I44" s="7">
        <f>'STEP 2 Input sheet'!I138</f>
        <v>0</v>
      </c>
      <c r="J44" s="15" t="e">
        <f>VLOOKUP(C44,'appendix 7 - prd ind and reg'!$A:$B,2,FALSE)</f>
        <v>#N/A</v>
      </c>
      <c r="K44" s="16" t="e">
        <f>VLOOKUP(D44,'appendix 7 - prd ind and reg'!$G$2:$H$6,2,FALSE)</f>
        <v>#N/A</v>
      </c>
      <c r="L44" s="25">
        <f>IFERROR(VLOOKUP($K44&amp;$J44,'appendix 2 - IO_mult_all'!$A$1:$AQ$156,'appendix 1 - Calculation'!L$36-2007,FALSE),0)</f>
        <v>0</v>
      </c>
      <c r="M44" s="25">
        <f>IFERROR(VLOOKUP($K44&amp;$J44,'appendix 2 - IO_mult_all'!$A$1:$AQ$156,'appendix 1 - Calculation'!M$36-2007,FALSE),0)</f>
        <v>0</v>
      </c>
      <c r="N44" s="25">
        <f>IFERROR(VLOOKUP($K44&amp;$J44,'appendix 2 - IO_mult_all'!$A$1:$AQ$156,'appendix 1 - Calculation'!N$36-2007,FALSE),0)</f>
        <v>0</v>
      </c>
      <c r="O44" s="25">
        <f>IFERROR(VLOOKUP($K44&amp;$J44,'appendix 2 - IO_mult_all'!$A$1:$AQ$156,'appendix 1 - Calculation'!O$36-2007,FALSE),0)</f>
        <v>0</v>
      </c>
      <c r="P44" s="25">
        <f>IFERROR(VLOOKUP($K44&amp;$J44,'appendix 2 - IO_mult_all'!$A$1:$AQ$156,'appendix 1 - Calculation'!P$36-2007,FALSE),0)</f>
        <v>0</v>
      </c>
      <c r="Q44" s="25">
        <f>IFERROR(VLOOKUP($K44&amp;$J44,'appendix 2 - IO_mult_all'!$A$1:$AQ$156,'appendix 1 - Calculation'!Q$36-2007,FALSE),0)</f>
        <v>0</v>
      </c>
      <c r="R44" s="25">
        <f>IFERROR(VLOOKUP($K44&amp;$J44,'appendix 2 - IO_mult_all'!$A$1:$AQ$156,'appendix 1 - Calculation'!R$36-2007,FALSE),0)</f>
        <v>0</v>
      </c>
      <c r="S44" s="25">
        <f>IFERROR(VLOOKUP($K44&amp;$J44,'appendix 2 - IO_mult_all'!$A$1:$AQ$156,'appendix 1 - Calculation'!S$36-2007,FALSE),0)</f>
        <v>0</v>
      </c>
      <c r="T44" s="25">
        <f>IFERROR(VLOOKUP($K44&amp;$J44,'appendix 2 - IO_mult_all'!$A$1:$AQ$156,'appendix 1 - Calculation'!T$36-2007,FALSE),0)</f>
        <v>0</v>
      </c>
      <c r="U44" s="25">
        <f>IFERROR(VLOOKUP($K44&amp;$J44,'appendix 2 - IO_mult_all'!$A$1:$AQ$156,'appendix 1 - Calculation'!U$36-2007,FALSE),0)</f>
        <v>0</v>
      </c>
      <c r="V44" s="25">
        <f>IFERROR(VLOOKUP($K44&amp;$J44,'appendix 2 - IO_mult_all'!$A$1:$AQ$156,'appendix 1 - Calculation'!V$36-2007,FALSE),0)</f>
        <v>0</v>
      </c>
      <c r="W44" s="25">
        <f>IFERROR(VLOOKUP($K44&amp;$J44,'appendix 2 - IO_mult_all'!$A$1:$AQ$156,'appendix 1 - Calculation'!W$36-2007,FALSE),0)</f>
        <v>0</v>
      </c>
      <c r="X44" s="25">
        <f>IFERROR(VLOOKUP($K44&amp;$J44,'appendix 2 - IO_mult_all'!$A$1:$AQ$156,'appendix 1 - Calculation'!X$36-2007,FALSE),0)</f>
        <v>0</v>
      </c>
      <c r="Y44" s="25">
        <f>IFERROR(VLOOKUP($K44&amp;$J44,'appendix 2 - IO_mult_all'!$A$1:$AQ$156,'appendix 1 - Calculation'!Y$36-2007,FALSE),0)</f>
        <v>0</v>
      </c>
      <c r="Z44" s="25">
        <f>IFERROR(VLOOKUP($K44&amp;$J44,'appendix 2 - IO_mult_all'!$A$1:$AQ$156,'appendix 1 - Calculation'!Z$36-2007,FALSE),0)</f>
        <v>0</v>
      </c>
      <c r="AA44" s="25">
        <f>IFERROR(VLOOKUP($K44&amp;$J44,'appendix 2 - IO_mult_all'!$A$1:$AQ$156,'appendix 1 - Calculation'!AA$36-2007,FALSE),0)</f>
        <v>0</v>
      </c>
      <c r="AB44" s="25">
        <f>IFERROR(VLOOKUP($K44&amp;$J44,'appendix 2 - IO_mult_all'!$A$1:$AQ$156,'appendix 1 - Calculation'!AB$36-2007,FALSE),0)</f>
        <v>0</v>
      </c>
      <c r="AC44" s="25">
        <f>IFERROR(VLOOKUP($K44&amp;$J44,'appendix 2 - IO_mult_all'!$A$1:$AQ$156,'appendix 1 - Calculation'!AC$36-2007,FALSE),0)</f>
        <v>0</v>
      </c>
      <c r="AD44" s="25">
        <f>IFERROR(VLOOKUP($K44&amp;$J44,'appendix 2 - IO_mult_all'!$A$1:$AQ$156,'appendix 1 - Calculation'!AD$36-2007,FALSE),0)</f>
        <v>0</v>
      </c>
      <c r="AE44" s="25">
        <f>IFERROR(VLOOKUP($K44&amp;$J44,'appendix 2 - IO_mult_all'!$A$1:$AQ$156,'appendix 1 - Calculation'!AE$36-2007,FALSE),0)</f>
        <v>0</v>
      </c>
      <c r="AF44" s="25">
        <f>IFERROR(VLOOKUP($K44&amp;$J44,'appendix 2 - IO_mult_all'!$A$1:$AQ$156,'appendix 1 - Calculation'!AF$36-2007,FALSE),0)</f>
        <v>0</v>
      </c>
      <c r="AG44" s="25">
        <f>IFERROR(VLOOKUP($K44&amp;$J44,'appendix 2 - IO_mult_all'!$A$1:$AQ$156,'appendix 1 - Calculation'!AG$36-2007,FALSE),0)</f>
        <v>0</v>
      </c>
      <c r="AH44" s="25">
        <f>IFERROR(VLOOKUP($K44&amp;$J44,'appendix 2 - IO_mult_all'!$A$1:$AQ$156,'appendix 1 - Calculation'!AH$36-2007,FALSE),0)</f>
        <v>0</v>
      </c>
      <c r="AI44" s="25">
        <f>IFERROR(VLOOKUP($K44&amp;$J44,'appendix 2 - IO_mult_all'!$A$1:$AQ$156,'appendix 1 - Calculation'!AI$36-2007,FALSE),0)</f>
        <v>0</v>
      </c>
      <c r="AJ44" s="25">
        <f>IFERROR(VLOOKUP($K44&amp;$J44,'appendix 2 - IO_mult_all'!$A$1:$AQ$156,'appendix 1 - Calculation'!AJ$36-2007,FALSE),0)</f>
        <v>0</v>
      </c>
      <c r="AK44" s="25">
        <f>IFERROR(VLOOKUP($K44&amp;$J44,'appendix 2 - IO_mult_all'!$A$1:$AQ$156,'appendix 1 - Calculation'!AK$36-2007,FALSE),0)</f>
        <v>0</v>
      </c>
      <c r="AL44" s="25">
        <f>IFERROR(VLOOKUP($K44&amp;$J44,'appendix 2 - IO_mult_all'!$A$1:$AQ$156,'appendix 1 - Calculation'!AL$36-2007,FALSE),0)</f>
        <v>0</v>
      </c>
      <c r="AM44" s="25">
        <f>IFERROR(VLOOKUP($K44&amp;$J44,'appendix 2 - IO_mult_all'!$A$1:$AQ$156,'appendix 1 - Calculation'!AM$36-2007,FALSE),0)</f>
        <v>0</v>
      </c>
      <c r="AN44" s="25">
        <f>IFERROR(VLOOKUP($K44&amp;$J44,'appendix 2 - IO_mult_all'!$A$1:$AQ$156,'appendix 1 - Calculation'!AN$36-2007,FALSE),0)</f>
        <v>0</v>
      </c>
      <c r="AO44" s="25">
        <f>IFERROR(VLOOKUP($K44&amp;$J44,'appendix 2 - IO_mult_all'!$A$1:$AQ$156,'appendix 1 - Calculation'!AO$36-2007,FALSE),0)</f>
        <v>0</v>
      </c>
      <c r="AP44" s="25">
        <f>IFERROR(VLOOKUP($K44&amp;$J44,'appendix 2 - IO_mult_all'!$A$1:$AQ$156,'appendix 1 - Calculation'!AP$36-2007,FALSE),0)</f>
        <v>0</v>
      </c>
      <c r="AQ44" s="25">
        <f>IFERROR(VLOOKUP($K44&amp;$J44,'appendix 2 - IO_mult_all'!$A$1:$AQ$156,'appendix 1 - Calculation'!AQ$36-2007,FALSE),0)</f>
        <v>0</v>
      </c>
      <c r="AR44" s="25">
        <f>IFERROR(VLOOKUP($K44&amp;$J44,'appendix 2 - IO_mult_all'!$A$1:$AQ$156,'appendix 1 - Calculation'!AR$36-2007,FALSE),0)</f>
        <v>0</v>
      </c>
      <c r="AS44" s="25">
        <f>IFERROR(VLOOKUP($K44&amp;$J44,'appendix 2 - IO_mult_all'!$A$1:$AQ$156,'appendix 1 - Calculation'!AS$36-2007,FALSE),0)</f>
        <v>0</v>
      </c>
      <c r="AT44" s="25">
        <f>IFERROR(VLOOKUP($K44&amp;$J44,'appendix 2 - IO_mult_all'!$A$1:$AQ$156,'appendix 1 - Calculation'!AT$36-2007,FALSE),0)</f>
        <v>0</v>
      </c>
      <c r="AU44" s="25">
        <f>IFERROR(VLOOKUP($K44&amp;$J44,'appendix 2 - IO_mult_all'!$A$1:$AQ$156,'appendix 1 - Calculation'!AU$36-2007,FALSE),0)</f>
        <v>0</v>
      </c>
      <c r="AV44" s="25">
        <f>IFERROR(VLOOKUP($K44&amp;$J44,'appendix 2 - IO_mult_all'!$A$1:$AQ$156,'appendix 1 - Calculation'!AV$36-2007,FALSE),0)</f>
        <v>0</v>
      </c>
      <c r="AW44" s="25">
        <f>IFERROR(VLOOKUP($K44&amp;$J44,'appendix 2 - IO_mult_all'!$A$1:$AQ$156,'appendix 1 - Calculation'!AW$36-2007,FALSE),0)</f>
        <v>0</v>
      </c>
      <c r="AX44" s="25">
        <f>IFERROR(VLOOKUP($K44&amp;$J44,'appendix 2 - IO_mult_all'!$A$1:$AQ$156,'appendix 1 - Calculation'!AX$36-2007,FALSE),0)</f>
        <v>0</v>
      </c>
      <c r="AY44" s="25">
        <f>IFERROR(VLOOKUP($K44&amp;$J44,'appendix 2 - IO_mult_all'!$A$1:$AQ$156,'appendix 1 - Calculation'!AY$36-2007,FALSE),0)</f>
        <v>0</v>
      </c>
      <c r="AZ44" s="25">
        <f>IFERROR(VLOOKUP($K44&amp;$J44,'appendix 3 - IO_mult_ETS'!$A$1:$AQ$156,'appendix 1 - Calculation'!AZ$3-2007,FALSE),0)</f>
        <v>0</v>
      </c>
      <c r="BA44" s="25">
        <f>IFERROR(VLOOKUP($K44&amp;$J44,'appendix 3 - IO_mult_ETS'!$A$1:$AQ$156,'appendix 1 - Calculation'!BA$3-2007,FALSE),0)</f>
        <v>0</v>
      </c>
      <c r="BB44" s="25">
        <f>IFERROR(VLOOKUP($K44&amp;$J44,'appendix 3 - IO_mult_ETS'!$A$1:$AQ$156,'appendix 1 - Calculation'!BB$3-2007,FALSE),0)</f>
        <v>0</v>
      </c>
      <c r="BC44" s="25">
        <f>IFERROR(VLOOKUP($K44&amp;$J44,'appendix 3 - IO_mult_ETS'!$A$1:$AQ$156,'appendix 1 - Calculation'!BC$3-2007,FALSE),0)</f>
        <v>0</v>
      </c>
      <c r="BD44" s="25">
        <f>IFERROR(VLOOKUP($K44&amp;$J44,'appendix 3 - IO_mult_ETS'!$A$1:$AQ$156,'appendix 1 - Calculation'!BD$3-2007,FALSE),0)</f>
        <v>0</v>
      </c>
      <c r="BE44" s="25">
        <f>IFERROR(VLOOKUP($K44&amp;$J44,'appendix 3 - IO_mult_ETS'!$A$1:$AQ$156,'appendix 1 - Calculation'!BE$3-2007,FALSE),0)</f>
        <v>0</v>
      </c>
      <c r="BF44" s="25">
        <f>IFERROR(VLOOKUP($K44&amp;$J44,'appendix 3 - IO_mult_ETS'!$A$1:$AQ$156,'appendix 1 - Calculation'!BF$3-2007,FALSE),0)</f>
        <v>0</v>
      </c>
      <c r="BG44" s="25">
        <f>IFERROR(VLOOKUP($K44&amp;$J44,'appendix 3 - IO_mult_ETS'!$A$1:$AQ$156,'appendix 1 - Calculation'!BG$3-2007,FALSE),0)</f>
        <v>0</v>
      </c>
      <c r="BH44" s="25">
        <f>IFERROR(VLOOKUP($K44&amp;$J44,'appendix 3 - IO_mult_ETS'!$A$1:$AQ$156,'appendix 1 - Calculation'!BH$3-2007,FALSE),0)</f>
        <v>0</v>
      </c>
      <c r="BI44" s="25">
        <f>IFERROR(VLOOKUP($K44&amp;$J44,'appendix 3 - IO_mult_ETS'!$A$1:$AQ$156,'appendix 1 - Calculation'!BI$3-2007,FALSE),0)</f>
        <v>0</v>
      </c>
      <c r="BJ44" s="25">
        <f>IFERROR(VLOOKUP($K44&amp;$J44,'appendix 3 - IO_mult_ETS'!$A$1:$AQ$156,'appendix 1 - Calculation'!BJ$3-2007,FALSE),0)</f>
        <v>0</v>
      </c>
      <c r="BK44" s="25">
        <f>IFERROR(VLOOKUP($K44&amp;$J44,'appendix 3 - IO_mult_ETS'!$A$1:$AQ$156,'appendix 1 - Calculation'!BK$3-2007,FALSE),0)</f>
        <v>0</v>
      </c>
      <c r="BL44" s="25">
        <f>IFERROR(VLOOKUP($K44&amp;$J44,'appendix 3 - IO_mult_ETS'!$A$1:$AQ$156,'appendix 1 - Calculation'!BL$3-2007,FALSE),0)</f>
        <v>0</v>
      </c>
      <c r="BM44" s="25">
        <f>IFERROR(VLOOKUP($K44&amp;$J44,'appendix 3 - IO_mult_ETS'!$A$1:$AQ$156,'appendix 1 - Calculation'!BM$3-2007,FALSE),0)</f>
        <v>0</v>
      </c>
      <c r="BN44" s="25">
        <f>IFERROR(VLOOKUP($K44&amp;$J44,'appendix 3 - IO_mult_ETS'!$A$1:$AQ$156,'appendix 1 - Calculation'!BN$3-2007,FALSE),0)</f>
        <v>0</v>
      </c>
      <c r="BO44" s="25">
        <f>IFERROR(VLOOKUP($K44&amp;$J44,'appendix 3 - IO_mult_ETS'!$A$1:$AQ$156,'appendix 1 - Calculation'!BO$3-2007,FALSE),0)</f>
        <v>0</v>
      </c>
      <c r="BP44" s="25">
        <f>IFERROR(VLOOKUP($K44&amp;$J44,'appendix 3 - IO_mult_ETS'!$A$1:$AQ$156,'appendix 1 - Calculation'!BP$3-2007,FALSE),0)</f>
        <v>0</v>
      </c>
      <c r="BQ44" s="25">
        <f>IFERROR(VLOOKUP($K44&amp;$J44,'appendix 3 - IO_mult_ETS'!$A$1:$AQ$156,'appendix 1 - Calculation'!BQ$3-2007,FALSE),0)</f>
        <v>0</v>
      </c>
      <c r="BR44" s="25">
        <f>IFERROR(VLOOKUP($K44&amp;$J44,'appendix 3 - IO_mult_ETS'!$A$1:$AQ$156,'appendix 1 - Calculation'!BR$3-2007,FALSE),0)</f>
        <v>0</v>
      </c>
      <c r="BS44" s="25">
        <f>IFERROR(VLOOKUP($K44&amp;$J44,'appendix 3 - IO_mult_ETS'!$A$1:$AQ$156,'appendix 1 - Calculation'!BS$3-2007,FALSE),0)</f>
        <v>0</v>
      </c>
      <c r="BT44" s="25">
        <f>IFERROR(VLOOKUP($K44&amp;$J44,'appendix 3 - IO_mult_ETS'!$A$1:$AQ$156,'appendix 1 - Calculation'!BT$3-2007,FALSE),0)</f>
        <v>0</v>
      </c>
      <c r="BU44" s="25">
        <f>IFERROR(VLOOKUP($K44&amp;$J44,'appendix 3 - IO_mult_ETS'!$A$1:$AQ$156,'appendix 1 - Calculation'!BU$3-2007,FALSE),0)</f>
        <v>0</v>
      </c>
      <c r="BV44" s="25">
        <f>IFERROR(VLOOKUP($K44&amp;$J44,'appendix 3 - IO_mult_ETS'!$A$1:$AQ$156,'appendix 1 - Calculation'!BV$3-2007,FALSE),0)</f>
        <v>0</v>
      </c>
      <c r="BW44" s="25">
        <f>IFERROR(VLOOKUP($K44&amp;$J44,'appendix 3 - IO_mult_ETS'!$A$1:$AQ$156,'appendix 1 - Calculation'!BW$3-2007,FALSE),0)</f>
        <v>0</v>
      </c>
      <c r="BX44" s="25">
        <f>IFERROR(VLOOKUP($K44&amp;$J44,'appendix 3 - IO_mult_ETS'!$A$1:$AQ$156,'appendix 1 - Calculation'!BX$3-2007,FALSE),0)</f>
        <v>0</v>
      </c>
      <c r="BY44" s="25">
        <f>IFERROR(VLOOKUP($K44&amp;$J44,'appendix 3 - IO_mult_ETS'!$A$1:$AQ$156,'appendix 1 - Calculation'!BY$3-2007,FALSE),0)</f>
        <v>0</v>
      </c>
      <c r="BZ44" s="25">
        <f>IFERROR(VLOOKUP($K44&amp;$J44,'appendix 3 - IO_mult_ETS'!$A$1:$AQ$156,'appendix 1 - Calculation'!BZ$3-2007,FALSE),0)</f>
        <v>0</v>
      </c>
      <c r="CA44" s="25">
        <f>IFERROR(VLOOKUP($K44&amp;$J44,'appendix 3 - IO_mult_ETS'!$A$1:$AQ$156,'appendix 1 - Calculation'!CA$3-2007,FALSE),0)</f>
        <v>0</v>
      </c>
      <c r="CB44" s="25">
        <f>IFERROR(VLOOKUP($K44&amp;$J44,'appendix 3 - IO_mult_ETS'!$A$1:$AQ$156,'appendix 1 - Calculation'!CB$3-2007,FALSE),0)</f>
        <v>0</v>
      </c>
      <c r="CC44" s="25">
        <f>IFERROR(VLOOKUP($K44&amp;$J44,'appendix 3 - IO_mult_ETS'!$A$1:$AQ$156,'appendix 1 - Calculation'!CC$3-2007,FALSE),0)</f>
        <v>0</v>
      </c>
      <c r="CD44" s="25">
        <f>IFERROR(VLOOKUP($K44&amp;$J44,'appendix 3 - IO_mult_ETS'!$A$1:$AQ$156,'appendix 1 - Calculation'!CD$3-2007,FALSE),0)</f>
        <v>0</v>
      </c>
      <c r="CE44" s="25">
        <f>IFERROR(VLOOKUP($K44&amp;$J44,'appendix 3 - IO_mult_ETS'!$A$1:$AQ$156,'appendix 1 - Calculation'!CE$3-2007,FALSE),0)</f>
        <v>0</v>
      </c>
      <c r="CF44" s="25">
        <f>IFERROR(VLOOKUP($K44&amp;$J44,'appendix 3 - IO_mult_ETS'!$A$1:$AQ$156,'appendix 1 - Calculation'!CF$3-2007,FALSE),0)</f>
        <v>0</v>
      </c>
      <c r="CG44" s="25">
        <f>IFERROR(VLOOKUP($K44&amp;$J44,'appendix 3 - IO_mult_ETS'!$A$1:$AQ$156,'appendix 1 - Calculation'!CG$3-2007,FALSE),0)</f>
        <v>0</v>
      </c>
      <c r="CH44" s="25">
        <f>IFERROR(VLOOKUP($K44&amp;$J44,'appendix 3 - IO_mult_ETS'!$A$1:$AQ$156,'appendix 1 - Calculation'!CH$3-2007,FALSE),0)</f>
        <v>0</v>
      </c>
      <c r="CI44" s="25">
        <f>IFERROR(VLOOKUP($K44&amp;$J44,'appendix 3 - IO_mult_ETS'!$A$1:$AQ$156,'appendix 1 - Calculation'!CI$3-2007,FALSE),0)</f>
        <v>0</v>
      </c>
      <c r="CJ44" s="25">
        <f>IFERROR(VLOOKUP($K44&amp;$J44,'appendix 3 - IO_mult_ETS'!$A$1:$AQ$156,'appendix 1 - Calculation'!CJ$3-2007,FALSE),0)</f>
        <v>0</v>
      </c>
      <c r="CK44" s="25">
        <f>IFERROR(VLOOKUP($K44&amp;$J44,'appendix 3 - IO_mult_ETS'!$A$1:$AQ$156,'appendix 1 - Calculation'!CK$3-2007,FALSE),0)</f>
        <v>0</v>
      </c>
      <c r="CL44" s="25">
        <f>IFERROR(VLOOKUP($K44&amp;$J44,'appendix 3 - IO_mult_ETS'!$A$1:$AQ$156,'appendix 1 - Calculation'!CL$3-2007,FALSE),0)</f>
        <v>0</v>
      </c>
      <c r="CM44" s="25">
        <f>IFERROR(VLOOKUP($K44&amp;$J44,'appendix 3 - IO_mult_ETS'!$A$1:$AQ$156,'appendix 1 - Calculation'!CM$3-2007,FALSE),0)</f>
        <v>0</v>
      </c>
      <c r="CN44" s="25">
        <f t="shared" si="582"/>
        <v>0</v>
      </c>
      <c r="CO44" s="25">
        <f t="shared" si="567"/>
        <v>0</v>
      </c>
      <c r="CP44" s="25">
        <f t="shared" si="567"/>
        <v>0</v>
      </c>
      <c r="CQ44" s="25">
        <f t="shared" si="567"/>
        <v>0</v>
      </c>
      <c r="CR44" s="25">
        <f t="shared" si="567"/>
        <v>0</v>
      </c>
      <c r="CS44" s="25">
        <f t="shared" si="567"/>
        <v>0</v>
      </c>
      <c r="CT44" s="25">
        <f t="shared" si="567"/>
        <v>0</v>
      </c>
      <c r="CU44" s="25">
        <f t="shared" si="567"/>
        <v>0</v>
      </c>
      <c r="CV44" s="25">
        <f t="shared" si="567"/>
        <v>0</v>
      </c>
      <c r="CW44" s="25">
        <f t="shared" si="567"/>
        <v>0</v>
      </c>
      <c r="CX44" s="25">
        <f t="shared" si="567"/>
        <v>0</v>
      </c>
      <c r="CY44" s="25">
        <f t="shared" si="567"/>
        <v>0</v>
      </c>
      <c r="CZ44" s="25">
        <f t="shared" si="567"/>
        <v>0</v>
      </c>
      <c r="DA44" s="25">
        <f t="shared" si="567"/>
        <v>0</v>
      </c>
      <c r="DB44" s="25">
        <f t="shared" si="567"/>
        <v>0</v>
      </c>
      <c r="DC44" s="25">
        <f t="shared" si="567"/>
        <v>0</v>
      </c>
      <c r="DD44" s="25">
        <f t="shared" si="567"/>
        <v>0</v>
      </c>
      <c r="DE44" s="25">
        <f t="shared" si="568"/>
        <v>0</v>
      </c>
      <c r="DF44" s="25">
        <f t="shared" si="568"/>
        <v>0</v>
      </c>
      <c r="DG44" s="25">
        <f t="shared" si="568"/>
        <v>0</v>
      </c>
      <c r="DH44" s="25">
        <f t="shared" si="568"/>
        <v>0</v>
      </c>
      <c r="DI44" s="25">
        <f t="shared" si="568"/>
        <v>0</v>
      </c>
      <c r="DJ44" s="25">
        <f t="shared" si="568"/>
        <v>0</v>
      </c>
      <c r="DK44" s="25">
        <f t="shared" si="568"/>
        <v>0</v>
      </c>
      <c r="DL44" s="25">
        <f t="shared" si="568"/>
        <v>0</v>
      </c>
      <c r="DM44" s="25">
        <f t="shared" si="568"/>
        <v>0</v>
      </c>
      <c r="DN44" s="25">
        <f t="shared" si="568"/>
        <v>0</v>
      </c>
      <c r="DO44" s="25">
        <f t="shared" si="568"/>
        <v>0</v>
      </c>
      <c r="DP44" s="25">
        <f t="shared" si="568"/>
        <v>0</v>
      </c>
      <c r="DQ44" s="25">
        <f t="shared" si="568"/>
        <v>0</v>
      </c>
      <c r="DR44" s="25">
        <f t="shared" si="568"/>
        <v>0</v>
      </c>
      <c r="DS44" s="25">
        <f t="shared" si="568"/>
        <v>0</v>
      </c>
      <c r="DT44" s="25">
        <f t="shared" si="568"/>
        <v>0</v>
      </c>
      <c r="DU44" s="25">
        <f t="shared" si="569"/>
        <v>0</v>
      </c>
      <c r="DV44" s="25">
        <f t="shared" si="569"/>
        <v>0</v>
      </c>
      <c r="DW44" s="25">
        <f t="shared" si="569"/>
        <v>0</v>
      </c>
      <c r="DX44" s="25">
        <f t="shared" si="569"/>
        <v>0</v>
      </c>
      <c r="DY44" s="25">
        <f t="shared" si="569"/>
        <v>0</v>
      </c>
      <c r="DZ44" s="25">
        <f t="shared" si="569"/>
        <v>0</v>
      </c>
      <c r="EA44" s="25">
        <f t="shared" si="569"/>
        <v>0</v>
      </c>
      <c r="EB44" s="25">
        <f t="shared" si="583"/>
        <v>0</v>
      </c>
      <c r="EC44" s="25">
        <f t="shared" si="570"/>
        <v>0</v>
      </c>
      <c r="ED44" s="25">
        <f t="shared" si="570"/>
        <v>0</v>
      </c>
      <c r="EE44" s="25">
        <f t="shared" si="570"/>
        <v>0</v>
      </c>
      <c r="EF44" s="25">
        <f t="shared" si="570"/>
        <v>0</v>
      </c>
      <c r="EG44" s="25">
        <f t="shared" si="570"/>
        <v>0</v>
      </c>
      <c r="EH44" s="25">
        <f t="shared" si="570"/>
        <v>0</v>
      </c>
      <c r="EI44" s="25">
        <f t="shared" si="570"/>
        <v>0</v>
      </c>
      <c r="EJ44" s="25">
        <f t="shared" si="570"/>
        <v>0</v>
      </c>
      <c r="EK44" s="25">
        <f t="shared" si="570"/>
        <v>0</v>
      </c>
      <c r="EL44" s="25">
        <f t="shared" si="570"/>
        <v>0</v>
      </c>
      <c r="EM44" s="25">
        <f t="shared" si="570"/>
        <v>0</v>
      </c>
      <c r="EN44" s="25">
        <f t="shared" si="570"/>
        <v>0</v>
      </c>
      <c r="EO44" s="25">
        <f t="shared" si="570"/>
        <v>0</v>
      </c>
      <c r="EP44" s="25">
        <f t="shared" si="570"/>
        <v>0</v>
      </c>
      <c r="EQ44" s="25">
        <f t="shared" si="570"/>
        <v>0</v>
      </c>
      <c r="ER44" s="25">
        <f t="shared" si="570"/>
        <v>0</v>
      </c>
      <c r="ES44" s="25">
        <f t="shared" si="571"/>
        <v>0</v>
      </c>
      <c r="ET44" s="25">
        <f t="shared" si="571"/>
        <v>0</v>
      </c>
      <c r="EU44" s="25">
        <f t="shared" si="571"/>
        <v>0</v>
      </c>
      <c r="EV44" s="25">
        <f t="shared" si="571"/>
        <v>0</v>
      </c>
      <c r="EW44" s="25">
        <f t="shared" si="571"/>
        <v>0</v>
      </c>
      <c r="EX44" s="25">
        <f t="shared" si="571"/>
        <v>0</v>
      </c>
      <c r="EY44" s="25">
        <f t="shared" si="571"/>
        <v>0</v>
      </c>
      <c r="EZ44" s="25">
        <f t="shared" si="571"/>
        <v>0</v>
      </c>
      <c r="FA44" s="25">
        <f t="shared" si="571"/>
        <v>0</v>
      </c>
      <c r="FB44" s="25">
        <f t="shared" si="571"/>
        <v>0</v>
      </c>
      <c r="FC44" s="25">
        <f t="shared" si="571"/>
        <v>0</v>
      </c>
      <c r="FD44" s="25">
        <f t="shared" si="571"/>
        <v>0</v>
      </c>
      <c r="FE44" s="25">
        <f t="shared" si="571"/>
        <v>0</v>
      </c>
      <c r="FF44" s="25">
        <f t="shared" si="571"/>
        <v>0</v>
      </c>
      <c r="FG44" s="25">
        <f t="shared" si="571"/>
        <v>0</v>
      </c>
      <c r="FH44" s="25">
        <f t="shared" si="571"/>
        <v>0</v>
      </c>
      <c r="FI44" s="25">
        <f t="shared" si="572"/>
        <v>0</v>
      </c>
      <c r="FJ44" s="25">
        <f t="shared" si="573"/>
        <v>0</v>
      </c>
      <c r="FK44" s="25">
        <f t="shared" si="574"/>
        <v>0</v>
      </c>
      <c r="FL44" s="25">
        <f t="shared" si="575"/>
        <v>0</v>
      </c>
      <c r="FM44" s="25">
        <f t="shared" si="576"/>
        <v>0</v>
      </c>
      <c r="FN44" s="25">
        <f t="shared" si="577"/>
        <v>0</v>
      </c>
      <c r="FO44" s="25">
        <f t="shared" si="578"/>
        <v>0</v>
      </c>
      <c r="FP44" s="25">
        <f t="shared" si="584"/>
        <v>0</v>
      </c>
      <c r="FQ44" s="25">
        <f t="shared" si="579"/>
        <v>0</v>
      </c>
      <c r="FR44" s="25">
        <f t="shared" si="579"/>
        <v>0</v>
      </c>
      <c r="FS44" s="25">
        <f t="shared" si="579"/>
        <v>0</v>
      </c>
      <c r="FT44" s="25">
        <f t="shared" si="579"/>
        <v>0</v>
      </c>
      <c r="FU44" s="25">
        <f t="shared" si="579"/>
        <v>0</v>
      </c>
      <c r="FV44" s="25">
        <f t="shared" si="579"/>
        <v>0</v>
      </c>
      <c r="FW44" s="25">
        <f t="shared" si="579"/>
        <v>0</v>
      </c>
      <c r="FX44" s="25">
        <f t="shared" si="579"/>
        <v>0</v>
      </c>
      <c r="FY44" s="25">
        <f t="shared" si="579"/>
        <v>0</v>
      </c>
      <c r="FZ44" s="25">
        <f t="shared" si="579"/>
        <v>0</v>
      </c>
      <c r="GA44" s="25">
        <f t="shared" si="579"/>
        <v>0</v>
      </c>
      <c r="GB44" s="25">
        <f t="shared" si="579"/>
        <v>0</v>
      </c>
      <c r="GC44" s="25">
        <f t="shared" si="579"/>
        <v>0</v>
      </c>
      <c r="GD44" s="25">
        <f t="shared" si="579"/>
        <v>0</v>
      </c>
      <c r="GE44" s="25">
        <f t="shared" si="579"/>
        <v>0</v>
      </c>
      <c r="GF44" s="25">
        <f t="shared" si="579"/>
        <v>0</v>
      </c>
      <c r="GG44" s="25">
        <f t="shared" si="580"/>
        <v>0</v>
      </c>
      <c r="GH44" s="25">
        <f t="shared" si="580"/>
        <v>0</v>
      </c>
      <c r="GI44" s="25">
        <f t="shared" si="580"/>
        <v>0</v>
      </c>
      <c r="GJ44" s="25">
        <f t="shared" si="580"/>
        <v>0</v>
      </c>
      <c r="GK44" s="25">
        <f t="shared" si="580"/>
        <v>0</v>
      </c>
      <c r="GL44" s="25">
        <f t="shared" si="580"/>
        <v>0</v>
      </c>
      <c r="GM44" s="25">
        <f t="shared" si="580"/>
        <v>0</v>
      </c>
      <c r="GN44" s="25">
        <f t="shared" si="580"/>
        <v>0</v>
      </c>
      <c r="GO44" s="25">
        <f t="shared" si="580"/>
        <v>0</v>
      </c>
      <c r="GP44" s="25">
        <f t="shared" si="580"/>
        <v>0</v>
      </c>
      <c r="GQ44" s="25">
        <f t="shared" si="580"/>
        <v>0</v>
      </c>
      <c r="GR44" s="25">
        <f t="shared" si="580"/>
        <v>0</v>
      </c>
      <c r="GS44" s="25">
        <f t="shared" si="580"/>
        <v>0</v>
      </c>
      <c r="GT44" s="25">
        <f t="shared" si="580"/>
        <v>0</v>
      </c>
      <c r="GU44" s="25">
        <f t="shared" si="580"/>
        <v>0</v>
      </c>
      <c r="GV44" s="25">
        <f t="shared" si="580"/>
        <v>0</v>
      </c>
      <c r="GW44" s="25">
        <f t="shared" si="581"/>
        <v>0</v>
      </c>
      <c r="GX44" s="25">
        <f t="shared" si="581"/>
        <v>0</v>
      </c>
      <c r="GY44" s="25">
        <f t="shared" si="581"/>
        <v>0</v>
      </c>
      <c r="GZ44" s="25">
        <f t="shared" si="581"/>
        <v>0</v>
      </c>
      <c r="HA44" s="25">
        <f t="shared" si="581"/>
        <v>0</v>
      </c>
      <c r="HB44" s="25">
        <f t="shared" si="581"/>
        <v>0</v>
      </c>
      <c r="HC44" s="25">
        <f t="shared" si="581"/>
        <v>0</v>
      </c>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BGD44" s="21"/>
    </row>
    <row r="45" spans="1:291 1538:1538" x14ac:dyDescent="0.25">
      <c r="A45" s="7">
        <f>'STEP 2 Input sheet'!A139</f>
        <v>0</v>
      </c>
      <c r="B45" s="7">
        <f>'STEP 2 Input sheet'!B139</f>
        <v>0</v>
      </c>
      <c r="C45" s="7">
        <f>'STEP 2 Input sheet'!C139</f>
        <v>0</v>
      </c>
      <c r="D45" s="7">
        <f>'STEP 2 Input sheet'!D139</f>
        <v>0</v>
      </c>
      <c r="E45" s="7">
        <f>'STEP 2 Input sheet'!E139</f>
        <v>0</v>
      </c>
      <c r="F45" s="7" t="str">
        <f>'STEP 2 Input sheet'!F139</f>
        <v>euro/</v>
      </c>
      <c r="G45" s="7">
        <f>'STEP 2 Input sheet'!G139</f>
        <v>0</v>
      </c>
      <c r="H45" s="7">
        <f>'STEP 2 Input sheet'!H139</f>
        <v>0</v>
      </c>
      <c r="I45" s="7">
        <f>'STEP 2 Input sheet'!I139</f>
        <v>0</v>
      </c>
      <c r="J45" s="15" t="e">
        <f>VLOOKUP(C45,'appendix 7 - prd ind and reg'!$A:$B,2,FALSE)</f>
        <v>#N/A</v>
      </c>
      <c r="K45" s="16" t="e">
        <f>VLOOKUP(D45,'appendix 7 - prd ind and reg'!$G$2:$H$6,2,FALSE)</f>
        <v>#N/A</v>
      </c>
      <c r="L45" s="25">
        <f>IFERROR(VLOOKUP($K45&amp;$J45,'appendix 2 - IO_mult_all'!$A$1:$AQ$156,'appendix 1 - Calculation'!L$36-2007,FALSE),0)</f>
        <v>0</v>
      </c>
      <c r="M45" s="25">
        <f>IFERROR(VLOOKUP($K45&amp;$J45,'appendix 2 - IO_mult_all'!$A$1:$AQ$156,'appendix 1 - Calculation'!M$36-2007,FALSE),0)</f>
        <v>0</v>
      </c>
      <c r="N45" s="25">
        <f>IFERROR(VLOOKUP($K45&amp;$J45,'appendix 2 - IO_mult_all'!$A$1:$AQ$156,'appendix 1 - Calculation'!N$36-2007,FALSE),0)</f>
        <v>0</v>
      </c>
      <c r="O45" s="25">
        <f>IFERROR(VLOOKUP($K45&amp;$J45,'appendix 2 - IO_mult_all'!$A$1:$AQ$156,'appendix 1 - Calculation'!O$36-2007,FALSE),0)</f>
        <v>0</v>
      </c>
      <c r="P45" s="25">
        <f>IFERROR(VLOOKUP($K45&amp;$J45,'appendix 2 - IO_mult_all'!$A$1:$AQ$156,'appendix 1 - Calculation'!P$36-2007,FALSE),0)</f>
        <v>0</v>
      </c>
      <c r="Q45" s="25">
        <f>IFERROR(VLOOKUP($K45&amp;$J45,'appendix 2 - IO_mult_all'!$A$1:$AQ$156,'appendix 1 - Calculation'!Q$36-2007,FALSE),0)</f>
        <v>0</v>
      </c>
      <c r="R45" s="25">
        <f>IFERROR(VLOOKUP($K45&amp;$J45,'appendix 2 - IO_mult_all'!$A$1:$AQ$156,'appendix 1 - Calculation'!R$36-2007,FALSE),0)</f>
        <v>0</v>
      </c>
      <c r="S45" s="25">
        <f>IFERROR(VLOOKUP($K45&amp;$J45,'appendix 2 - IO_mult_all'!$A$1:$AQ$156,'appendix 1 - Calculation'!S$36-2007,FALSE),0)</f>
        <v>0</v>
      </c>
      <c r="T45" s="25">
        <f>IFERROR(VLOOKUP($K45&amp;$J45,'appendix 2 - IO_mult_all'!$A$1:$AQ$156,'appendix 1 - Calculation'!T$36-2007,FALSE),0)</f>
        <v>0</v>
      </c>
      <c r="U45" s="25">
        <f>IFERROR(VLOOKUP($K45&amp;$J45,'appendix 2 - IO_mult_all'!$A$1:$AQ$156,'appendix 1 - Calculation'!U$36-2007,FALSE),0)</f>
        <v>0</v>
      </c>
      <c r="V45" s="25">
        <f>IFERROR(VLOOKUP($K45&amp;$J45,'appendix 2 - IO_mult_all'!$A$1:$AQ$156,'appendix 1 - Calculation'!V$36-2007,FALSE),0)</f>
        <v>0</v>
      </c>
      <c r="W45" s="25">
        <f>IFERROR(VLOOKUP($K45&amp;$J45,'appendix 2 - IO_mult_all'!$A$1:$AQ$156,'appendix 1 - Calculation'!W$36-2007,FALSE),0)</f>
        <v>0</v>
      </c>
      <c r="X45" s="25">
        <f>IFERROR(VLOOKUP($K45&amp;$J45,'appendix 2 - IO_mult_all'!$A$1:$AQ$156,'appendix 1 - Calculation'!X$36-2007,FALSE),0)</f>
        <v>0</v>
      </c>
      <c r="Y45" s="25">
        <f>IFERROR(VLOOKUP($K45&amp;$J45,'appendix 2 - IO_mult_all'!$A$1:$AQ$156,'appendix 1 - Calculation'!Y$36-2007,FALSE),0)</f>
        <v>0</v>
      </c>
      <c r="Z45" s="25">
        <f>IFERROR(VLOOKUP($K45&amp;$J45,'appendix 2 - IO_mult_all'!$A$1:$AQ$156,'appendix 1 - Calculation'!Z$36-2007,FALSE),0)</f>
        <v>0</v>
      </c>
      <c r="AA45" s="25">
        <f>IFERROR(VLOOKUP($K45&amp;$J45,'appendix 2 - IO_mult_all'!$A$1:$AQ$156,'appendix 1 - Calculation'!AA$36-2007,FALSE),0)</f>
        <v>0</v>
      </c>
      <c r="AB45" s="25">
        <f>IFERROR(VLOOKUP($K45&amp;$J45,'appendix 2 - IO_mult_all'!$A$1:$AQ$156,'appendix 1 - Calculation'!AB$36-2007,FALSE),0)</f>
        <v>0</v>
      </c>
      <c r="AC45" s="25">
        <f>IFERROR(VLOOKUP($K45&amp;$J45,'appendix 2 - IO_mult_all'!$A$1:$AQ$156,'appendix 1 - Calculation'!AC$36-2007,FALSE),0)</f>
        <v>0</v>
      </c>
      <c r="AD45" s="25">
        <f>IFERROR(VLOOKUP($K45&amp;$J45,'appendix 2 - IO_mult_all'!$A$1:$AQ$156,'appendix 1 - Calculation'!AD$36-2007,FALSE),0)</f>
        <v>0</v>
      </c>
      <c r="AE45" s="25">
        <f>IFERROR(VLOOKUP($K45&amp;$J45,'appendix 2 - IO_mult_all'!$A$1:$AQ$156,'appendix 1 - Calculation'!AE$36-2007,FALSE),0)</f>
        <v>0</v>
      </c>
      <c r="AF45" s="25">
        <f>IFERROR(VLOOKUP($K45&amp;$J45,'appendix 2 - IO_mult_all'!$A$1:$AQ$156,'appendix 1 - Calculation'!AF$36-2007,FALSE),0)</f>
        <v>0</v>
      </c>
      <c r="AG45" s="25">
        <f>IFERROR(VLOOKUP($K45&amp;$J45,'appendix 2 - IO_mult_all'!$A$1:$AQ$156,'appendix 1 - Calculation'!AG$36-2007,FALSE),0)</f>
        <v>0</v>
      </c>
      <c r="AH45" s="25">
        <f>IFERROR(VLOOKUP($K45&amp;$J45,'appendix 2 - IO_mult_all'!$A$1:$AQ$156,'appendix 1 - Calculation'!AH$36-2007,FALSE),0)</f>
        <v>0</v>
      </c>
      <c r="AI45" s="25">
        <f>IFERROR(VLOOKUP($K45&amp;$J45,'appendix 2 - IO_mult_all'!$A$1:$AQ$156,'appendix 1 - Calculation'!AI$36-2007,FALSE),0)</f>
        <v>0</v>
      </c>
      <c r="AJ45" s="25">
        <f>IFERROR(VLOOKUP($K45&amp;$J45,'appendix 2 - IO_mult_all'!$A$1:$AQ$156,'appendix 1 - Calculation'!AJ$36-2007,FALSE),0)</f>
        <v>0</v>
      </c>
      <c r="AK45" s="25">
        <f>IFERROR(VLOOKUP($K45&amp;$J45,'appendix 2 - IO_mult_all'!$A$1:$AQ$156,'appendix 1 - Calculation'!AK$36-2007,FALSE),0)</f>
        <v>0</v>
      </c>
      <c r="AL45" s="25">
        <f>IFERROR(VLOOKUP($K45&amp;$J45,'appendix 2 - IO_mult_all'!$A$1:$AQ$156,'appendix 1 - Calculation'!AL$36-2007,FALSE),0)</f>
        <v>0</v>
      </c>
      <c r="AM45" s="25">
        <f>IFERROR(VLOOKUP($K45&amp;$J45,'appendix 2 - IO_mult_all'!$A$1:$AQ$156,'appendix 1 - Calculation'!AM$36-2007,FALSE),0)</f>
        <v>0</v>
      </c>
      <c r="AN45" s="25">
        <f>IFERROR(VLOOKUP($K45&amp;$J45,'appendix 2 - IO_mult_all'!$A$1:$AQ$156,'appendix 1 - Calculation'!AN$36-2007,FALSE),0)</f>
        <v>0</v>
      </c>
      <c r="AO45" s="25">
        <f>IFERROR(VLOOKUP($K45&amp;$J45,'appendix 2 - IO_mult_all'!$A$1:$AQ$156,'appendix 1 - Calculation'!AO$36-2007,FALSE),0)</f>
        <v>0</v>
      </c>
      <c r="AP45" s="25">
        <f>IFERROR(VLOOKUP($K45&amp;$J45,'appendix 2 - IO_mult_all'!$A$1:$AQ$156,'appendix 1 - Calculation'!AP$36-2007,FALSE),0)</f>
        <v>0</v>
      </c>
      <c r="AQ45" s="25">
        <f>IFERROR(VLOOKUP($K45&amp;$J45,'appendix 2 - IO_mult_all'!$A$1:$AQ$156,'appendix 1 - Calculation'!AQ$36-2007,FALSE),0)</f>
        <v>0</v>
      </c>
      <c r="AR45" s="25">
        <f>IFERROR(VLOOKUP($K45&amp;$J45,'appendix 2 - IO_mult_all'!$A$1:$AQ$156,'appendix 1 - Calculation'!AR$36-2007,FALSE),0)</f>
        <v>0</v>
      </c>
      <c r="AS45" s="25">
        <f>IFERROR(VLOOKUP($K45&amp;$J45,'appendix 2 - IO_mult_all'!$A$1:$AQ$156,'appendix 1 - Calculation'!AS$36-2007,FALSE),0)</f>
        <v>0</v>
      </c>
      <c r="AT45" s="25">
        <f>IFERROR(VLOOKUP($K45&amp;$J45,'appendix 2 - IO_mult_all'!$A$1:$AQ$156,'appendix 1 - Calculation'!AT$36-2007,FALSE),0)</f>
        <v>0</v>
      </c>
      <c r="AU45" s="25">
        <f>IFERROR(VLOOKUP($K45&amp;$J45,'appendix 2 - IO_mult_all'!$A$1:$AQ$156,'appendix 1 - Calculation'!AU$36-2007,FALSE),0)</f>
        <v>0</v>
      </c>
      <c r="AV45" s="25">
        <f>IFERROR(VLOOKUP($K45&amp;$J45,'appendix 2 - IO_mult_all'!$A$1:$AQ$156,'appendix 1 - Calculation'!AV$36-2007,FALSE),0)</f>
        <v>0</v>
      </c>
      <c r="AW45" s="25">
        <f>IFERROR(VLOOKUP($K45&amp;$J45,'appendix 2 - IO_mult_all'!$A$1:$AQ$156,'appendix 1 - Calculation'!AW$36-2007,FALSE),0)</f>
        <v>0</v>
      </c>
      <c r="AX45" s="25">
        <f>IFERROR(VLOOKUP($K45&amp;$J45,'appendix 2 - IO_mult_all'!$A$1:$AQ$156,'appendix 1 - Calculation'!AX$36-2007,FALSE),0)</f>
        <v>0</v>
      </c>
      <c r="AY45" s="25">
        <f>IFERROR(VLOOKUP($K45&amp;$J45,'appendix 2 - IO_mult_all'!$A$1:$AQ$156,'appendix 1 - Calculation'!AY$36-2007,FALSE),0)</f>
        <v>0</v>
      </c>
      <c r="AZ45" s="25">
        <f>IFERROR(VLOOKUP($K45&amp;$J45,'appendix 3 - IO_mult_ETS'!$A$1:$AQ$156,'appendix 1 - Calculation'!AZ$3-2007,FALSE),0)</f>
        <v>0</v>
      </c>
      <c r="BA45" s="25">
        <f>IFERROR(VLOOKUP($K45&amp;$J45,'appendix 3 - IO_mult_ETS'!$A$1:$AQ$156,'appendix 1 - Calculation'!BA$3-2007,FALSE),0)</f>
        <v>0</v>
      </c>
      <c r="BB45" s="25">
        <f>IFERROR(VLOOKUP($K45&amp;$J45,'appendix 3 - IO_mult_ETS'!$A$1:$AQ$156,'appendix 1 - Calculation'!BB$3-2007,FALSE),0)</f>
        <v>0</v>
      </c>
      <c r="BC45" s="25">
        <f>IFERROR(VLOOKUP($K45&amp;$J45,'appendix 3 - IO_mult_ETS'!$A$1:$AQ$156,'appendix 1 - Calculation'!BC$3-2007,FALSE),0)</f>
        <v>0</v>
      </c>
      <c r="BD45" s="25">
        <f>IFERROR(VLOOKUP($K45&amp;$J45,'appendix 3 - IO_mult_ETS'!$A$1:$AQ$156,'appendix 1 - Calculation'!BD$3-2007,FALSE),0)</f>
        <v>0</v>
      </c>
      <c r="BE45" s="25">
        <f>IFERROR(VLOOKUP($K45&amp;$J45,'appendix 3 - IO_mult_ETS'!$A$1:$AQ$156,'appendix 1 - Calculation'!BE$3-2007,FALSE),0)</f>
        <v>0</v>
      </c>
      <c r="BF45" s="25">
        <f>IFERROR(VLOOKUP($K45&amp;$J45,'appendix 3 - IO_mult_ETS'!$A$1:$AQ$156,'appendix 1 - Calculation'!BF$3-2007,FALSE),0)</f>
        <v>0</v>
      </c>
      <c r="BG45" s="25">
        <f>IFERROR(VLOOKUP($K45&amp;$J45,'appendix 3 - IO_mult_ETS'!$A$1:$AQ$156,'appendix 1 - Calculation'!BG$3-2007,FALSE),0)</f>
        <v>0</v>
      </c>
      <c r="BH45" s="25">
        <f>IFERROR(VLOOKUP($K45&amp;$J45,'appendix 3 - IO_mult_ETS'!$A$1:$AQ$156,'appendix 1 - Calculation'!BH$3-2007,FALSE),0)</f>
        <v>0</v>
      </c>
      <c r="BI45" s="25">
        <f>IFERROR(VLOOKUP($K45&amp;$J45,'appendix 3 - IO_mult_ETS'!$A$1:$AQ$156,'appendix 1 - Calculation'!BI$3-2007,FALSE),0)</f>
        <v>0</v>
      </c>
      <c r="BJ45" s="25">
        <f>IFERROR(VLOOKUP($K45&amp;$J45,'appendix 3 - IO_mult_ETS'!$A$1:$AQ$156,'appendix 1 - Calculation'!BJ$3-2007,FALSE),0)</f>
        <v>0</v>
      </c>
      <c r="BK45" s="25">
        <f>IFERROR(VLOOKUP($K45&amp;$J45,'appendix 3 - IO_mult_ETS'!$A$1:$AQ$156,'appendix 1 - Calculation'!BK$3-2007,FALSE),0)</f>
        <v>0</v>
      </c>
      <c r="BL45" s="25">
        <f>IFERROR(VLOOKUP($K45&amp;$J45,'appendix 3 - IO_mult_ETS'!$A$1:$AQ$156,'appendix 1 - Calculation'!BL$3-2007,FALSE),0)</f>
        <v>0</v>
      </c>
      <c r="BM45" s="25">
        <f>IFERROR(VLOOKUP($K45&amp;$J45,'appendix 3 - IO_mult_ETS'!$A$1:$AQ$156,'appendix 1 - Calculation'!BM$3-2007,FALSE),0)</f>
        <v>0</v>
      </c>
      <c r="BN45" s="25">
        <f>IFERROR(VLOOKUP($K45&amp;$J45,'appendix 3 - IO_mult_ETS'!$A$1:$AQ$156,'appendix 1 - Calculation'!BN$3-2007,FALSE),0)</f>
        <v>0</v>
      </c>
      <c r="BO45" s="25">
        <f>IFERROR(VLOOKUP($K45&amp;$J45,'appendix 3 - IO_mult_ETS'!$A$1:$AQ$156,'appendix 1 - Calculation'!BO$3-2007,FALSE),0)</f>
        <v>0</v>
      </c>
      <c r="BP45" s="25">
        <f>IFERROR(VLOOKUP($K45&amp;$J45,'appendix 3 - IO_mult_ETS'!$A$1:$AQ$156,'appendix 1 - Calculation'!BP$3-2007,FALSE),0)</f>
        <v>0</v>
      </c>
      <c r="BQ45" s="25">
        <f>IFERROR(VLOOKUP($K45&amp;$J45,'appendix 3 - IO_mult_ETS'!$A$1:$AQ$156,'appendix 1 - Calculation'!BQ$3-2007,FALSE),0)</f>
        <v>0</v>
      </c>
      <c r="BR45" s="25">
        <f>IFERROR(VLOOKUP($K45&amp;$J45,'appendix 3 - IO_mult_ETS'!$A$1:$AQ$156,'appendix 1 - Calculation'!BR$3-2007,FALSE),0)</f>
        <v>0</v>
      </c>
      <c r="BS45" s="25">
        <f>IFERROR(VLOOKUP($K45&amp;$J45,'appendix 3 - IO_mult_ETS'!$A$1:$AQ$156,'appendix 1 - Calculation'!BS$3-2007,FALSE),0)</f>
        <v>0</v>
      </c>
      <c r="BT45" s="25">
        <f>IFERROR(VLOOKUP($K45&amp;$J45,'appendix 3 - IO_mult_ETS'!$A$1:$AQ$156,'appendix 1 - Calculation'!BT$3-2007,FALSE),0)</f>
        <v>0</v>
      </c>
      <c r="BU45" s="25">
        <f>IFERROR(VLOOKUP($K45&amp;$J45,'appendix 3 - IO_mult_ETS'!$A$1:$AQ$156,'appendix 1 - Calculation'!BU$3-2007,FALSE),0)</f>
        <v>0</v>
      </c>
      <c r="BV45" s="25">
        <f>IFERROR(VLOOKUP($K45&amp;$J45,'appendix 3 - IO_mult_ETS'!$A$1:$AQ$156,'appendix 1 - Calculation'!BV$3-2007,FALSE),0)</f>
        <v>0</v>
      </c>
      <c r="BW45" s="25">
        <f>IFERROR(VLOOKUP($K45&amp;$J45,'appendix 3 - IO_mult_ETS'!$A$1:$AQ$156,'appendix 1 - Calculation'!BW$3-2007,FALSE),0)</f>
        <v>0</v>
      </c>
      <c r="BX45" s="25">
        <f>IFERROR(VLOOKUP($K45&amp;$J45,'appendix 3 - IO_mult_ETS'!$A$1:$AQ$156,'appendix 1 - Calculation'!BX$3-2007,FALSE),0)</f>
        <v>0</v>
      </c>
      <c r="BY45" s="25">
        <f>IFERROR(VLOOKUP($K45&amp;$J45,'appendix 3 - IO_mult_ETS'!$A$1:$AQ$156,'appendix 1 - Calculation'!BY$3-2007,FALSE),0)</f>
        <v>0</v>
      </c>
      <c r="BZ45" s="25">
        <f>IFERROR(VLOOKUP($K45&amp;$J45,'appendix 3 - IO_mult_ETS'!$A$1:$AQ$156,'appendix 1 - Calculation'!BZ$3-2007,FALSE),0)</f>
        <v>0</v>
      </c>
      <c r="CA45" s="25">
        <f>IFERROR(VLOOKUP($K45&amp;$J45,'appendix 3 - IO_mult_ETS'!$A$1:$AQ$156,'appendix 1 - Calculation'!CA$3-2007,FALSE),0)</f>
        <v>0</v>
      </c>
      <c r="CB45" s="25">
        <f>IFERROR(VLOOKUP($K45&amp;$J45,'appendix 3 - IO_mult_ETS'!$A$1:$AQ$156,'appendix 1 - Calculation'!CB$3-2007,FALSE),0)</f>
        <v>0</v>
      </c>
      <c r="CC45" s="25">
        <f>IFERROR(VLOOKUP($K45&amp;$J45,'appendix 3 - IO_mult_ETS'!$A$1:$AQ$156,'appendix 1 - Calculation'!CC$3-2007,FALSE),0)</f>
        <v>0</v>
      </c>
      <c r="CD45" s="25">
        <f>IFERROR(VLOOKUP($K45&amp;$J45,'appendix 3 - IO_mult_ETS'!$A$1:$AQ$156,'appendix 1 - Calculation'!CD$3-2007,FALSE),0)</f>
        <v>0</v>
      </c>
      <c r="CE45" s="25">
        <f>IFERROR(VLOOKUP($K45&amp;$J45,'appendix 3 - IO_mult_ETS'!$A$1:$AQ$156,'appendix 1 - Calculation'!CE$3-2007,FALSE),0)</f>
        <v>0</v>
      </c>
      <c r="CF45" s="25">
        <f>IFERROR(VLOOKUP($K45&amp;$J45,'appendix 3 - IO_mult_ETS'!$A$1:$AQ$156,'appendix 1 - Calculation'!CF$3-2007,FALSE),0)</f>
        <v>0</v>
      </c>
      <c r="CG45" s="25">
        <f>IFERROR(VLOOKUP($K45&amp;$J45,'appendix 3 - IO_mult_ETS'!$A$1:$AQ$156,'appendix 1 - Calculation'!CG$3-2007,FALSE),0)</f>
        <v>0</v>
      </c>
      <c r="CH45" s="25">
        <f>IFERROR(VLOOKUP($K45&amp;$J45,'appendix 3 - IO_mult_ETS'!$A$1:$AQ$156,'appendix 1 - Calculation'!CH$3-2007,FALSE),0)</f>
        <v>0</v>
      </c>
      <c r="CI45" s="25">
        <f>IFERROR(VLOOKUP($K45&amp;$J45,'appendix 3 - IO_mult_ETS'!$A$1:$AQ$156,'appendix 1 - Calculation'!CI$3-2007,FALSE),0)</f>
        <v>0</v>
      </c>
      <c r="CJ45" s="25">
        <f>IFERROR(VLOOKUP($K45&amp;$J45,'appendix 3 - IO_mult_ETS'!$A$1:$AQ$156,'appendix 1 - Calculation'!CJ$3-2007,FALSE),0)</f>
        <v>0</v>
      </c>
      <c r="CK45" s="25">
        <f>IFERROR(VLOOKUP($K45&amp;$J45,'appendix 3 - IO_mult_ETS'!$A$1:$AQ$156,'appendix 1 - Calculation'!CK$3-2007,FALSE),0)</f>
        <v>0</v>
      </c>
      <c r="CL45" s="25">
        <f>IFERROR(VLOOKUP($K45&amp;$J45,'appendix 3 - IO_mult_ETS'!$A$1:$AQ$156,'appendix 1 - Calculation'!CL$3-2007,FALSE),0)</f>
        <v>0</v>
      </c>
      <c r="CM45" s="25">
        <f>IFERROR(VLOOKUP($K45&amp;$J45,'appendix 3 - IO_mult_ETS'!$A$1:$AQ$156,'appendix 1 - Calculation'!CM$3-2007,FALSE),0)</f>
        <v>0</v>
      </c>
      <c r="CN45" s="25">
        <f t="shared" si="582"/>
        <v>0</v>
      </c>
      <c r="CO45" s="25">
        <f t="shared" si="567"/>
        <v>0</v>
      </c>
      <c r="CP45" s="25">
        <f t="shared" si="567"/>
        <v>0</v>
      </c>
      <c r="CQ45" s="25">
        <f t="shared" si="567"/>
        <v>0</v>
      </c>
      <c r="CR45" s="25">
        <f t="shared" si="567"/>
        <v>0</v>
      </c>
      <c r="CS45" s="25">
        <f t="shared" si="567"/>
        <v>0</v>
      </c>
      <c r="CT45" s="25">
        <f t="shared" si="567"/>
        <v>0</v>
      </c>
      <c r="CU45" s="25">
        <f t="shared" si="567"/>
        <v>0</v>
      </c>
      <c r="CV45" s="25">
        <f t="shared" si="567"/>
        <v>0</v>
      </c>
      <c r="CW45" s="25">
        <f t="shared" si="567"/>
        <v>0</v>
      </c>
      <c r="CX45" s="25">
        <f t="shared" si="567"/>
        <v>0</v>
      </c>
      <c r="CY45" s="25">
        <f t="shared" si="567"/>
        <v>0</v>
      </c>
      <c r="CZ45" s="25">
        <f t="shared" si="567"/>
        <v>0</v>
      </c>
      <c r="DA45" s="25">
        <f t="shared" si="567"/>
        <v>0</v>
      </c>
      <c r="DB45" s="25">
        <f t="shared" si="567"/>
        <v>0</v>
      </c>
      <c r="DC45" s="25">
        <f t="shared" si="567"/>
        <v>0</v>
      </c>
      <c r="DD45" s="25">
        <f t="shared" si="567"/>
        <v>0</v>
      </c>
      <c r="DE45" s="25">
        <f t="shared" si="568"/>
        <v>0</v>
      </c>
      <c r="DF45" s="25">
        <f t="shared" si="568"/>
        <v>0</v>
      </c>
      <c r="DG45" s="25">
        <f t="shared" si="568"/>
        <v>0</v>
      </c>
      <c r="DH45" s="25">
        <f t="shared" si="568"/>
        <v>0</v>
      </c>
      <c r="DI45" s="25">
        <f t="shared" si="568"/>
        <v>0</v>
      </c>
      <c r="DJ45" s="25">
        <f t="shared" si="568"/>
        <v>0</v>
      </c>
      <c r="DK45" s="25">
        <f t="shared" si="568"/>
        <v>0</v>
      </c>
      <c r="DL45" s="25">
        <f t="shared" si="568"/>
        <v>0</v>
      </c>
      <c r="DM45" s="25">
        <f t="shared" si="568"/>
        <v>0</v>
      </c>
      <c r="DN45" s="25">
        <f t="shared" si="568"/>
        <v>0</v>
      </c>
      <c r="DO45" s="25">
        <f t="shared" si="568"/>
        <v>0</v>
      </c>
      <c r="DP45" s="25">
        <f t="shared" si="568"/>
        <v>0</v>
      </c>
      <c r="DQ45" s="25">
        <f t="shared" si="568"/>
        <v>0</v>
      </c>
      <c r="DR45" s="25">
        <f t="shared" si="568"/>
        <v>0</v>
      </c>
      <c r="DS45" s="25">
        <f t="shared" si="568"/>
        <v>0</v>
      </c>
      <c r="DT45" s="25">
        <f t="shared" si="568"/>
        <v>0</v>
      </c>
      <c r="DU45" s="25">
        <f t="shared" si="569"/>
        <v>0</v>
      </c>
      <c r="DV45" s="25">
        <f t="shared" si="569"/>
        <v>0</v>
      </c>
      <c r="DW45" s="25">
        <f t="shared" si="569"/>
        <v>0</v>
      </c>
      <c r="DX45" s="25">
        <f t="shared" si="569"/>
        <v>0</v>
      </c>
      <c r="DY45" s="25">
        <f t="shared" si="569"/>
        <v>0</v>
      </c>
      <c r="DZ45" s="25">
        <f t="shared" si="569"/>
        <v>0</v>
      </c>
      <c r="EA45" s="25">
        <f t="shared" si="569"/>
        <v>0</v>
      </c>
      <c r="EB45" s="25">
        <f t="shared" si="583"/>
        <v>0</v>
      </c>
      <c r="EC45" s="25">
        <f t="shared" si="570"/>
        <v>0</v>
      </c>
      <c r="ED45" s="25">
        <f t="shared" si="570"/>
        <v>0</v>
      </c>
      <c r="EE45" s="25">
        <f t="shared" si="570"/>
        <v>0</v>
      </c>
      <c r="EF45" s="25">
        <f t="shared" si="570"/>
        <v>0</v>
      </c>
      <c r="EG45" s="25">
        <f t="shared" si="570"/>
        <v>0</v>
      </c>
      <c r="EH45" s="25">
        <f t="shared" si="570"/>
        <v>0</v>
      </c>
      <c r="EI45" s="25">
        <f t="shared" si="570"/>
        <v>0</v>
      </c>
      <c r="EJ45" s="25">
        <f t="shared" si="570"/>
        <v>0</v>
      </c>
      <c r="EK45" s="25">
        <f t="shared" si="570"/>
        <v>0</v>
      </c>
      <c r="EL45" s="25">
        <f t="shared" si="570"/>
        <v>0</v>
      </c>
      <c r="EM45" s="25">
        <f t="shared" si="570"/>
        <v>0</v>
      </c>
      <c r="EN45" s="25">
        <f t="shared" si="570"/>
        <v>0</v>
      </c>
      <c r="EO45" s="25">
        <f t="shared" si="570"/>
        <v>0</v>
      </c>
      <c r="EP45" s="25">
        <f t="shared" si="570"/>
        <v>0</v>
      </c>
      <c r="EQ45" s="25">
        <f t="shared" si="570"/>
        <v>0</v>
      </c>
      <c r="ER45" s="25">
        <f t="shared" si="570"/>
        <v>0</v>
      </c>
      <c r="ES45" s="25">
        <f t="shared" si="571"/>
        <v>0</v>
      </c>
      <c r="ET45" s="25">
        <f t="shared" si="571"/>
        <v>0</v>
      </c>
      <c r="EU45" s="25">
        <f t="shared" si="571"/>
        <v>0</v>
      </c>
      <c r="EV45" s="25">
        <f t="shared" si="571"/>
        <v>0</v>
      </c>
      <c r="EW45" s="25">
        <f t="shared" si="571"/>
        <v>0</v>
      </c>
      <c r="EX45" s="25">
        <f t="shared" si="571"/>
        <v>0</v>
      </c>
      <c r="EY45" s="25">
        <f t="shared" si="571"/>
        <v>0</v>
      </c>
      <c r="EZ45" s="25">
        <f t="shared" si="571"/>
        <v>0</v>
      </c>
      <c r="FA45" s="25">
        <f t="shared" si="571"/>
        <v>0</v>
      </c>
      <c r="FB45" s="25">
        <f t="shared" si="571"/>
        <v>0</v>
      </c>
      <c r="FC45" s="25">
        <f t="shared" si="571"/>
        <v>0</v>
      </c>
      <c r="FD45" s="25">
        <f t="shared" si="571"/>
        <v>0</v>
      </c>
      <c r="FE45" s="25">
        <f t="shared" si="571"/>
        <v>0</v>
      </c>
      <c r="FF45" s="25">
        <f t="shared" si="571"/>
        <v>0</v>
      </c>
      <c r="FG45" s="25">
        <f t="shared" si="571"/>
        <v>0</v>
      </c>
      <c r="FH45" s="25">
        <f t="shared" si="571"/>
        <v>0</v>
      </c>
      <c r="FI45" s="25">
        <f t="shared" si="572"/>
        <v>0</v>
      </c>
      <c r="FJ45" s="25">
        <f t="shared" si="573"/>
        <v>0</v>
      </c>
      <c r="FK45" s="25">
        <f t="shared" si="574"/>
        <v>0</v>
      </c>
      <c r="FL45" s="25">
        <f t="shared" si="575"/>
        <v>0</v>
      </c>
      <c r="FM45" s="25">
        <f t="shared" si="576"/>
        <v>0</v>
      </c>
      <c r="FN45" s="25">
        <f t="shared" si="577"/>
        <v>0</v>
      </c>
      <c r="FO45" s="25">
        <f t="shared" si="578"/>
        <v>0</v>
      </c>
      <c r="FP45" s="25">
        <f t="shared" si="584"/>
        <v>0</v>
      </c>
      <c r="FQ45" s="25">
        <f t="shared" si="579"/>
        <v>0</v>
      </c>
      <c r="FR45" s="25">
        <f t="shared" si="579"/>
        <v>0</v>
      </c>
      <c r="FS45" s="25">
        <f t="shared" si="579"/>
        <v>0</v>
      </c>
      <c r="FT45" s="25">
        <f t="shared" si="579"/>
        <v>0</v>
      </c>
      <c r="FU45" s="25">
        <f t="shared" si="579"/>
        <v>0</v>
      </c>
      <c r="FV45" s="25">
        <f t="shared" si="579"/>
        <v>0</v>
      </c>
      <c r="FW45" s="25">
        <f t="shared" si="579"/>
        <v>0</v>
      </c>
      <c r="FX45" s="25">
        <f t="shared" si="579"/>
        <v>0</v>
      </c>
      <c r="FY45" s="25">
        <f t="shared" si="579"/>
        <v>0</v>
      </c>
      <c r="FZ45" s="25">
        <f t="shared" si="579"/>
        <v>0</v>
      </c>
      <c r="GA45" s="25">
        <f t="shared" si="579"/>
        <v>0</v>
      </c>
      <c r="GB45" s="25">
        <f t="shared" si="579"/>
        <v>0</v>
      </c>
      <c r="GC45" s="25">
        <f t="shared" si="579"/>
        <v>0</v>
      </c>
      <c r="GD45" s="25">
        <f t="shared" si="579"/>
        <v>0</v>
      </c>
      <c r="GE45" s="25">
        <f t="shared" si="579"/>
        <v>0</v>
      </c>
      <c r="GF45" s="25">
        <f t="shared" si="579"/>
        <v>0</v>
      </c>
      <c r="GG45" s="25">
        <f t="shared" si="580"/>
        <v>0</v>
      </c>
      <c r="GH45" s="25">
        <f t="shared" si="580"/>
        <v>0</v>
      </c>
      <c r="GI45" s="25">
        <f t="shared" si="580"/>
        <v>0</v>
      </c>
      <c r="GJ45" s="25">
        <f t="shared" si="580"/>
        <v>0</v>
      </c>
      <c r="GK45" s="25">
        <f t="shared" si="580"/>
        <v>0</v>
      </c>
      <c r="GL45" s="25">
        <f t="shared" si="580"/>
        <v>0</v>
      </c>
      <c r="GM45" s="25">
        <f t="shared" si="580"/>
        <v>0</v>
      </c>
      <c r="GN45" s="25">
        <f t="shared" si="580"/>
        <v>0</v>
      </c>
      <c r="GO45" s="25">
        <f t="shared" si="580"/>
        <v>0</v>
      </c>
      <c r="GP45" s="25">
        <f t="shared" si="580"/>
        <v>0</v>
      </c>
      <c r="GQ45" s="25">
        <f t="shared" si="580"/>
        <v>0</v>
      </c>
      <c r="GR45" s="25">
        <f t="shared" si="580"/>
        <v>0</v>
      </c>
      <c r="GS45" s="25">
        <f t="shared" si="580"/>
        <v>0</v>
      </c>
      <c r="GT45" s="25">
        <f t="shared" si="580"/>
        <v>0</v>
      </c>
      <c r="GU45" s="25">
        <f t="shared" si="580"/>
        <v>0</v>
      </c>
      <c r="GV45" s="25">
        <f t="shared" si="580"/>
        <v>0</v>
      </c>
      <c r="GW45" s="25">
        <f t="shared" si="581"/>
        <v>0</v>
      </c>
      <c r="GX45" s="25">
        <f t="shared" si="581"/>
        <v>0</v>
      </c>
      <c r="GY45" s="25">
        <f t="shared" si="581"/>
        <v>0</v>
      </c>
      <c r="GZ45" s="25">
        <f t="shared" si="581"/>
        <v>0</v>
      </c>
      <c r="HA45" s="25">
        <f t="shared" si="581"/>
        <v>0</v>
      </c>
      <c r="HB45" s="25">
        <f t="shared" si="581"/>
        <v>0</v>
      </c>
      <c r="HC45" s="25">
        <f t="shared" si="581"/>
        <v>0</v>
      </c>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BGD45" s="21"/>
    </row>
    <row r="46" spans="1:291 1538:1538" x14ac:dyDescent="0.25">
      <c r="A46" s="7">
        <f>'STEP 2 Input sheet'!A140</f>
        <v>0</v>
      </c>
      <c r="B46" s="7">
        <f>'STEP 2 Input sheet'!B140</f>
        <v>0</v>
      </c>
      <c r="C46" s="7">
        <f>'STEP 2 Input sheet'!C140</f>
        <v>0</v>
      </c>
      <c r="D46" s="7">
        <f>'STEP 2 Input sheet'!D140</f>
        <v>0</v>
      </c>
      <c r="E46" s="7">
        <f>'STEP 2 Input sheet'!E140</f>
        <v>0</v>
      </c>
      <c r="F46" s="7" t="str">
        <f>'STEP 2 Input sheet'!F140</f>
        <v>euro/</v>
      </c>
      <c r="G46" s="7">
        <f>'STEP 2 Input sheet'!G140</f>
        <v>0</v>
      </c>
      <c r="H46" s="7">
        <f>'STEP 2 Input sheet'!H140</f>
        <v>0</v>
      </c>
      <c r="I46" s="7">
        <f>'STEP 2 Input sheet'!I140</f>
        <v>0</v>
      </c>
      <c r="J46" s="15" t="e">
        <f>VLOOKUP(C46,'appendix 7 - prd ind and reg'!$A:$B,2,FALSE)</f>
        <v>#N/A</v>
      </c>
      <c r="K46" s="16" t="e">
        <f>VLOOKUP(D46,'appendix 7 - prd ind and reg'!$G$2:$H$6,2,FALSE)</f>
        <v>#N/A</v>
      </c>
      <c r="L46" s="25">
        <f>IFERROR(VLOOKUP($K46&amp;$J46,'appendix 2 - IO_mult_all'!$A$1:$AQ$156,'appendix 1 - Calculation'!L$36-2007,FALSE),0)</f>
        <v>0</v>
      </c>
      <c r="M46" s="25">
        <f>IFERROR(VLOOKUP($K46&amp;$J46,'appendix 2 - IO_mult_all'!$A$1:$AQ$156,'appendix 1 - Calculation'!M$36-2007,FALSE),0)</f>
        <v>0</v>
      </c>
      <c r="N46" s="25">
        <f>IFERROR(VLOOKUP($K46&amp;$J46,'appendix 2 - IO_mult_all'!$A$1:$AQ$156,'appendix 1 - Calculation'!N$36-2007,FALSE),0)</f>
        <v>0</v>
      </c>
      <c r="O46" s="25">
        <f>IFERROR(VLOOKUP($K46&amp;$J46,'appendix 2 - IO_mult_all'!$A$1:$AQ$156,'appendix 1 - Calculation'!O$36-2007,FALSE),0)</f>
        <v>0</v>
      </c>
      <c r="P46" s="25">
        <f>IFERROR(VLOOKUP($K46&amp;$J46,'appendix 2 - IO_mult_all'!$A$1:$AQ$156,'appendix 1 - Calculation'!P$36-2007,FALSE),0)</f>
        <v>0</v>
      </c>
      <c r="Q46" s="25">
        <f>IFERROR(VLOOKUP($K46&amp;$J46,'appendix 2 - IO_mult_all'!$A$1:$AQ$156,'appendix 1 - Calculation'!Q$36-2007,FALSE),0)</f>
        <v>0</v>
      </c>
      <c r="R46" s="25">
        <f>IFERROR(VLOOKUP($K46&amp;$J46,'appendix 2 - IO_mult_all'!$A$1:$AQ$156,'appendix 1 - Calculation'!R$36-2007,FALSE),0)</f>
        <v>0</v>
      </c>
      <c r="S46" s="25">
        <f>IFERROR(VLOOKUP($K46&amp;$J46,'appendix 2 - IO_mult_all'!$A$1:$AQ$156,'appendix 1 - Calculation'!S$36-2007,FALSE),0)</f>
        <v>0</v>
      </c>
      <c r="T46" s="25">
        <f>IFERROR(VLOOKUP($K46&amp;$J46,'appendix 2 - IO_mult_all'!$A$1:$AQ$156,'appendix 1 - Calculation'!T$36-2007,FALSE),0)</f>
        <v>0</v>
      </c>
      <c r="U46" s="25">
        <f>IFERROR(VLOOKUP($K46&amp;$J46,'appendix 2 - IO_mult_all'!$A$1:$AQ$156,'appendix 1 - Calculation'!U$36-2007,FALSE),0)</f>
        <v>0</v>
      </c>
      <c r="V46" s="25">
        <f>IFERROR(VLOOKUP($K46&amp;$J46,'appendix 2 - IO_mult_all'!$A$1:$AQ$156,'appendix 1 - Calculation'!V$36-2007,FALSE),0)</f>
        <v>0</v>
      </c>
      <c r="W46" s="25">
        <f>IFERROR(VLOOKUP($K46&amp;$J46,'appendix 2 - IO_mult_all'!$A$1:$AQ$156,'appendix 1 - Calculation'!W$36-2007,FALSE),0)</f>
        <v>0</v>
      </c>
      <c r="X46" s="25">
        <f>IFERROR(VLOOKUP($K46&amp;$J46,'appendix 2 - IO_mult_all'!$A$1:$AQ$156,'appendix 1 - Calculation'!X$36-2007,FALSE),0)</f>
        <v>0</v>
      </c>
      <c r="Y46" s="25">
        <f>IFERROR(VLOOKUP($K46&amp;$J46,'appendix 2 - IO_mult_all'!$A$1:$AQ$156,'appendix 1 - Calculation'!Y$36-2007,FALSE),0)</f>
        <v>0</v>
      </c>
      <c r="Z46" s="25">
        <f>IFERROR(VLOOKUP($K46&amp;$J46,'appendix 2 - IO_mult_all'!$A$1:$AQ$156,'appendix 1 - Calculation'!Z$36-2007,FALSE),0)</f>
        <v>0</v>
      </c>
      <c r="AA46" s="25">
        <f>IFERROR(VLOOKUP($K46&amp;$J46,'appendix 2 - IO_mult_all'!$A$1:$AQ$156,'appendix 1 - Calculation'!AA$36-2007,FALSE),0)</f>
        <v>0</v>
      </c>
      <c r="AB46" s="25">
        <f>IFERROR(VLOOKUP($K46&amp;$J46,'appendix 2 - IO_mult_all'!$A$1:$AQ$156,'appendix 1 - Calculation'!AB$36-2007,FALSE),0)</f>
        <v>0</v>
      </c>
      <c r="AC46" s="25">
        <f>IFERROR(VLOOKUP($K46&amp;$J46,'appendix 2 - IO_mult_all'!$A$1:$AQ$156,'appendix 1 - Calculation'!AC$36-2007,FALSE),0)</f>
        <v>0</v>
      </c>
      <c r="AD46" s="25">
        <f>IFERROR(VLOOKUP($K46&amp;$J46,'appendix 2 - IO_mult_all'!$A$1:$AQ$156,'appendix 1 - Calculation'!AD$36-2007,FALSE),0)</f>
        <v>0</v>
      </c>
      <c r="AE46" s="25">
        <f>IFERROR(VLOOKUP($K46&amp;$J46,'appendix 2 - IO_mult_all'!$A$1:$AQ$156,'appendix 1 - Calculation'!AE$36-2007,FALSE),0)</f>
        <v>0</v>
      </c>
      <c r="AF46" s="25">
        <f>IFERROR(VLOOKUP($K46&amp;$J46,'appendix 2 - IO_mult_all'!$A$1:$AQ$156,'appendix 1 - Calculation'!AF$36-2007,FALSE),0)</f>
        <v>0</v>
      </c>
      <c r="AG46" s="25">
        <f>IFERROR(VLOOKUP($K46&amp;$J46,'appendix 2 - IO_mult_all'!$A$1:$AQ$156,'appendix 1 - Calculation'!AG$36-2007,FALSE),0)</f>
        <v>0</v>
      </c>
      <c r="AH46" s="25">
        <f>IFERROR(VLOOKUP($K46&amp;$J46,'appendix 2 - IO_mult_all'!$A$1:$AQ$156,'appendix 1 - Calculation'!AH$36-2007,FALSE),0)</f>
        <v>0</v>
      </c>
      <c r="AI46" s="25">
        <f>IFERROR(VLOOKUP($K46&amp;$J46,'appendix 2 - IO_mult_all'!$A$1:$AQ$156,'appendix 1 - Calculation'!AI$36-2007,FALSE),0)</f>
        <v>0</v>
      </c>
      <c r="AJ46" s="25">
        <f>IFERROR(VLOOKUP($K46&amp;$J46,'appendix 2 - IO_mult_all'!$A$1:$AQ$156,'appendix 1 - Calculation'!AJ$36-2007,FALSE),0)</f>
        <v>0</v>
      </c>
      <c r="AK46" s="25">
        <f>IFERROR(VLOOKUP($K46&amp;$J46,'appendix 2 - IO_mult_all'!$A$1:$AQ$156,'appendix 1 - Calculation'!AK$36-2007,FALSE),0)</f>
        <v>0</v>
      </c>
      <c r="AL46" s="25">
        <f>IFERROR(VLOOKUP($K46&amp;$J46,'appendix 2 - IO_mult_all'!$A$1:$AQ$156,'appendix 1 - Calculation'!AL$36-2007,FALSE),0)</f>
        <v>0</v>
      </c>
      <c r="AM46" s="25">
        <f>IFERROR(VLOOKUP($K46&amp;$J46,'appendix 2 - IO_mult_all'!$A$1:$AQ$156,'appendix 1 - Calculation'!AM$36-2007,FALSE),0)</f>
        <v>0</v>
      </c>
      <c r="AN46" s="25">
        <f>IFERROR(VLOOKUP($K46&amp;$J46,'appendix 2 - IO_mult_all'!$A$1:$AQ$156,'appendix 1 - Calculation'!AN$36-2007,FALSE),0)</f>
        <v>0</v>
      </c>
      <c r="AO46" s="25">
        <f>IFERROR(VLOOKUP($K46&amp;$J46,'appendix 2 - IO_mult_all'!$A$1:$AQ$156,'appendix 1 - Calculation'!AO$36-2007,FALSE),0)</f>
        <v>0</v>
      </c>
      <c r="AP46" s="25">
        <f>IFERROR(VLOOKUP($K46&amp;$J46,'appendix 2 - IO_mult_all'!$A$1:$AQ$156,'appendix 1 - Calculation'!AP$36-2007,FALSE),0)</f>
        <v>0</v>
      </c>
      <c r="AQ46" s="25">
        <f>IFERROR(VLOOKUP($K46&amp;$J46,'appendix 2 - IO_mult_all'!$A$1:$AQ$156,'appendix 1 - Calculation'!AQ$36-2007,FALSE),0)</f>
        <v>0</v>
      </c>
      <c r="AR46" s="25">
        <f>IFERROR(VLOOKUP($K46&amp;$J46,'appendix 2 - IO_mult_all'!$A$1:$AQ$156,'appendix 1 - Calculation'!AR$36-2007,FALSE),0)</f>
        <v>0</v>
      </c>
      <c r="AS46" s="25">
        <f>IFERROR(VLOOKUP($K46&amp;$J46,'appendix 2 - IO_mult_all'!$A$1:$AQ$156,'appendix 1 - Calculation'!AS$36-2007,FALSE),0)</f>
        <v>0</v>
      </c>
      <c r="AT46" s="25">
        <f>IFERROR(VLOOKUP($K46&amp;$J46,'appendix 2 - IO_mult_all'!$A$1:$AQ$156,'appendix 1 - Calculation'!AT$36-2007,FALSE),0)</f>
        <v>0</v>
      </c>
      <c r="AU46" s="25">
        <f>IFERROR(VLOOKUP($K46&amp;$J46,'appendix 2 - IO_mult_all'!$A$1:$AQ$156,'appendix 1 - Calculation'!AU$36-2007,FALSE),0)</f>
        <v>0</v>
      </c>
      <c r="AV46" s="25">
        <f>IFERROR(VLOOKUP($K46&amp;$J46,'appendix 2 - IO_mult_all'!$A$1:$AQ$156,'appendix 1 - Calculation'!AV$36-2007,FALSE),0)</f>
        <v>0</v>
      </c>
      <c r="AW46" s="25">
        <f>IFERROR(VLOOKUP($K46&amp;$J46,'appendix 2 - IO_mult_all'!$A$1:$AQ$156,'appendix 1 - Calculation'!AW$36-2007,FALSE),0)</f>
        <v>0</v>
      </c>
      <c r="AX46" s="25">
        <f>IFERROR(VLOOKUP($K46&amp;$J46,'appendix 2 - IO_mult_all'!$A$1:$AQ$156,'appendix 1 - Calculation'!AX$36-2007,FALSE),0)</f>
        <v>0</v>
      </c>
      <c r="AY46" s="25">
        <f>IFERROR(VLOOKUP($K46&amp;$J46,'appendix 2 - IO_mult_all'!$A$1:$AQ$156,'appendix 1 - Calculation'!AY$36-2007,FALSE),0)</f>
        <v>0</v>
      </c>
      <c r="AZ46" s="25">
        <f>IFERROR(VLOOKUP($K46&amp;$J46,'appendix 3 - IO_mult_ETS'!$A$1:$AQ$156,'appendix 1 - Calculation'!AZ$3-2007,FALSE),0)</f>
        <v>0</v>
      </c>
      <c r="BA46" s="25">
        <f>IFERROR(VLOOKUP($K46&amp;$J46,'appendix 3 - IO_mult_ETS'!$A$1:$AQ$156,'appendix 1 - Calculation'!BA$3-2007,FALSE),0)</f>
        <v>0</v>
      </c>
      <c r="BB46" s="25">
        <f>IFERROR(VLOOKUP($K46&amp;$J46,'appendix 3 - IO_mult_ETS'!$A$1:$AQ$156,'appendix 1 - Calculation'!BB$3-2007,FALSE),0)</f>
        <v>0</v>
      </c>
      <c r="BC46" s="25">
        <f>IFERROR(VLOOKUP($K46&amp;$J46,'appendix 3 - IO_mult_ETS'!$A$1:$AQ$156,'appendix 1 - Calculation'!BC$3-2007,FALSE),0)</f>
        <v>0</v>
      </c>
      <c r="BD46" s="25">
        <f>IFERROR(VLOOKUP($K46&amp;$J46,'appendix 3 - IO_mult_ETS'!$A$1:$AQ$156,'appendix 1 - Calculation'!BD$3-2007,FALSE),0)</f>
        <v>0</v>
      </c>
      <c r="BE46" s="25">
        <f>IFERROR(VLOOKUP($K46&amp;$J46,'appendix 3 - IO_mult_ETS'!$A$1:$AQ$156,'appendix 1 - Calculation'!BE$3-2007,FALSE),0)</f>
        <v>0</v>
      </c>
      <c r="BF46" s="25">
        <f>IFERROR(VLOOKUP($K46&amp;$J46,'appendix 3 - IO_mult_ETS'!$A$1:$AQ$156,'appendix 1 - Calculation'!BF$3-2007,FALSE),0)</f>
        <v>0</v>
      </c>
      <c r="BG46" s="25">
        <f>IFERROR(VLOOKUP($K46&amp;$J46,'appendix 3 - IO_mult_ETS'!$A$1:$AQ$156,'appendix 1 - Calculation'!BG$3-2007,FALSE),0)</f>
        <v>0</v>
      </c>
      <c r="BH46" s="25">
        <f>IFERROR(VLOOKUP($K46&amp;$J46,'appendix 3 - IO_mult_ETS'!$A$1:$AQ$156,'appendix 1 - Calculation'!BH$3-2007,FALSE),0)</f>
        <v>0</v>
      </c>
      <c r="BI46" s="25">
        <f>IFERROR(VLOOKUP($K46&amp;$J46,'appendix 3 - IO_mult_ETS'!$A$1:$AQ$156,'appendix 1 - Calculation'!BI$3-2007,FALSE),0)</f>
        <v>0</v>
      </c>
      <c r="BJ46" s="25">
        <f>IFERROR(VLOOKUP($K46&amp;$J46,'appendix 3 - IO_mult_ETS'!$A$1:$AQ$156,'appendix 1 - Calculation'!BJ$3-2007,FALSE),0)</f>
        <v>0</v>
      </c>
      <c r="BK46" s="25">
        <f>IFERROR(VLOOKUP($K46&amp;$J46,'appendix 3 - IO_mult_ETS'!$A$1:$AQ$156,'appendix 1 - Calculation'!BK$3-2007,FALSE),0)</f>
        <v>0</v>
      </c>
      <c r="BL46" s="25">
        <f>IFERROR(VLOOKUP($K46&amp;$J46,'appendix 3 - IO_mult_ETS'!$A$1:$AQ$156,'appendix 1 - Calculation'!BL$3-2007,FALSE),0)</f>
        <v>0</v>
      </c>
      <c r="BM46" s="25">
        <f>IFERROR(VLOOKUP($K46&amp;$J46,'appendix 3 - IO_mult_ETS'!$A$1:$AQ$156,'appendix 1 - Calculation'!BM$3-2007,FALSE),0)</f>
        <v>0</v>
      </c>
      <c r="BN46" s="25">
        <f>IFERROR(VLOOKUP($K46&amp;$J46,'appendix 3 - IO_mult_ETS'!$A$1:$AQ$156,'appendix 1 - Calculation'!BN$3-2007,FALSE),0)</f>
        <v>0</v>
      </c>
      <c r="BO46" s="25">
        <f>IFERROR(VLOOKUP($K46&amp;$J46,'appendix 3 - IO_mult_ETS'!$A$1:$AQ$156,'appendix 1 - Calculation'!BO$3-2007,FALSE),0)</f>
        <v>0</v>
      </c>
      <c r="BP46" s="25">
        <f>IFERROR(VLOOKUP($K46&amp;$J46,'appendix 3 - IO_mult_ETS'!$A$1:$AQ$156,'appendix 1 - Calculation'!BP$3-2007,FALSE),0)</f>
        <v>0</v>
      </c>
      <c r="BQ46" s="25">
        <f>IFERROR(VLOOKUP($K46&amp;$J46,'appendix 3 - IO_mult_ETS'!$A$1:$AQ$156,'appendix 1 - Calculation'!BQ$3-2007,FALSE),0)</f>
        <v>0</v>
      </c>
      <c r="BR46" s="25">
        <f>IFERROR(VLOOKUP($K46&amp;$J46,'appendix 3 - IO_mult_ETS'!$A$1:$AQ$156,'appendix 1 - Calculation'!BR$3-2007,FALSE),0)</f>
        <v>0</v>
      </c>
      <c r="BS46" s="25">
        <f>IFERROR(VLOOKUP($K46&amp;$J46,'appendix 3 - IO_mult_ETS'!$A$1:$AQ$156,'appendix 1 - Calculation'!BS$3-2007,FALSE),0)</f>
        <v>0</v>
      </c>
      <c r="BT46" s="25">
        <f>IFERROR(VLOOKUP($K46&amp;$J46,'appendix 3 - IO_mult_ETS'!$A$1:$AQ$156,'appendix 1 - Calculation'!BT$3-2007,FALSE),0)</f>
        <v>0</v>
      </c>
      <c r="BU46" s="25">
        <f>IFERROR(VLOOKUP($K46&amp;$J46,'appendix 3 - IO_mult_ETS'!$A$1:$AQ$156,'appendix 1 - Calculation'!BU$3-2007,FALSE),0)</f>
        <v>0</v>
      </c>
      <c r="BV46" s="25">
        <f>IFERROR(VLOOKUP($K46&amp;$J46,'appendix 3 - IO_mult_ETS'!$A$1:$AQ$156,'appendix 1 - Calculation'!BV$3-2007,FALSE),0)</f>
        <v>0</v>
      </c>
      <c r="BW46" s="25">
        <f>IFERROR(VLOOKUP($K46&amp;$J46,'appendix 3 - IO_mult_ETS'!$A$1:$AQ$156,'appendix 1 - Calculation'!BW$3-2007,FALSE),0)</f>
        <v>0</v>
      </c>
      <c r="BX46" s="25">
        <f>IFERROR(VLOOKUP($K46&amp;$J46,'appendix 3 - IO_mult_ETS'!$A$1:$AQ$156,'appendix 1 - Calculation'!BX$3-2007,FALSE),0)</f>
        <v>0</v>
      </c>
      <c r="BY46" s="25">
        <f>IFERROR(VLOOKUP($K46&amp;$J46,'appendix 3 - IO_mult_ETS'!$A$1:$AQ$156,'appendix 1 - Calculation'!BY$3-2007,FALSE),0)</f>
        <v>0</v>
      </c>
      <c r="BZ46" s="25">
        <f>IFERROR(VLOOKUP($K46&amp;$J46,'appendix 3 - IO_mult_ETS'!$A$1:$AQ$156,'appendix 1 - Calculation'!BZ$3-2007,FALSE),0)</f>
        <v>0</v>
      </c>
      <c r="CA46" s="25">
        <f>IFERROR(VLOOKUP($K46&amp;$J46,'appendix 3 - IO_mult_ETS'!$A$1:$AQ$156,'appendix 1 - Calculation'!CA$3-2007,FALSE),0)</f>
        <v>0</v>
      </c>
      <c r="CB46" s="25">
        <f>IFERROR(VLOOKUP($K46&amp;$J46,'appendix 3 - IO_mult_ETS'!$A$1:$AQ$156,'appendix 1 - Calculation'!CB$3-2007,FALSE),0)</f>
        <v>0</v>
      </c>
      <c r="CC46" s="25">
        <f>IFERROR(VLOOKUP($K46&amp;$J46,'appendix 3 - IO_mult_ETS'!$A$1:$AQ$156,'appendix 1 - Calculation'!CC$3-2007,FALSE),0)</f>
        <v>0</v>
      </c>
      <c r="CD46" s="25">
        <f>IFERROR(VLOOKUP($K46&amp;$J46,'appendix 3 - IO_mult_ETS'!$A$1:$AQ$156,'appendix 1 - Calculation'!CD$3-2007,FALSE),0)</f>
        <v>0</v>
      </c>
      <c r="CE46" s="25">
        <f>IFERROR(VLOOKUP($K46&amp;$J46,'appendix 3 - IO_mult_ETS'!$A$1:$AQ$156,'appendix 1 - Calculation'!CE$3-2007,FALSE),0)</f>
        <v>0</v>
      </c>
      <c r="CF46" s="25">
        <f>IFERROR(VLOOKUP($K46&amp;$J46,'appendix 3 - IO_mult_ETS'!$A$1:$AQ$156,'appendix 1 - Calculation'!CF$3-2007,FALSE),0)</f>
        <v>0</v>
      </c>
      <c r="CG46" s="25">
        <f>IFERROR(VLOOKUP($K46&amp;$J46,'appendix 3 - IO_mult_ETS'!$A$1:$AQ$156,'appendix 1 - Calculation'!CG$3-2007,FALSE),0)</f>
        <v>0</v>
      </c>
      <c r="CH46" s="25">
        <f>IFERROR(VLOOKUP($K46&amp;$J46,'appendix 3 - IO_mult_ETS'!$A$1:$AQ$156,'appendix 1 - Calculation'!CH$3-2007,FALSE),0)</f>
        <v>0</v>
      </c>
      <c r="CI46" s="25">
        <f>IFERROR(VLOOKUP($K46&amp;$J46,'appendix 3 - IO_mult_ETS'!$A$1:$AQ$156,'appendix 1 - Calculation'!CI$3-2007,FALSE),0)</f>
        <v>0</v>
      </c>
      <c r="CJ46" s="25">
        <f>IFERROR(VLOOKUP($K46&amp;$J46,'appendix 3 - IO_mult_ETS'!$A$1:$AQ$156,'appendix 1 - Calculation'!CJ$3-2007,FALSE),0)</f>
        <v>0</v>
      </c>
      <c r="CK46" s="25">
        <f>IFERROR(VLOOKUP($K46&amp;$J46,'appendix 3 - IO_mult_ETS'!$A$1:$AQ$156,'appendix 1 - Calculation'!CK$3-2007,FALSE),0)</f>
        <v>0</v>
      </c>
      <c r="CL46" s="25">
        <f>IFERROR(VLOOKUP($K46&amp;$J46,'appendix 3 - IO_mult_ETS'!$A$1:$AQ$156,'appendix 1 - Calculation'!CL$3-2007,FALSE),0)</f>
        <v>0</v>
      </c>
      <c r="CM46" s="25">
        <f>IFERROR(VLOOKUP($K46&amp;$J46,'appendix 3 - IO_mult_ETS'!$A$1:$AQ$156,'appendix 1 - Calculation'!CM$3-2007,FALSE),0)</f>
        <v>0</v>
      </c>
      <c r="CN46" s="25">
        <f t="shared" si="582"/>
        <v>0</v>
      </c>
      <c r="CO46" s="25">
        <f t="shared" si="567"/>
        <v>0</v>
      </c>
      <c r="CP46" s="25">
        <f t="shared" si="567"/>
        <v>0</v>
      </c>
      <c r="CQ46" s="25">
        <f t="shared" si="567"/>
        <v>0</v>
      </c>
      <c r="CR46" s="25">
        <f t="shared" si="567"/>
        <v>0</v>
      </c>
      <c r="CS46" s="25">
        <f t="shared" si="567"/>
        <v>0</v>
      </c>
      <c r="CT46" s="25">
        <f t="shared" si="567"/>
        <v>0</v>
      </c>
      <c r="CU46" s="25">
        <f t="shared" si="567"/>
        <v>0</v>
      </c>
      <c r="CV46" s="25">
        <f t="shared" si="567"/>
        <v>0</v>
      </c>
      <c r="CW46" s="25">
        <f t="shared" si="567"/>
        <v>0</v>
      </c>
      <c r="CX46" s="25">
        <f t="shared" si="567"/>
        <v>0</v>
      </c>
      <c r="CY46" s="25">
        <f t="shared" si="567"/>
        <v>0</v>
      </c>
      <c r="CZ46" s="25">
        <f t="shared" si="567"/>
        <v>0</v>
      </c>
      <c r="DA46" s="25">
        <f t="shared" si="567"/>
        <v>0</v>
      </c>
      <c r="DB46" s="25">
        <f t="shared" si="567"/>
        <v>0</v>
      </c>
      <c r="DC46" s="25">
        <f t="shared" si="567"/>
        <v>0</v>
      </c>
      <c r="DD46" s="25">
        <f t="shared" si="567"/>
        <v>0</v>
      </c>
      <c r="DE46" s="25">
        <f t="shared" si="568"/>
        <v>0</v>
      </c>
      <c r="DF46" s="25">
        <f t="shared" si="568"/>
        <v>0</v>
      </c>
      <c r="DG46" s="25">
        <f t="shared" si="568"/>
        <v>0</v>
      </c>
      <c r="DH46" s="25">
        <f t="shared" si="568"/>
        <v>0</v>
      </c>
      <c r="DI46" s="25">
        <f t="shared" si="568"/>
        <v>0</v>
      </c>
      <c r="DJ46" s="25">
        <f t="shared" si="568"/>
        <v>0</v>
      </c>
      <c r="DK46" s="25">
        <f t="shared" si="568"/>
        <v>0</v>
      </c>
      <c r="DL46" s="25">
        <f t="shared" si="568"/>
        <v>0</v>
      </c>
      <c r="DM46" s="25">
        <f t="shared" si="568"/>
        <v>0</v>
      </c>
      <c r="DN46" s="25">
        <f t="shared" si="568"/>
        <v>0</v>
      </c>
      <c r="DO46" s="25">
        <f t="shared" si="568"/>
        <v>0</v>
      </c>
      <c r="DP46" s="25">
        <f t="shared" si="568"/>
        <v>0</v>
      </c>
      <c r="DQ46" s="25">
        <f t="shared" si="568"/>
        <v>0</v>
      </c>
      <c r="DR46" s="25">
        <f t="shared" si="568"/>
        <v>0</v>
      </c>
      <c r="DS46" s="25">
        <f t="shared" si="568"/>
        <v>0</v>
      </c>
      <c r="DT46" s="25">
        <f t="shared" si="568"/>
        <v>0</v>
      </c>
      <c r="DU46" s="25">
        <f t="shared" si="569"/>
        <v>0</v>
      </c>
      <c r="DV46" s="25">
        <f t="shared" si="569"/>
        <v>0</v>
      </c>
      <c r="DW46" s="25">
        <f t="shared" si="569"/>
        <v>0</v>
      </c>
      <c r="DX46" s="25">
        <f t="shared" si="569"/>
        <v>0</v>
      </c>
      <c r="DY46" s="25">
        <f t="shared" si="569"/>
        <v>0</v>
      </c>
      <c r="DZ46" s="25">
        <f t="shared" si="569"/>
        <v>0</v>
      </c>
      <c r="EA46" s="25">
        <f t="shared" si="569"/>
        <v>0</v>
      </c>
      <c r="EB46" s="25">
        <f t="shared" si="583"/>
        <v>0</v>
      </c>
      <c r="EC46" s="25">
        <f t="shared" si="570"/>
        <v>0</v>
      </c>
      <c r="ED46" s="25">
        <f t="shared" si="570"/>
        <v>0</v>
      </c>
      <c r="EE46" s="25">
        <f t="shared" si="570"/>
        <v>0</v>
      </c>
      <c r="EF46" s="25">
        <f t="shared" si="570"/>
        <v>0</v>
      </c>
      <c r="EG46" s="25">
        <f t="shared" si="570"/>
        <v>0</v>
      </c>
      <c r="EH46" s="25">
        <f t="shared" si="570"/>
        <v>0</v>
      </c>
      <c r="EI46" s="25">
        <f t="shared" si="570"/>
        <v>0</v>
      </c>
      <c r="EJ46" s="25">
        <f t="shared" si="570"/>
        <v>0</v>
      </c>
      <c r="EK46" s="25">
        <f t="shared" si="570"/>
        <v>0</v>
      </c>
      <c r="EL46" s="25">
        <f t="shared" si="570"/>
        <v>0</v>
      </c>
      <c r="EM46" s="25">
        <f t="shared" si="570"/>
        <v>0</v>
      </c>
      <c r="EN46" s="25">
        <f t="shared" si="570"/>
        <v>0</v>
      </c>
      <c r="EO46" s="25">
        <f t="shared" si="570"/>
        <v>0</v>
      </c>
      <c r="EP46" s="25">
        <f t="shared" si="570"/>
        <v>0</v>
      </c>
      <c r="EQ46" s="25">
        <f t="shared" si="570"/>
        <v>0</v>
      </c>
      <c r="ER46" s="25">
        <f t="shared" si="570"/>
        <v>0</v>
      </c>
      <c r="ES46" s="25">
        <f t="shared" si="571"/>
        <v>0</v>
      </c>
      <c r="ET46" s="25">
        <f t="shared" si="571"/>
        <v>0</v>
      </c>
      <c r="EU46" s="25">
        <f t="shared" si="571"/>
        <v>0</v>
      </c>
      <c r="EV46" s="25">
        <f t="shared" si="571"/>
        <v>0</v>
      </c>
      <c r="EW46" s="25">
        <f t="shared" si="571"/>
        <v>0</v>
      </c>
      <c r="EX46" s="25">
        <f t="shared" si="571"/>
        <v>0</v>
      </c>
      <c r="EY46" s="25">
        <f t="shared" si="571"/>
        <v>0</v>
      </c>
      <c r="EZ46" s="25">
        <f t="shared" si="571"/>
        <v>0</v>
      </c>
      <c r="FA46" s="25">
        <f t="shared" si="571"/>
        <v>0</v>
      </c>
      <c r="FB46" s="25">
        <f t="shared" si="571"/>
        <v>0</v>
      </c>
      <c r="FC46" s="25">
        <f t="shared" si="571"/>
        <v>0</v>
      </c>
      <c r="FD46" s="25">
        <f t="shared" si="571"/>
        <v>0</v>
      </c>
      <c r="FE46" s="25">
        <f t="shared" si="571"/>
        <v>0</v>
      </c>
      <c r="FF46" s="25">
        <f t="shared" si="571"/>
        <v>0</v>
      </c>
      <c r="FG46" s="25">
        <f t="shared" si="571"/>
        <v>0</v>
      </c>
      <c r="FH46" s="25">
        <f t="shared" si="571"/>
        <v>0</v>
      </c>
      <c r="FI46" s="25">
        <f t="shared" si="572"/>
        <v>0</v>
      </c>
      <c r="FJ46" s="25">
        <f t="shared" si="573"/>
        <v>0</v>
      </c>
      <c r="FK46" s="25">
        <f t="shared" si="574"/>
        <v>0</v>
      </c>
      <c r="FL46" s="25">
        <f t="shared" si="575"/>
        <v>0</v>
      </c>
      <c r="FM46" s="25">
        <f t="shared" si="576"/>
        <v>0</v>
      </c>
      <c r="FN46" s="25">
        <f t="shared" si="577"/>
        <v>0</v>
      </c>
      <c r="FO46" s="25">
        <f t="shared" si="578"/>
        <v>0</v>
      </c>
      <c r="FP46" s="25">
        <f t="shared" si="584"/>
        <v>0</v>
      </c>
      <c r="FQ46" s="25">
        <f t="shared" si="579"/>
        <v>0</v>
      </c>
      <c r="FR46" s="25">
        <f t="shared" si="579"/>
        <v>0</v>
      </c>
      <c r="FS46" s="25">
        <f t="shared" si="579"/>
        <v>0</v>
      </c>
      <c r="FT46" s="25">
        <f t="shared" si="579"/>
        <v>0</v>
      </c>
      <c r="FU46" s="25">
        <f t="shared" si="579"/>
        <v>0</v>
      </c>
      <c r="FV46" s="25">
        <f t="shared" si="579"/>
        <v>0</v>
      </c>
      <c r="FW46" s="25">
        <f t="shared" si="579"/>
        <v>0</v>
      </c>
      <c r="FX46" s="25">
        <f t="shared" si="579"/>
        <v>0</v>
      </c>
      <c r="FY46" s="25">
        <f t="shared" si="579"/>
        <v>0</v>
      </c>
      <c r="FZ46" s="25">
        <f t="shared" si="579"/>
        <v>0</v>
      </c>
      <c r="GA46" s="25">
        <f t="shared" si="579"/>
        <v>0</v>
      </c>
      <c r="GB46" s="25">
        <f t="shared" si="579"/>
        <v>0</v>
      </c>
      <c r="GC46" s="25">
        <f t="shared" si="579"/>
        <v>0</v>
      </c>
      <c r="GD46" s="25">
        <f t="shared" si="579"/>
        <v>0</v>
      </c>
      <c r="GE46" s="25">
        <f t="shared" si="579"/>
        <v>0</v>
      </c>
      <c r="GF46" s="25">
        <f t="shared" si="579"/>
        <v>0</v>
      </c>
      <c r="GG46" s="25">
        <f t="shared" si="580"/>
        <v>0</v>
      </c>
      <c r="GH46" s="25">
        <f t="shared" si="580"/>
        <v>0</v>
      </c>
      <c r="GI46" s="25">
        <f t="shared" si="580"/>
        <v>0</v>
      </c>
      <c r="GJ46" s="25">
        <f t="shared" si="580"/>
        <v>0</v>
      </c>
      <c r="GK46" s="25">
        <f t="shared" si="580"/>
        <v>0</v>
      </c>
      <c r="GL46" s="25">
        <f t="shared" si="580"/>
        <v>0</v>
      </c>
      <c r="GM46" s="25">
        <f t="shared" si="580"/>
        <v>0</v>
      </c>
      <c r="GN46" s="25">
        <f t="shared" si="580"/>
        <v>0</v>
      </c>
      <c r="GO46" s="25">
        <f t="shared" si="580"/>
        <v>0</v>
      </c>
      <c r="GP46" s="25">
        <f t="shared" si="580"/>
        <v>0</v>
      </c>
      <c r="GQ46" s="25">
        <f t="shared" si="580"/>
        <v>0</v>
      </c>
      <c r="GR46" s="25">
        <f t="shared" si="580"/>
        <v>0</v>
      </c>
      <c r="GS46" s="25">
        <f t="shared" si="580"/>
        <v>0</v>
      </c>
      <c r="GT46" s="25">
        <f t="shared" si="580"/>
        <v>0</v>
      </c>
      <c r="GU46" s="25">
        <f t="shared" si="580"/>
        <v>0</v>
      </c>
      <c r="GV46" s="25">
        <f t="shared" si="580"/>
        <v>0</v>
      </c>
      <c r="GW46" s="25">
        <f t="shared" si="581"/>
        <v>0</v>
      </c>
      <c r="GX46" s="25">
        <f t="shared" si="581"/>
        <v>0</v>
      </c>
      <c r="GY46" s="25">
        <f t="shared" si="581"/>
        <v>0</v>
      </c>
      <c r="GZ46" s="25">
        <f t="shared" si="581"/>
        <v>0</v>
      </c>
      <c r="HA46" s="25">
        <f t="shared" si="581"/>
        <v>0</v>
      </c>
      <c r="HB46" s="25">
        <f t="shared" si="581"/>
        <v>0</v>
      </c>
      <c r="HC46" s="25">
        <f t="shared" si="581"/>
        <v>0</v>
      </c>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BGD46" s="21"/>
    </row>
    <row r="47" spans="1:291 1538:1538" x14ac:dyDescent="0.25">
      <c r="A47" s="7">
        <f>'STEP 2 Input sheet'!A141</f>
        <v>0</v>
      </c>
      <c r="B47" s="7">
        <f>'STEP 2 Input sheet'!B141</f>
        <v>0</v>
      </c>
      <c r="C47" s="7">
        <f>'STEP 2 Input sheet'!C141</f>
        <v>0</v>
      </c>
      <c r="D47" s="7">
        <f>'STEP 2 Input sheet'!D141</f>
        <v>0</v>
      </c>
      <c r="E47" s="7">
        <f>'STEP 2 Input sheet'!E141</f>
        <v>0</v>
      </c>
      <c r="F47" s="7" t="str">
        <f>'STEP 2 Input sheet'!F141</f>
        <v>euro/</v>
      </c>
      <c r="G47" s="7">
        <f>'STEP 2 Input sheet'!G141</f>
        <v>0</v>
      </c>
      <c r="H47" s="7">
        <f>'STEP 2 Input sheet'!H141</f>
        <v>0</v>
      </c>
      <c r="I47" s="7">
        <f>'STEP 2 Input sheet'!I141</f>
        <v>0</v>
      </c>
      <c r="J47" s="15" t="e">
        <f>VLOOKUP(C47,'appendix 7 - prd ind and reg'!$A:$B,2,FALSE)</f>
        <v>#N/A</v>
      </c>
      <c r="K47" s="16" t="e">
        <f>VLOOKUP(D47,'appendix 7 - prd ind and reg'!$G$2:$H$6,2,FALSE)</f>
        <v>#N/A</v>
      </c>
      <c r="L47" s="25">
        <f>IFERROR(VLOOKUP($K47&amp;$J47,'appendix 2 - IO_mult_all'!$A$1:$AQ$156,'appendix 1 - Calculation'!L$36-2007,FALSE),0)</f>
        <v>0</v>
      </c>
      <c r="M47" s="25">
        <f>IFERROR(VLOOKUP($K47&amp;$J47,'appendix 2 - IO_mult_all'!$A$1:$AQ$156,'appendix 1 - Calculation'!M$36-2007,FALSE),0)</f>
        <v>0</v>
      </c>
      <c r="N47" s="25">
        <f>IFERROR(VLOOKUP($K47&amp;$J47,'appendix 2 - IO_mult_all'!$A$1:$AQ$156,'appendix 1 - Calculation'!N$36-2007,FALSE),0)</f>
        <v>0</v>
      </c>
      <c r="O47" s="25">
        <f>IFERROR(VLOOKUP($K47&amp;$J47,'appendix 2 - IO_mult_all'!$A$1:$AQ$156,'appendix 1 - Calculation'!O$36-2007,FALSE),0)</f>
        <v>0</v>
      </c>
      <c r="P47" s="25">
        <f>IFERROR(VLOOKUP($K47&amp;$J47,'appendix 2 - IO_mult_all'!$A$1:$AQ$156,'appendix 1 - Calculation'!P$36-2007,FALSE),0)</f>
        <v>0</v>
      </c>
      <c r="Q47" s="25">
        <f>IFERROR(VLOOKUP($K47&amp;$J47,'appendix 2 - IO_mult_all'!$A$1:$AQ$156,'appendix 1 - Calculation'!Q$36-2007,FALSE),0)</f>
        <v>0</v>
      </c>
      <c r="R47" s="25">
        <f>IFERROR(VLOOKUP($K47&amp;$J47,'appendix 2 - IO_mult_all'!$A$1:$AQ$156,'appendix 1 - Calculation'!R$36-2007,FALSE),0)</f>
        <v>0</v>
      </c>
      <c r="S47" s="25">
        <f>IFERROR(VLOOKUP($K47&amp;$J47,'appendix 2 - IO_mult_all'!$A$1:$AQ$156,'appendix 1 - Calculation'!S$36-2007,FALSE),0)</f>
        <v>0</v>
      </c>
      <c r="T47" s="25">
        <f>IFERROR(VLOOKUP($K47&amp;$J47,'appendix 2 - IO_mult_all'!$A$1:$AQ$156,'appendix 1 - Calculation'!T$36-2007,FALSE),0)</f>
        <v>0</v>
      </c>
      <c r="U47" s="25">
        <f>IFERROR(VLOOKUP($K47&amp;$J47,'appendix 2 - IO_mult_all'!$A$1:$AQ$156,'appendix 1 - Calculation'!U$36-2007,FALSE),0)</f>
        <v>0</v>
      </c>
      <c r="V47" s="25">
        <f>IFERROR(VLOOKUP($K47&amp;$J47,'appendix 2 - IO_mult_all'!$A$1:$AQ$156,'appendix 1 - Calculation'!V$36-2007,FALSE),0)</f>
        <v>0</v>
      </c>
      <c r="W47" s="25">
        <f>IFERROR(VLOOKUP($K47&amp;$J47,'appendix 2 - IO_mult_all'!$A$1:$AQ$156,'appendix 1 - Calculation'!W$36-2007,FALSE),0)</f>
        <v>0</v>
      </c>
      <c r="X47" s="25">
        <f>IFERROR(VLOOKUP($K47&amp;$J47,'appendix 2 - IO_mult_all'!$A$1:$AQ$156,'appendix 1 - Calculation'!X$36-2007,FALSE),0)</f>
        <v>0</v>
      </c>
      <c r="Y47" s="25">
        <f>IFERROR(VLOOKUP($K47&amp;$J47,'appendix 2 - IO_mult_all'!$A$1:$AQ$156,'appendix 1 - Calculation'!Y$36-2007,FALSE),0)</f>
        <v>0</v>
      </c>
      <c r="Z47" s="25">
        <f>IFERROR(VLOOKUP($K47&amp;$J47,'appendix 2 - IO_mult_all'!$A$1:$AQ$156,'appendix 1 - Calculation'!Z$36-2007,FALSE),0)</f>
        <v>0</v>
      </c>
      <c r="AA47" s="25">
        <f>IFERROR(VLOOKUP($K47&amp;$J47,'appendix 2 - IO_mult_all'!$A$1:$AQ$156,'appendix 1 - Calculation'!AA$36-2007,FALSE),0)</f>
        <v>0</v>
      </c>
      <c r="AB47" s="25">
        <f>IFERROR(VLOOKUP($K47&amp;$J47,'appendix 2 - IO_mult_all'!$A$1:$AQ$156,'appendix 1 - Calculation'!AB$36-2007,FALSE),0)</f>
        <v>0</v>
      </c>
      <c r="AC47" s="25">
        <f>IFERROR(VLOOKUP($K47&amp;$J47,'appendix 2 - IO_mult_all'!$A$1:$AQ$156,'appendix 1 - Calculation'!AC$36-2007,FALSE),0)</f>
        <v>0</v>
      </c>
      <c r="AD47" s="25">
        <f>IFERROR(VLOOKUP($K47&amp;$J47,'appendix 2 - IO_mult_all'!$A$1:$AQ$156,'appendix 1 - Calculation'!AD$36-2007,FALSE),0)</f>
        <v>0</v>
      </c>
      <c r="AE47" s="25">
        <f>IFERROR(VLOOKUP($K47&amp;$J47,'appendix 2 - IO_mult_all'!$A$1:$AQ$156,'appendix 1 - Calculation'!AE$36-2007,FALSE),0)</f>
        <v>0</v>
      </c>
      <c r="AF47" s="25">
        <f>IFERROR(VLOOKUP($K47&amp;$J47,'appendix 2 - IO_mult_all'!$A$1:$AQ$156,'appendix 1 - Calculation'!AF$36-2007,FALSE),0)</f>
        <v>0</v>
      </c>
      <c r="AG47" s="25">
        <f>IFERROR(VLOOKUP($K47&amp;$J47,'appendix 2 - IO_mult_all'!$A$1:$AQ$156,'appendix 1 - Calculation'!AG$36-2007,FALSE),0)</f>
        <v>0</v>
      </c>
      <c r="AH47" s="25">
        <f>IFERROR(VLOOKUP($K47&amp;$J47,'appendix 2 - IO_mult_all'!$A$1:$AQ$156,'appendix 1 - Calculation'!AH$36-2007,FALSE),0)</f>
        <v>0</v>
      </c>
      <c r="AI47" s="25">
        <f>IFERROR(VLOOKUP($K47&amp;$J47,'appendix 2 - IO_mult_all'!$A$1:$AQ$156,'appendix 1 - Calculation'!AI$36-2007,FALSE),0)</f>
        <v>0</v>
      </c>
      <c r="AJ47" s="25">
        <f>IFERROR(VLOOKUP($K47&amp;$J47,'appendix 2 - IO_mult_all'!$A$1:$AQ$156,'appendix 1 - Calculation'!AJ$36-2007,FALSE),0)</f>
        <v>0</v>
      </c>
      <c r="AK47" s="25">
        <f>IFERROR(VLOOKUP($K47&amp;$J47,'appendix 2 - IO_mult_all'!$A$1:$AQ$156,'appendix 1 - Calculation'!AK$36-2007,FALSE),0)</f>
        <v>0</v>
      </c>
      <c r="AL47" s="25">
        <f>IFERROR(VLOOKUP($K47&amp;$J47,'appendix 2 - IO_mult_all'!$A$1:$AQ$156,'appendix 1 - Calculation'!AL$36-2007,FALSE),0)</f>
        <v>0</v>
      </c>
      <c r="AM47" s="25">
        <f>IFERROR(VLOOKUP($K47&amp;$J47,'appendix 2 - IO_mult_all'!$A$1:$AQ$156,'appendix 1 - Calculation'!AM$36-2007,FALSE),0)</f>
        <v>0</v>
      </c>
      <c r="AN47" s="25">
        <f>IFERROR(VLOOKUP($K47&amp;$J47,'appendix 2 - IO_mult_all'!$A$1:$AQ$156,'appendix 1 - Calculation'!AN$36-2007,FALSE),0)</f>
        <v>0</v>
      </c>
      <c r="AO47" s="25">
        <f>IFERROR(VLOOKUP($K47&amp;$J47,'appendix 2 - IO_mult_all'!$A$1:$AQ$156,'appendix 1 - Calculation'!AO$36-2007,FALSE),0)</f>
        <v>0</v>
      </c>
      <c r="AP47" s="25">
        <f>IFERROR(VLOOKUP($K47&amp;$J47,'appendix 2 - IO_mult_all'!$A$1:$AQ$156,'appendix 1 - Calculation'!AP$36-2007,FALSE),0)</f>
        <v>0</v>
      </c>
      <c r="AQ47" s="25">
        <f>IFERROR(VLOOKUP($K47&amp;$J47,'appendix 2 - IO_mult_all'!$A$1:$AQ$156,'appendix 1 - Calculation'!AQ$36-2007,FALSE),0)</f>
        <v>0</v>
      </c>
      <c r="AR47" s="25">
        <f>IFERROR(VLOOKUP($K47&amp;$J47,'appendix 2 - IO_mult_all'!$A$1:$AQ$156,'appendix 1 - Calculation'!AR$36-2007,FALSE),0)</f>
        <v>0</v>
      </c>
      <c r="AS47" s="25">
        <f>IFERROR(VLOOKUP($K47&amp;$J47,'appendix 2 - IO_mult_all'!$A$1:$AQ$156,'appendix 1 - Calculation'!AS$36-2007,FALSE),0)</f>
        <v>0</v>
      </c>
      <c r="AT47" s="25">
        <f>IFERROR(VLOOKUP($K47&amp;$J47,'appendix 2 - IO_mult_all'!$A$1:$AQ$156,'appendix 1 - Calculation'!AT$36-2007,FALSE),0)</f>
        <v>0</v>
      </c>
      <c r="AU47" s="25">
        <f>IFERROR(VLOOKUP($K47&amp;$J47,'appendix 2 - IO_mult_all'!$A$1:$AQ$156,'appendix 1 - Calculation'!AU$36-2007,FALSE),0)</f>
        <v>0</v>
      </c>
      <c r="AV47" s="25">
        <f>IFERROR(VLOOKUP($K47&amp;$J47,'appendix 2 - IO_mult_all'!$A$1:$AQ$156,'appendix 1 - Calculation'!AV$36-2007,FALSE),0)</f>
        <v>0</v>
      </c>
      <c r="AW47" s="25">
        <f>IFERROR(VLOOKUP($K47&amp;$J47,'appendix 2 - IO_mult_all'!$A$1:$AQ$156,'appendix 1 - Calculation'!AW$36-2007,FALSE),0)</f>
        <v>0</v>
      </c>
      <c r="AX47" s="25">
        <f>IFERROR(VLOOKUP($K47&amp;$J47,'appendix 2 - IO_mult_all'!$A$1:$AQ$156,'appendix 1 - Calculation'!AX$36-2007,FALSE),0)</f>
        <v>0</v>
      </c>
      <c r="AY47" s="25">
        <f>IFERROR(VLOOKUP($K47&amp;$J47,'appendix 2 - IO_mult_all'!$A$1:$AQ$156,'appendix 1 - Calculation'!AY$36-2007,FALSE),0)</f>
        <v>0</v>
      </c>
      <c r="AZ47" s="25">
        <f>IFERROR(VLOOKUP($K47&amp;$J47,'appendix 3 - IO_mult_ETS'!$A$1:$AQ$156,'appendix 1 - Calculation'!AZ$3-2007,FALSE),0)</f>
        <v>0</v>
      </c>
      <c r="BA47" s="25">
        <f>IFERROR(VLOOKUP($K47&amp;$J47,'appendix 3 - IO_mult_ETS'!$A$1:$AQ$156,'appendix 1 - Calculation'!BA$3-2007,FALSE),0)</f>
        <v>0</v>
      </c>
      <c r="BB47" s="25">
        <f>IFERROR(VLOOKUP($K47&amp;$J47,'appendix 3 - IO_mult_ETS'!$A$1:$AQ$156,'appendix 1 - Calculation'!BB$3-2007,FALSE),0)</f>
        <v>0</v>
      </c>
      <c r="BC47" s="25">
        <f>IFERROR(VLOOKUP($K47&amp;$J47,'appendix 3 - IO_mult_ETS'!$A$1:$AQ$156,'appendix 1 - Calculation'!BC$3-2007,FALSE),0)</f>
        <v>0</v>
      </c>
      <c r="BD47" s="25">
        <f>IFERROR(VLOOKUP($K47&amp;$J47,'appendix 3 - IO_mult_ETS'!$A$1:$AQ$156,'appendix 1 - Calculation'!BD$3-2007,FALSE),0)</f>
        <v>0</v>
      </c>
      <c r="BE47" s="25">
        <f>IFERROR(VLOOKUP($K47&amp;$J47,'appendix 3 - IO_mult_ETS'!$A$1:$AQ$156,'appendix 1 - Calculation'!BE$3-2007,FALSE),0)</f>
        <v>0</v>
      </c>
      <c r="BF47" s="25">
        <f>IFERROR(VLOOKUP($K47&amp;$J47,'appendix 3 - IO_mult_ETS'!$A$1:$AQ$156,'appendix 1 - Calculation'!BF$3-2007,FALSE),0)</f>
        <v>0</v>
      </c>
      <c r="BG47" s="25">
        <f>IFERROR(VLOOKUP($K47&amp;$J47,'appendix 3 - IO_mult_ETS'!$A$1:$AQ$156,'appendix 1 - Calculation'!BG$3-2007,FALSE),0)</f>
        <v>0</v>
      </c>
      <c r="BH47" s="25">
        <f>IFERROR(VLOOKUP($K47&amp;$J47,'appendix 3 - IO_mult_ETS'!$A$1:$AQ$156,'appendix 1 - Calculation'!BH$3-2007,FALSE),0)</f>
        <v>0</v>
      </c>
      <c r="BI47" s="25">
        <f>IFERROR(VLOOKUP($K47&amp;$J47,'appendix 3 - IO_mult_ETS'!$A$1:$AQ$156,'appendix 1 - Calculation'!BI$3-2007,FALSE),0)</f>
        <v>0</v>
      </c>
      <c r="BJ47" s="25">
        <f>IFERROR(VLOOKUP($K47&amp;$J47,'appendix 3 - IO_mult_ETS'!$A$1:$AQ$156,'appendix 1 - Calculation'!BJ$3-2007,FALSE),0)</f>
        <v>0</v>
      </c>
      <c r="BK47" s="25">
        <f>IFERROR(VLOOKUP($K47&amp;$J47,'appendix 3 - IO_mult_ETS'!$A$1:$AQ$156,'appendix 1 - Calculation'!BK$3-2007,FALSE),0)</f>
        <v>0</v>
      </c>
      <c r="BL47" s="25">
        <f>IFERROR(VLOOKUP($K47&amp;$J47,'appendix 3 - IO_mult_ETS'!$A$1:$AQ$156,'appendix 1 - Calculation'!BL$3-2007,FALSE),0)</f>
        <v>0</v>
      </c>
      <c r="BM47" s="25">
        <f>IFERROR(VLOOKUP($K47&amp;$J47,'appendix 3 - IO_mult_ETS'!$A$1:$AQ$156,'appendix 1 - Calculation'!BM$3-2007,FALSE),0)</f>
        <v>0</v>
      </c>
      <c r="BN47" s="25">
        <f>IFERROR(VLOOKUP($K47&amp;$J47,'appendix 3 - IO_mult_ETS'!$A$1:$AQ$156,'appendix 1 - Calculation'!BN$3-2007,FALSE),0)</f>
        <v>0</v>
      </c>
      <c r="BO47" s="25">
        <f>IFERROR(VLOOKUP($K47&amp;$J47,'appendix 3 - IO_mult_ETS'!$A$1:$AQ$156,'appendix 1 - Calculation'!BO$3-2007,FALSE),0)</f>
        <v>0</v>
      </c>
      <c r="BP47" s="25">
        <f>IFERROR(VLOOKUP($K47&amp;$J47,'appendix 3 - IO_mult_ETS'!$A$1:$AQ$156,'appendix 1 - Calculation'!BP$3-2007,FALSE),0)</f>
        <v>0</v>
      </c>
      <c r="BQ47" s="25">
        <f>IFERROR(VLOOKUP($K47&amp;$J47,'appendix 3 - IO_mult_ETS'!$A$1:$AQ$156,'appendix 1 - Calculation'!BQ$3-2007,FALSE),0)</f>
        <v>0</v>
      </c>
      <c r="BR47" s="25">
        <f>IFERROR(VLOOKUP($K47&amp;$J47,'appendix 3 - IO_mult_ETS'!$A$1:$AQ$156,'appendix 1 - Calculation'!BR$3-2007,FALSE),0)</f>
        <v>0</v>
      </c>
      <c r="BS47" s="25">
        <f>IFERROR(VLOOKUP($K47&amp;$J47,'appendix 3 - IO_mult_ETS'!$A$1:$AQ$156,'appendix 1 - Calculation'!BS$3-2007,FALSE),0)</f>
        <v>0</v>
      </c>
      <c r="BT47" s="25">
        <f>IFERROR(VLOOKUP($K47&amp;$J47,'appendix 3 - IO_mult_ETS'!$A$1:$AQ$156,'appendix 1 - Calculation'!BT$3-2007,FALSE),0)</f>
        <v>0</v>
      </c>
      <c r="BU47" s="25">
        <f>IFERROR(VLOOKUP($K47&amp;$J47,'appendix 3 - IO_mult_ETS'!$A$1:$AQ$156,'appendix 1 - Calculation'!BU$3-2007,FALSE),0)</f>
        <v>0</v>
      </c>
      <c r="BV47" s="25">
        <f>IFERROR(VLOOKUP($K47&amp;$J47,'appendix 3 - IO_mult_ETS'!$A$1:$AQ$156,'appendix 1 - Calculation'!BV$3-2007,FALSE),0)</f>
        <v>0</v>
      </c>
      <c r="BW47" s="25">
        <f>IFERROR(VLOOKUP($K47&amp;$J47,'appendix 3 - IO_mult_ETS'!$A$1:$AQ$156,'appendix 1 - Calculation'!BW$3-2007,FALSE),0)</f>
        <v>0</v>
      </c>
      <c r="BX47" s="25">
        <f>IFERROR(VLOOKUP($K47&amp;$J47,'appendix 3 - IO_mult_ETS'!$A$1:$AQ$156,'appendix 1 - Calculation'!BX$3-2007,FALSE),0)</f>
        <v>0</v>
      </c>
      <c r="BY47" s="25">
        <f>IFERROR(VLOOKUP($K47&amp;$J47,'appendix 3 - IO_mult_ETS'!$A$1:$AQ$156,'appendix 1 - Calculation'!BY$3-2007,FALSE),0)</f>
        <v>0</v>
      </c>
      <c r="BZ47" s="25">
        <f>IFERROR(VLOOKUP($K47&amp;$J47,'appendix 3 - IO_mult_ETS'!$A$1:$AQ$156,'appendix 1 - Calculation'!BZ$3-2007,FALSE),0)</f>
        <v>0</v>
      </c>
      <c r="CA47" s="25">
        <f>IFERROR(VLOOKUP($K47&amp;$J47,'appendix 3 - IO_mult_ETS'!$A$1:$AQ$156,'appendix 1 - Calculation'!CA$3-2007,FALSE),0)</f>
        <v>0</v>
      </c>
      <c r="CB47" s="25">
        <f>IFERROR(VLOOKUP($K47&amp;$J47,'appendix 3 - IO_mult_ETS'!$A$1:$AQ$156,'appendix 1 - Calculation'!CB$3-2007,FALSE),0)</f>
        <v>0</v>
      </c>
      <c r="CC47" s="25">
        <f>IFERROR(VLOOKUP($K47&amp;$J47,'appendix 3 - IO_mult_ETS'!$A$1:$AQ$156,'appendix 1 - Calculation'!CC$3-2007,FALSE),0)</f>
        <v>0</v>
      </c>
      <c r="CD47" s="25">
        <f>IFERROR(VLOOKUP($K47&amp;$J47,'appendix 3 - IO_mult_ETS'!$A$1:$AQ$156,'appendix 1 - Calculation'!CD$3-2007,FALSE),0)</f>
        <v>0</v>
      </c>
      <c r="CE47" s="25">
        <f>IFERROR(VLOOKUP($K47&amp;$J47,'appendix 3 - IO_mult_ETS'!$A$1:$AQ$156,'appendix 1 - Calculation'!CE$3-2007,FALSE),0)</f>
        <v>0</v>
      </c>
      <c r="CF47" s="25">
        <f>IFERROR(VLOOKUP($K47&amp;$J47,'appendix 3 - IO_mult_ETS'!$A$1:$AQ$156,'appendix 1 - Calculation'!CF$3-2007,FALSE),0)</f>
        <v>0</v>
      </c>
      <c r="CG47" s="25">
        <f>IFERROR(VLOOKUP($K47&amp;$J47,'appendix 3 - IO_mult_ETS'!$A$1:$AQ$156,'appendix 1 - Calculation'!CG$3-2007,FALSE),0)</f>
        <v>0</v>
      </c>
      <c r="CH47" s="25">
        <f>IFERROR(VLOOKUP($K47&amp;$J47,'appendix 3 - IO_mult_ETS'!$A$1:$AQ$156,'appendix 1 - Calculation'!CH$3-2007,FALSE),0)</f>
        <v>0</v>
      </c>
      <c r="CI47" s="25">
        <f>IFERROR(VLOOKUP($K47&amp;$J47,'appendix 3 - IO_mult_ETS'!$A$1:$AQ$156,'appendix 1 - Calculation'!CI$3-2007,FALSE),0)</f>
        <v>0</v>
      </c>
      <c r="CJ47" s="25">
        <f>IFERROR(VLOOKUP($K47&amp;$J47,'appendix 3 - IO_mult_ETS'!$A$1:$AQ$156,'appendix 1 - Calculation'!CJ$3-2007,FALSE),0)</f>
        <v>0</v>
      </c>
      <c r="CK47" s="25">
        <f>IFERROR(VLOOKUP($K47&amp;$J47,'appendix 3 - IO_mult_ETS'!$A$1:$AQ$156,'appendix 1 - Calculation'!CK$3-2007,FALSE),0)</f>
        <v>0</v>
      </c>
      <c r="CL47" s="25">
        <f>IFERROR(VLOOKUP($K47&amp;$J47,'appendix 3 - IO_mult_ETS'!$A$1:$AQ$156,'appendix 1 - Calculation'!CL$3-2007,FALSE),0)</f>
        <v>0</v>
      </c>
      <c r="CM47" s="25">
        <f>IFERROR(VLOOKUP($K47&amp;$J47,'appendix 3 - IO_mult_ETS'!$A$1:$AQ$156,'appendix 1 - Calculation'!CM$3-2007,FALSE),0)</f>
        <v>0</v>
      </c>
      <c r="CN47" s="25">
        <f t="shared" si="582"/>
        <v>0</v>
      </c>
      <c r="CO47" s="25">
        <f t="shared" si="567"/>
        <v>0</v>
      </c>
      <c r="CP47" s="25">
        <f t="shared" si="567"/>
        <v>0</v>
      </c>
      <c r="CQ47" s="25">
        <f t="shared" si="567"/>
        <v>0</v>
      </c>
      <c r="CR47" s="25">
        <f t="shared" si="567"/>
        <v>0</v>
      </c>
      <c r="CS47" s="25">
        <f t="shared" si="567"/>
        <v>0</v>
      </c>
      <c r="CT47" s="25">
        <f t="shared" si="567"/>
        <v>0</v>
      </c>
      <c r="CU47" s="25">
        <f t="shared" si="567"/>
        <v>0</v>
      </c>
      <c r="CV47" s="25">
        <f t="shared" si="567"/>
        <v>0</v>
      </c>
      <c r="CW47" s="25">
        <f t="shared" si="567"/>
        <v>0</v>
      </c>
      <c r="CX47" s="25">
        <f t="shared" si="567"/>
        <v>0</v>
      </c>
      <c r="CY47" s="25">
        <f t="shared" si="567"/>
        <v>0</v>
      </c>
      <c r="CZ47" s="25">
        <f t="shared" si="567"/>
        <v>0</v>
      </c>
      <c r="DA47" s="25">
        <f t="shared" si="567"/>
        <v>0</v>
      </c>
      <c r="DB47" s="25">
        <f t="shared" si="567"/>
        <v>0</v>
      </c>
      <c r="DC47" s="25">
        <f t="shared" si="567"/>
        <v>0</v>
      </c>
      <c r="DD47" s="25">
        <f t="shared" si="567"/>
        <v>0</v>
      </c>
      <c r="DE47" s="25">
        <f t="shared" si="568"/>
        <v>0</v>
      </c>
      <c r="DF47" s="25">
        <f t="shared" si="568"/>
        <v>0</v>
      </c>
      <c r="DG47" s="25">
        <f t="shared" si="568"/>
        <v>0</v>
      </c>
      <c r="DH47" s="25">
        <f t="shared" si="568"/>
        <v>0</v>
      </c>
      <c r="DI47" s="25">
        <f t="shared" si="568"/>
        <v>0</v>
      </c>
      <c r="DJ47" s="25">
        <f t="shared" si="568"/>
        <v>0</v>
      </c>
      <c r="DK47" s="25">
        <f t="shared" si="568"/>
        <v>0</v>
      </c>
      <c r="DL47" s="25">
        <f t="shared" si="568"/>
        <v>0</v>
      </c>
      <c r="DM47" s="25">
        <f t="shared" si="568"/>
        <v>0</v>
      </c>
      <c r="DN47" s="25">
        <f t="shared" si="568"/>
        <v>0</v>
      </c>
      <c r="DO47" s="25">
        <f t="shared" si="568"/>
        <v>0</v>
      </c>
      <c r="DP47" s="25">
        <f t="shared" si="568"/>
        <v>0</v>
      </c>
      <c r="DQ47" s="25">
        <f t="shared" si="568"/>
        <v>0</v>
      </c>
      <c r="DR47" s="25">
        <f t="shared" si="568"/>
        <v>0</v>
      </c>
      <c r="DS47" s="25">
        <f t="shared" si="568"/>
        <v>0</v>
      </c>
      <c r="DT47" s="25">
        <f t="shared" si="568"/>
        <v>0</v>
      </c>
      <c r="DU47" s="25">
        <f t="shared" si="569"/>
        <v>0</v>
      </c>
      <c r="DV47" s="25">
        <f t="shared" si="569"/>
        <v>0</v>
      </c>
      <c r="DW47" s="25">
        <f t="shared" si="569"/>
        <v>0</v>
      </c>
      <c r="DX47" s="25">
        <f t="shared" si="569"/>
        <v>0</v>
      </c>
      <c r="DY47" s="25">
        <f t="shared" si="569"/>
        <v>0</v>
      </c>
      <c r="DZ47" s="25">
        <f t="shared" si="569"/>
        <v>0</v>
      </c>
      <c r="EA47" s="25">
        <f t="shared" si="569"/>
        <v>0</v>
      </c>
      <c r="EB47" s="25">
        <f t="shared" si="583"/>
        <v>0</v>
      </c>
      <c r="EC47" s="25">
        <f t="shared" si="570"/>
        <v>0</v>
      </c>
      <c r="ED47" s="25">
        <f t="shared" si="570"/>
        <v>0</v>
      </c>
      <c r="EE47" s="25">
        <f t="shared" si="570"/>
        <v>0</v>
      </c>
      <c r="EF47" s="25">
        <f t="shared" si="570"/>
        <v>0</v>
      </c>
      <c r="EG47" s="25">
        <f t="shared" si="570"/>
        <v>0</v>
      </c>
      <c r="EH47" s="25">
        <f t="shared" si="570"/>
        <v>0</v>
      </c>
      <c r="EI47" s="25">
        <f t="shared" si="570"/>
        <v>0</v>
      </c>
      <c r="EJ47" s="25">
        <f t="shared" si="570"/>
        <v>0</v>
      </c>
      <c r="EK47" s="25">
        <f t="shared" si="570"/>
        <v>0</v>
      </c>
      <c r="EL47" s="25">
        <f t="shared" si="570"/>
        <v>0</v>
      </c>
      <c r="EM47" s="25">
        <f t="shared" si="570"/>
        <v>0</v>
      </c>
      <c r="EN47" s="25">
        <f t="shared" si="570"/>
        <v>0</v>
      </c>
      <c r="EO47" s="25">
        <f t="shared" si="570"/>
        <v>0</v>
      </c>
      <c r="EP47" s="25">
        <f t="shared" si="570"/>
        <v>0</v>
      </c>
      <c r="EQ47" s="25">
        <f t="shared" si="570"/>
        <v>0</v>
      </c>
      <c r="ER47" s="25">
        <f t="shared" si="570"/>
        <v>0</v>
      </c>
      <c r="ES47" s="25">
        <f t="shared" si="571"/>
        <v>0</v>
      </c>
      <c r="ET47" s="25">
        <f t="shared" si="571"/>
        <v>0</v>
      </c>
      <c r="EU47" s="25">
        <f t="shared" si="571"/>
        <v>0</v>
      </c>
      <c r="EV47" s="25">
        <f t="shared" si="571"/>
        <v>0</v>
      </c>
      <c r="EW47" s="25">
        <f t="shared" si="571"/>
        <v>0</v>
      </c>
      <c r="EX47" s="25">
        <f t="shared" si="571"/>
        <v>0</v>
      </c>
      <c r="EY47" s="25">
        <f t="shared" si="571"/>
        <v>0</v>
      </c>
      <c r="EZ47" s="25">
        <f t="shared" si="571"/>
        <v>0</v>
      </c>
      <c r="FA47" s="25">
        <f t="shared" si="571"/>
        <v>0</v>
      </c>
      <c r="FB47" s="25">
        <f t="shared" si="571"/>
        <v>0</v>
      </c>
      <c r="FC47" s="25">
        <f t="shared" si="571"/>
        <v>0</v>
      </c>
      <c r="FD47" s="25">
        <f t="shared" si="571"/>
        <v>0</v>
      </c>
      <c r="FE47" s="25">
        <f t="shared" si="571"/>
        <v>0</v>
      </c>
      <c r="FF47" s="25">
        <f t="shared" si="571"/>
        <v>0</v>
      </c>
      <c r="FG47" s="25">
        <f t="shared" si="571"/>
        <v>0</v>
      </c>
      <c r="FH47" s="25">
        <f t="shared" si="571"/>
        <v>0</v>
      </c>
      <c r="FI47" s="25">
        <f t="shared" si="572"/>
        <v>0</v>
      </c>
      <c r="FJ47" s="25">
        <f t="shared" si="573"/>
        <v>0</v>
      </c>
      <c r="FK47" s="25">
        <f t="shared" si="574"/>
        <v>0</v>
      </c>
      <c r="FL47" s="25">
        <f t="shared" si="575"/>
        <v>0</v>
      </c>
      <c r="FM47" s="25">
        <f t="shared" si="576"/>
        <v>0</v>
      </c>
      <c r="FN47" s="25">
        <f t="shared" si="577"/>
        <v>0</v>
      </c>
      <c r="FO47" s="25">
        <f t="shared" si="578"/>
        <v>0</v>
      </c>
      <c r="FP47" s="25">
        <f t="shared" si="584"/>
        <v>0</v>
      </c>
      <c r="FQ47" s="25">
        <f t="shared" si="579"/>
        <v>0</v>
      </c>
      <c r="FR47" s="25">
        <f t="shared" si="579"/>
        <v>0</v>
      </c>
      <c r="FS47" s="25">
        <f t="shared" si="579"/>
        <v>0</v>
      </c>
      <c r="FT47" s="25">
        <f t="shared" si="579"/>
        <v>0</v>
      </c>
      <c r="FU47" s="25">
        <f t="shared" si="579"/>
        <v>0</v>
      </c>
      <c r="FV47" s="25">
        <f t="shared" si="579"/>
        <v>0</v>
      </c>
      <c r="FW47" s="25">
        <f t="shared" si="579"/>
        <v>0</v>
      </c>
      <c r="FX47" s="25">
        <f t="shared" si="579"/>
        <v>0</v>
      </c>
      <c r="FY47" s="25">
        <f t="shared" si="579"/>
        <v>0</v>
      </c>
      <c r="FZ47" s="25">
        <f t="shared" si="579"/>
        <v>0</v>
      </c>
      <c r="GA47" s="25">
        <f t="shared" si="579"/>
        <v>0</v>
      </c>
      <c r="GB47" s="25">
        <f t="shared" si="579"/>
        <v>0</v>
      </c>
      <c r="GC47" s="25">
        <f t="shared" si="579"/>
        <v>0</v>
      </c>
      <c r="GD47" s="25">
        <f t="shared" si="579"/>
        <v>0</v>
      </c>
      <c r="GE47" s="25">
        <f t="shared" si="579"/>
        <v>0</v>
      </c>
      <c r="GF47" s="25">
        <f t="shared" si="579"/>
        <v>0</v>
      </c>
      <c r="GG47" s="25">
        <f t="shared" si="580"/>
        <v>0</v>
      </c>
      <c r="GH47" s="25">
        <f t="shared" si="580"/>
        <v>0</v>
      </c>
      <c r="GI47" s="25">
        <f t="shared" si="580"/>
        <v>0</v>
      </c>
      <c r="GJ47" s="25">
        <f t="shared" si="580"/>
        <v>0</v>
      </c>
      <c r="GK47" s="25">
        <f t="shared" si="580"/>
        <v>0</v>
      </c>
      <c r="GL47" s="25">
        <f t="shared" si="580"/>
        <v>0</v>
      </c>
      <c r="GM47" s="25">
        <f t="shared" si="580"/>
        <v>0</v>
      </c>
      <c r="GN47" s="25">
        <f t="shared" si="580"/>
        <v>0</v>
      </c>
      <c r="GO47" s="25">
        <f t="shared" si="580"/>
        <v>0</v>
      </c>
      <c r="GP47" s="25">
        <f t="shared" si="580"/>
        <v>0</v>
      </c>
      <c r="GQ47" s="25">
        <f t="shared" si="580"/>
        <v>0</v>
      </c>
      <c r="GR47" s="25">
        <f t="shared" si="580"/>
        <v>0</v>
      </c>
      <c r="GS47" s="25">
        <f t="shared" si="580"/>
        <v>0</v>
      </c>
      <c r="GT47" s="25">
        <f t="shared" si="580"/>
        <v>0</v>
      </c>
      <c r="GU47" s="25">
        <f t="shared" si="580"/>
        <v>0</v>
      </c>
      <c r="GV47" s="25">
        <f t="shared" si="580"/>
        <v>0</v>
      </c>
      <c r="GW47" s="25">
        <f t="shared" si="581"/>
        <v>0</v>
      </c>
      <c r="GX47" s="25">
        <f t="shared" si="581"/>
        <v>0</v>
      </c>
      <c r="GY47" s="25">
        <f t="shared" si="581"/>
        <v>0</v>
      </c>
      <c r="GZ47" s="25">
        <f t="shared" si="581"/>
        <v>0</v>
      </c>
      <c r="HA47" s="25">
        <f t="shared" si="581"/>
        <v>0</v>
      </c>
      <c r="HB47" s="25">
        <f t="shared" si="581"/>
        <v>0</v>
      </c>
      <c r="HC47" s="25">
        <f t="shared" si="581"/>
        <v>0</v>
      </c>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BGD47" s="21"/>
    </row>
    <row r="48" spans="1:291 1538:1538" x14ac:dyDescent="0.25">
      <c r="A48" s="7">
        <f>'STEP 2 Input sheet'!A142</f>
        <v>0</v>
      </c>
      <c r="B48" s="7">
        <f>'STEP 2 Input sheet'!B142</f>
        <v>0</v>
      </c>
      <c r="C48" s="7">
        <f>'STEP 2 Input sheet'!C142</f>
        <v>0</v>
      </c>
      <c r="D48" s="7">
        <f>'STEP 2 Input sheet'!D142</f>
        <v>0</v>
      </c>
      <c r="E48" s="7">
        <f>'STEP 2 Input sheet'!E142</f>
        <v>0</v>
      </c>
      <c r="F48" s="7" t="str">
        <f>'STEP 2 Input sheet'!F142</f>
        <v>euro/</v>
      </c>
      <c r="G48" s="7">
        <f>'STEP 2 Input sheet'!G142</f>
        <v>0</v>
      </c>
      <c r="H48" s="7">
        <f>'STEP 2 Input sheet'!H142</f>
        <v>0</v>
      </c>
      <c r="I48" s="7">
        <f>'STEP 2 Input sheet'!I142</f>
        <v>0</v>
      </c>
      <c r="J48" s="15" t="e">
        <f>VLOOKUP(C48,'appendix 7 - prd ind and reg'!$A:$B,2,FALSE)</f>
        <v>#N/A</v>
      </c>
      <c r="K48" s="16" t="e">
        <f>VLOOKUP(D48,'appendix 7 - prd ind and reg'!$G$2:$H$6,2,FALSE)</f>
        <v>#N/A</v>
      </c>
      <c r="L48" s="25">
        <f>IFERROR(VLOOKUP($K48&amp;$J48,'appendix 2 - IO_mult_all'!$A$1:$AQ$156,'appendix 1 - Calculation'!L$36-2007,FALSE),0)</f>
        <v>0</v>
      </c>
      <c r="M48" s="25">
        <f>IFERROR(VLOOKUP($K48&amp;$J48,'appendix 2 - IO_mult_all'!$A$1:$AQ$156,'appendix 1 - Calculation'!M$36-2007,FALSE),0)</f>
        <v>0</v>
      </c>
      <c r="N48" s="25">
        <f>IFERROR(VLOOKUP($K48&amp;$J48,'appendix 2 - IO_mult_all'!$A$1:$AQ$156,'appendix 1 - Calculation'!N$36-2007,FALSE),0)</f>
        <v>0</v>
      </c>
      <c r="O48" s="25">
        <f>IFERROR(VLOOKUP($K48&amp;$J48,'appendix 2 - IO_mult_all'!$A$1:$AQ$156,'appendix 1 - Calculation'!O$36-2007,FALSE),0)</f>
        <v>0</v>
      </c>
      <c r="P48" s="25">
        <f>IFERROR(VLOOKUP($K48&amp;$J48,'appendix 2 - IO_mult_all'!$A$1:$AQ$156,'appendix 1 - Calculation'!P$36-2007,FALSE),0)</f>
        <v>0</v>
      </c>
      <c r="Q48" s="25">
        <f>IFERROR(VLOOKUP($K48&amp;$J48,'appendix 2 - IO_mult_all'!$A$1:$AQ$156,'appendix 1 - Calculation'!Q$36-2007,FALSE),0)</f>
        <v>0</v>
      </c>
      <c r="R48" s="25">
        <f>IFERROR(VLOOKUP($K48&amp;$J48,'appendix 2 - IO_mult_all'!$A$1:$AQ$156,'appendix 1 - Calculation'!R$36-2007,FALSE),0)</f>
        <v>0</v>
      </c>
      <c r="S48" s="25">
        <f>IFERROR(VLOOKUP($K48&amp;$J48,'appendix 2 - IO_mult_all'!$A$1:$AQ$156,'appendix 1 - Calculation'!S$36-2007,FALSE),0)</f>
        <v>0</v>
      </c>
      <c r="T48" s="25">
        <f>IFERROR(VLOOKUP($K48&amp;$J48,'appendix 2 - IO_mult_all'!$A$1:$AQ$156,'appendix 1 - Calculation'!T$36-2007,FALSE),0)</f>
        <v>0</v>
      </c>
      <c r="U48" s="25">
        <f>IFERROR(VLOOKUP($K48&amp;$J48,'appendix 2 - IO_mult_all'!$A$1:$AQ$156,'appendix 1 - Calculation'!U$36-2007,FALSE),0)</f>
        <v>0</v>
      </c>
      <c r="V48" s="25">
        <f>IFERROR(VLOOKUP($K48&amp;$J48,'appendix 2 - IO_mult_all'!$A$1:$AQ$156,'appendix 1 - Calculation'!V$36-2007,FALSE),0)</f>
        <v>0</v>
      </c>
      <c r="W48" s="25">
        <f>IFERROR(VLOOKUP($K48&amp;$J48,'appendix 2 - IO_mult_all'!$A$1:$AQ$156,'appendix 1 - Calculation'!W$36-2007,FALSE),0)</f>
        <v>0</v>
      </c>
      <c r="X48" s="25">
        <f>IFERROR(VLOOKUP($K48&amp;$J48,'appendix 2 - IO_mult_all'!$A$1:$AQ$156,'appendix 1 - Calculation'!X$36-2007,FALSE),0)</f>
        <v>0</v>
      </c>
      <c r="Y48" s="25">
        <f>IFERROR(VLOOKUP($K48&amp;$J48,'appendix 2 - IO_mult_all'!$A$1:$AQ$156,'appendix 1 - Calculation'!Y$36-2007,FALSE),0)</f>
        <v>0</v>
      </c>
      <c r="Z48" s="25">
        <f>IFERROR(VLOOKUP($K48&amp;$J48,'appendix 2 - IO_mult_all'!$A$1:$AQ$156,'appendix 1 - Calculation'!Z$36-2007,FALSE),0)</f>
        <v>0</v>
      </c>
      <c r="AA48" s="25">
        <f>IFERROR(VLOOKUP($K48&amp;$J48,'appendix 2 - IO_mult_all'!$A$1:$AQ$156,'appendix 1 - Calculation'!AA$36-2007,FALSE),0)</f>
        <v>0</v>
      </c>
      <c r="AB48" s="25">
        <f>IFERROR(VLOOKUP($K48&amp;$J48,'appendix 2 - IO_mult_all'!$A$1:$AQ$156,'appendix 1 - Calculation'!AB$36-2007,FALSE),0)</f>
        <v>0</v>
      </c>
      <c r="AC48" s="25">
        <f>IFERROR(VLOOKUP($K48&amp;$J48,'appendix 2 - IO_mult_all'!$A$1:$AQ$156,'appendix 1 - Calculation'!AC$36-2007,FALSE),0)</f>
        <v>0</v>
      </c>
      <c r="AD48" s="25">
        <f>IFERROR(VLOOKUP($K48&amp;$J48,'appendix 2 - IO_mult_all'!$A$1:$AQ$156,'appendix 1 - Calculation'!AD$36-2007,FALSE),0)</f>
        <v>0</v>
      </c>
      <c r="AE48" s="25">
        <f>IFERROR(VLOOKUP($K48&amp;$J48,'appendix 2 - IO_mult_all'!$A$1:$AQ$156,'appendix 1 - Calculation'!AE$36-2007,FALSE),0)</f>
        <v>0</v>
      </c>
      <c r="AF48" s="25">
        <f>IFERROR(VLOOKUP($K48&amp;$J48,'appendix 2 - IO_mult_all'!$A$1:$AQ$156,'appendix 1 - Calculation'!AF$36-2007,FALSE),0)</f>
        <v>0</v>
      </c>
      <c r="AG48" s="25">
        <f>IFERROR(VLOOKUP($K48&amp;$J48,'appendix 2 - IO_mult_all'!$A$1:$AQ$156,'appendix 1 - Calculation'!AG$36-2007,FALSE),0)</f>
        <v>0</v>
      </c>
      <c r="AH48" s="25">
        <f>IFERROR(VLOOKUP($K48&amp;$J48,'appendix 2 - IO_mult_all'!$A$1:$AQ$156,'appendix 1 - Calculation'!AH$36-2007,FALSE),0)</f>
        <v>0</v>
      </c>
      <c r="AI48" s="25">
        <f>IFERROR(VLOOKUP($K48&amp;$J48,'appendix 2 - IO_mult_all'!$A$1:$AQ$156,'appendix 1 - Calculation'!AI$36-2007,FALSE),0)</f>
        <v>0</v>
      </c>
      <c r="AJ48" s="25">
        <f>IFERROR(VLOOKUP($K48&amp;$J48,'appendix 2 - IO_mult_all'!$A$1:$AQ$156,'appendix 1 - Calculation'!AJ$36-2007,FALSE),0)</f>
        <v>0</v>
      </c>
      <c r="AK48" s="25">
        <f>IFERROR(VLOOKUP($K48&amp;$J48,'appendix 2 - IO_mult_all'!$A$1:$AQ$156,'appendix 1 - Calculation'!AK$36-2007,FALSE),0)</f>
        <v>0</v>
      </c>
      <c r="AL48" s="25">
        <f>IFERROR(VLOOKUP($K48&amp;$J48,'appendix 2 - IO_mult_all'!$A$1:$AQ$156,'appendix 1 - Calculation'!AL$36-2007,FALSE),0)</f>
        <v>0</v>
      </c>
      <c r="AM48" s="25">
        <f>IFERROR(VLOOKUP($K48&amp;$J48,'appendix 2 - IO_mult_all'!$A$1:$AQ$156,'appendix 1 - Calculation'!AM$36-2007,FALSE),0)</f>
        <v>0</v>
      </c>
      <c r="AN48" s="25">
        <f>IFERROR(VLOOKUP($K48&amp;$J48,'appendix 2 - IO_mult_all'!$A$1:$AQ$156,'appendix 1 - Calculation'!AN$36-2007,FALSE),0)</f>
        <v>0</v>
      </c>
      <c r="AO48" s="25">
        <f>IFERROR(VLOOKUP($K48&amp;$J48,'appendix 2 - IO_mult_all'!$A$1:$AQ$156,'appendix 1 - Calculation'!AO$36-2007,FALSE),0)</f>
        <v>0</v>
      </c>
      <c r="AP48" s="25">
        <f>IFERROR(VLOOKUP($K48&amp;$J48,'appendix 2 - IO_mult_all'!$A$1:$AQ$156,'appendix 1 - Calculation'!AP$36-2007,FALSE),0)</f>
        <v>0</v>
      </c>
      <c r="AQ48" s="25">
        <f>IFERROR(VLOOKUP($K48&amp;$J48,'appendix 2 - IO_mult_all'!$A$1:$AQ$156,'appendix 1 - Calculation'!AQ$36-2007,FALSE),0)</f>
        <v>0</v>
      </c>
      <c r="AR48" s="25">
        <f>IFERROR(VLOOKUP($K48&amp;$J48,'appendix 2 - IO_mult_all'!$A$1:$AQ$156,'appendix 1 - Calculation'!AR$36-2007,FALSE),0)</f>
        <v>0</v>
      </c>
      <c r="AS48" s="25">
        <f>IFERROR(VLOOKUP($K48&amp;$J48,'appendix 2 - IO_mult_all'!$A$1:$AQ$156,'appendix 1 - Calculation'!AS$36-2007,FALSE),0)</f>
        <v>0</v>
      </c>
      <c r="AT48" s="25">
        <f>IFERROR(VLOOKUP($K48&amp;$J48,'appendix 2 - IO_mult_all'!$A$1:$AQ$156,'appendix 1 - Calculation'!AT$36-2007,FALSE),0)</f>
        <v>0</v>
      </c>
      <c r="AU48" s="25">
        <f>IFERROR(VLOOKUP($K48&amp;$J48,'appendix 2 - IO_mult_all'!$A$1:$AQ$156,'appendix 1 - Calculation'!AU$36-2007,FALSE),0)</f>
        <v>0</v>
      </c>
      <c r="AV48" s="25">
        <f>IFERROR(VLOOKUP($K48&amp;$J48,'appendix 2 - IO_mult_all'!$A$1:$AQ$156,'appendix 1 - Calculation'!AV$36-2007,FALSE),0)</f>
        <v>0</v>
      </c>
      <c r="AW48" s="25">
        <f>IFERROR(VLOOKUP($K48&amp;$J48,'appendix 2 - IO_mult_all'!$A$1:$AQ$156,'appendix 1 - Calculation'!AW$36-2007,FALSE),0)</f>
        <v>0</v>
      </c>
      <c r="AX48" s="25">
        <f>IFERROR(VLOOKUP($K48&amp;$J48,'appendix 2 - IO_mult_all'!$A$1:$AQ$156,'appendix 1 - Calculation'!AX$36-2007,FALSE),0)</f>
        <v>0</v>
      </c>
      <c r="AY48" s="25">
        <f>IFERROR(VLOOKUP($K48&amp;$J48,'appendix 2 - IO_mult_all'!$A$1:$AQ$156,'appendix 1 - Calculation'!AY$36-2007,FALSE),0)</f>
        <v>0</v>
      </c>
      <c r="AZ48" s="25">
        <f>IFERROR(VLOOKUP($K48&amp;$J48,'appendix 3 - IO_mult_ETS'!$A$1:$AQ$156,'appendix 1 - Calculation'!AZ$3-2007,FALSE),0)</f>
        <v>0</v>
      </c>
      <c r="BA48" s="25">
        <f>IFERROR(VLOOKUP($K48&amp;$J48,'appendix 3 - IO_mult_ETS'!$A$1:$AQ$156,'appendix 1 - Calculation'!BA$3-2007,FALSE),0)</f>
        <v>0</v>
      </c>
      <c r="BB48" s="25">
        <f>IFERROR(VLOOKUP($K48&amp;$J48,'appendix 3 - IO_mult_ETS'!$A$1:$AQ$156,'appendix 1 - Calculation'!BB$3-2007,FALSE),0)</f>
        <v>0</v>
      </c>
      <c r="BC48" s="25">
        <f>IFERROR(VLOOKUP($K48&amp;$J48,'appendix 3 - IO_mult_ETS'!$A$1:$AQ$156,'appendix 1 - Calculation'!BC$3-2007,FALSE),0)</f>
        <v>0</v>
      </c>
      <c r="BD48" s="25">
        <f>IFERROR(VLOOKUP($K48&amp;$J48,'appendix 3 - IO_mult_ETS'!$A$1:$AQ$156,'appendix 1 - Calculation'!BD$3-2007,FALSE),0)</f>
        <v>0</v>
      </c>
      <c r="BE48" s="25">
        <f>IFERROR(VLOOKUP($K48&amp;$J48,'appendix 3 - IO_mult_ETS'!$A$1:$AQ$156,'appendix 1 - Calculation'!BE$3-2007,FALSE),0)</f>
        <v>0</v>
      </c>
      <c r="BF48" s="25">
        <f>IFERROR(VLOOKUP($K48&amp;$J48,'appendix 3 - IO_mult_ETS'!$A$1:$AQ$156,'appendix 1 - Calculation'!BF$3-2007,FALSE),0)</f>
        <v>0</v>
      </c>
      <c r="BG48" s="25">
        <f>IFERROR(VLOOKUP($K48&amp;$J48,'appendix 3 - IO_mult_ETS'!$A$1:$AQ$156,'appendix 1 - Calculation'!BG$3-2007,FALSE),0)</f>
        <v>0</v>
      </c>
      <c r="BH48" s="25">
        <f>IFERROR(VLOOKUP($K48&amp;$J48,'appendix 3 - IO_mult_ETS'!$A$1:$AQ$156,'appendix 1 - Calculation'!BH$3-2007,FALSE),0)</f>
        <v>0</v>
      </c>
      <c r="BI48" s="25">
        <f>IFERROR(VLOOKUP($K48&amp;$J48,'appendix 3 - IO_mult_ETS'!$A$1:$AQ$156,'appendix 1 - Calculation'!BI$3-2007,FALSE),0)</f>
        <v>0</v>
      </c>
      <c r="BJ48" s="25">
        <f>IFERROR(VLOOKUP($K48&amp;$J48,'appendix 3 - IO_mult_ETS'!$A$1:$AQ$156,'appendix 1 - Calculation'!BJ$3-2007,FALSE),0)</f>
        <v>0</v>
      </c>
      <c r="BK48" s="25">
        <f>IFERROR(VLOOKUP($K48&amp;$J48,'appendix 3 - IO_mult_ETS'!$A$1:$AQ$156,'appendix 1 - Calculation'!BK$3-2007,FALSE),0)</f>
        <v>0</v>
      </c>
      <c r="BL48" s="25">
        <f>IFERROR(VLOOKUP($K48&amp;$J48,'appendix 3 - IO_mult_ETS'!$A$1:$AQ$156,'appendix 1 - Calculation'!BL$3-2007,FALSE),0)</f>
        <v>0</v>
      </c>
      <c r="BM48" s="25">
        <f>IFERROR(VLOOKUP($K48&amp;$J48,'appendix 3 - IO_mult_ETS'!$A$1:$AQ$156,'appendix 1 - Calculation'!BM$3-2007,FALSE),0)</f>
        <v>0</v>
      </c>
      <c r="BN48" s="25">
        <f>IFERROR(VLOOKUP($K48&amp;$J48,'appendix 3 - IO_mult_ETS'!$A$1:$AQ$156,'appendix 1 - Calculation'!BN$3-2007,FALSE),0)</f>
        <v>0</v>
      </c>
      <c r="BO48" s="25">
        <f>IFERROR(VLOOKUP($K48&amp;$J48,'appendix 3 - IO_mult_ETS'!$A$1:$AQ$156,'appendix 1 - Calculation'!BO$3-2007,FALSE),0)</f>
        <v>0</v>
      </c>
      <c r="BP48" s="25">
        <f>IFERROR(VLOOKUP($K48&amp;$J48,'appendix 3 - IO_mult_ETS'!$A$1:$AQ$156,'appendix 1 - Calculation'!BP$3-2007,FALSE),0)</f>
        <v>0</v>
      </c>
      <c r="BQ48" s="25">
        <f>IFERROR(VLOOKUP($K48&amp;$J48,'appendix 3 - IO_mult_ETS'!$A$1:$AQ$156,'appendix 1 - Calculation'!BQ$3-2007,FALSE),0)</f>
        <v>0</v>
      </c>
      <c r="BR48" s="25">
        <f>IFERROR(VLOOKUP($K48&amp;$J48,'appendix 3 - IO_mult_ETS'!$A$1:$AQ$156,'appendix 1 - Calculation'!BR$3-2007,FALSE),0)</f>
        <v>0</v>
      </c>
      <c r="BS48" s="25">
        <f>IFERROR(VLOOKUP($K48&amp;$J48,'appendix 3 - IO_mult_ETS'!$A$1:$AQ$156,'appendix 1 - Calculation'!BS$3-2007,FALSE),0)</f>
        <v>0</v>
      </c>
      <c r="BT48" s="25">
        <f>IFERROR(VLOOKUP($K48&amp;$J48,'appendix 3 - IO_mult_ETS'!$A$1:$AQ$156,'appendix 1 - Calculation'!BT$3-2007,FALSE),0)</f>
        <v>0</v>
      </c>
      <c r="BU48" s="25">
        <f>IFERROR(VLOOKUP($K48&amp;$J48,'appendix 3 - IO_mult_ETS'!$A$1:$AQ$156,'appendix 1 - Calculation'!BU$3-2007,FALSE),0)</f>
        <v>0</v>
      </c>
      <c r="BV48" s="25">
        <f>IFERROR(VLOOKUP($K48&amp;$J48,'appendix 3 - IO_mult_ETS'!$A$1:$AQ$156,'appendix 1 - Calculation'!BV$3-2007,FALSE),0)</f>
        <v>0</v>
      </c>
      <c r="BW48" s="25">
        <f>IFERROR(VLOOKUP($K48&amp;$J48,'appendix 3 - IO_mult_ETS'!$A$1:$AQ$156,'appendix 1 - Calculation'!BW$3-2007,FALSE),0)</f>
        <v>0</v>
      </c>
      <c r="BX48" s="25">
        <f>IFERROR(VLOOKUP($K48&amp;$J48,'appendix 3 - IO_mult_ETS'!$A$1:$AQ$156,'appendix 1 - Calculation'!BX$3-2007,FALSE),0)</f>
        <v>0</v>
      </c>
      <c r="BY48" s="25">
        <f>IFERROR(VLOOKUP($K48&amp;$J48,'appendix 3 - IO_mult_ETS'!$A$1:$AQ$156,'appendix 1 - Calculation'!BY$3-2007,FALSE),0)</f>
        <v>0</v>
      </c>
      <c r="BZ48" s="25">
        <f>IFERROR(VLOOKUP($K48&amp;$J48,'appendix 3 - IO_mult_ETS'!$A$1:$AQ$156,'appendix 1 - Calculation'!BZ$3-2007,FALSE),0)</f>
        <v>0</v>
      </c>
      <c r="CA48" s="25">
        <f>IFERROR(VLOOKUP($K48&amp;$J48,'appendix 3 - IO_mult_ETS'!$A$1:$AQ$156,'appendix 1 - Calculation'!CA$3-2007,FALSE),0)</f>
        <v>0</v>
      </c>
      <c r="CB48" s="25">
        <f>IFERROR(VLOOKUP($K48&amp;$J48,'appendix 3 - IO_mult_ETS'!$A$1:$AQ$156,'appendix 1 - Calculation'!CB$3-2007,FALSE),0)</f>
        <v>0</v>
      </c>
      <c r="CC48" s="25">
        <f>IFERROR(VLOOKUP($K48&amp;$J48,'appendix 3 - IO_mult_ETS'!$A$1:$AQ$156,'appendix 1 - Calculation'!CC$3-2007,FALSE),0)</f>
        <v>0</v>
      </c>
      <c r="CD48" s="25">
        <f>IFERROR(VLOOKUP($K48&amp;$J48,'appendix 3 - IO_mult_ETS'!$A$1:$AQ$156,'appendix 1 - Calculation'!CD$3-2007,FALSE),0)</f>
        <v>0</v>
      </c>
      <c r="CE48" s="25">
        <f>IFERROR(VLOOKUP($K48&amp;$J48,'appendix 3 - IO_mult_ETS'!$A$1:$AQ$156,'appendix 1 - Calculation'!CE$3-2007,FALSE),0)</f>
        <v>0</v>
      </c>
      <c r="CF48" s="25">
        <f>IFERROR(VLOOKUP($K48&amp;$J48,'appendix 3 - IO_mult_ETS'!$A$1:$AQ$156,'appendix 1 - Calculation'!CF$3-2007,FALSE),0)</f>
        <v>0</v>
      </c>
      <c r="CG48" s="25">
        <f>IFERROR(VLOOKUP($K48&amp;$J48,'appendix 3 - IO_mult_ETS'!$A$1:$AQ$156,'appendix 1 - Calculation'!CG$3-2007,FALSE),0)</f>
        <v>0</v>
      </c>
      <c r="CH48" s="25">
        <f>IFERROR(VLOOKUP($K48&amp;$J48,'appendix 3 - IO_mult_ETS'!$A$1:$AQ$156,'appendix 1 - Calculation'!CH$3-2007,FALSE),0)</f>
        <v>0</v>
      </c>
      <c r="CI48" s="25">
        <f>IFERROR(VLOOKUP($K48&amp;$J48,'appendix 3 - IO_mult_ETS'!$A$1:$AQ$156,'appendix 1 - Calculation'!CI$3-2007,FALSE),0)</f>
        <v>0</v>
      </c>
      <c r="CJ48" s="25">
        <f>IFERROR(VLOOKUP($K48&amp;$J48,'appendix 3 - IO_mult_ETS'!$A$1:$AQ$156,'appendix 1 - Calculation'!CJ$3-2007,FALSE),0)</f>
        <v>0</v>
      </c>
      <c r="CK48" s="25">
        <f>IFERROR(VLOOKUP($K48&amp;$J48,'appendix 3 - IO_mult_ETS'!$A$1:$AQ$156,'appendix 1 - Calculation'!CK$3-2007,FALSE),0)</f>
        <v>0</v>
      </c>
      <c r="CL48" s="25">
        <f>IFERROR(VLOOKUP($K48&amp;$J48,'appendix 3 - IO_mult_ETS'!$A$1:$AQ$156,'appendix 1 - Calculation'!CL$3-2007,FALSE),0)</f>
        <v>0</v>
      </c>
      <c r="CM48" s="25">
        <f>IFERROR(VLOOKUP($K48&amp;$J48,'appendix 3 - IO_mult_ETS'!$A$1:$AQ$156,'appendix 1 - Calculation'!CM$3-2007,FALSE),0)</f>
        <v>0</v>
      </c>
      <c r="CN48" s="25">
        <f t="shared" si="582"/>
        <v>0</v>
      </c>
      <c r="CO48" s="25">
        <f t="shared" si="567"/>
        <v>0</v>
      </c>
      <c r="CP48" s="25">
        <f t="shared" si="567"/>
        <v>0</v>
      </c>
      <c r="CQ48" s="25">
        <f t="shared" si="567"/>
        <v>0</v>
      </c>
      <c r="CR48" s="25">
        <f t="shared" si="567"/>
        <v>0</v>
      </c>
      <c r="CS48" s="25">
        <f t="shared" si="567"/>
        <v>0</v>
      </c>
      <c r="CT48" s="25">
        <f t="shared" si="567"/>
        <v>0</v>
      </c>
      <c r="CU48" s="25">
        <f t="shared" si="567"/>
        <v>0</v>
      </c>
      <c r="CV48" s="25">
        <f t="shared" si="567"/>
        <v>0</v>
      </c>
      <c r="CW48" s="25">
        <f t="shared" si="567"/>
        <v>0</v>
      </c>
      <c r="CX48" s="25">
        <f t="shared" si="567"/>
        <v>0</v>
      </c>
      <c r="CY48" s="25">
        <f t="shared" si="567"/>
        <v>0</v>
      </c>
      <c r="CZ48" s="25">
        <f t="shared" si="567"/>
        <v>0</v>
      </c>
      <c r="DA48" s="25">
        <f t="shared" si="567"/>
        <v>0</v>
      </c>
      <c r="DB48" s="25">
        <f t="shared" si="567"/>
        <v>0</v>
      </c>
      <c r="DC48" s="25">
        <f t="shared" si="567"/>
        <v>0</v>
      </c>
      <c r="DD48" s="25">
        <f t="shared" si="567"/>
        <v>0</v>
      </c>
      <c r="DE48" s="25">
        <f t="shared" si="568"/>
        <v>0</v>
      </c>
      <c r="DF48" s="25">
        <f t="shared" si="568"/>
        <v>0</v>
      </c>
      <c r="DG48" s="25">
        <f t="shared" si="568"/>
        <v>0</v>
      </c>
      <c r="DH48" s="25">
        <f t="shared" si="568"/>
        <v>0</v>
      </c>
      <c r="DI48" s="25">
        <f t="shared" si="568"/>
        <v>0</v>
      </c>
      <c r="DJ48" s="25">
        <f t="shared" si="568"/>
        <v>0</v>
      </c>
      <c r="DK48" s="25">
        <f t="shared" si="568"/>
        <v>0</v>
      </c>
      <c r="DL48" s="25">
        <f t="shared" si="568"/>
        <v>0</v>
      </c>
      <c r="DM48" s="25">
        <f t="shared" si="568"/>
        <v>0</v>
      </c>
      <c r="DN48" s="25">
        <f t="shared" si="568"/>
        <v>0</v>
      </c>
      <c r="DO48" s="25">
        <f t="shared" si="568"/>
        <v>0</v>
      </c>
      <c r="DP48" s="25">
        <f t="shared" si="568"/>
        <v>0</v>
      </c>
      <c r="DQ48" s="25">
        <f t="shared" si="568"/>
        <v>0</v>
      </c>
      <c r="DR48" s="25">
        <f t="shared" si="568"/>
        <v>0</v>
      </c>
      <c r="DS48" s="25">
        <f t="shared" si="568"/>
        <v>0</v>
      </c>
      <c r="DT48" s="25">
        <f t="shared" si="568"/>
        <v>0</v>
      </c>
      <c r="DU48" s="25">
        <f t="shared" si="569"/>
        <v>0</v>
      </c>
      <c r="DV48" s="25">
        <f t="shared" si="569"/>
        <v>0</v>
      </c>
      <c r="DW48" s="25">
        <f t="shared" si="569"/>
        <v>0</v>
      </c>
      <c r="DX48" s="25">
        <f t="shared" si="569"/>
        <v>0</v>
      </c>
      <c r="DY48" s="25">
        <f t="shared" si="569"/>
        <v>0</v>
      </c>
      <c r="DZ48" s="25">
        <f t="shared" si="569"/>
        <v>0</v>
      </c>
      <c r="EA48" s="25">
        <f t="shared" si="569"/>
        <v>0</v>
      </c>
      <c r="EB48" s="25">
        <f t="shared" si="583"/>
        <v>0</v>
      </c>
      <c r="EC48" s="25">
        <f t="shared" si="570"/>
        <v>0</v>
      </c>
      <c r="ED48" s="25">
        <f t="shared" si="570"/>
        <v>0</v>
      </c>
      <c r="EE48" s="25">
        <f t="shared" si="570"/>
        <v>0</v>
      </c>
      <c r="EF48" s="25">
        <f t="shared" si="570"/>
        <v>0</v>
      </c>
      <c r="EG48" s="25">
        <f t="shared" si="570"/>
        <v>0</v>
      </c>
      <c r="EH48" s="25">
        <f t="shared" si="570"/>
        <v>0</v>
      </c>
      <c r="EI48" s="25">
        <f t="shared" si="570"/>
        <v>0</v>
      </c>
      <c r="EJ48" s="25">
        <f t="shared" si="570"/>
        <v>0</v>
      </c>
      <c r="EK48" s="25">
        <f t="shared" si="570"/>
        <v>0</v>
      </c>
      <c r="EL48" s="25">
        <f t="shared" si="570"/>
        <v>0</v>
      </c>
      <c r="EM48" s="25">
        <f t="shared" si="570"/>
        <v>0</v>
      </c>
      <c r="EN48" s="25">
        <f t="shared" si="570"/>
        <v>0</v>
      </c>
      <c r="EO48" s="25">
        <f t="shared" si="570"/>
        <v>0</v>
      </c>
      <c r="EP48" s="25">
        <f t="shared" si="570"/>
        <v>0</v>
      </c>
      <c r="EQ48" s="25">
        <f t="shared" si="570"/>
        <v>0</v>
      </c>
      <c r="ER48" s="25">
        <f t="shared" si="570"/>
        <v>0</v>
      </c>
      <c r="ES48" s="25">
        <f t="shared" si="571"/>
        <v>0</v>
      </c>
      <c r="ET48" s="25">
        <f t="shared" si="571"/>
        <v>0</v>
      </c>
      <c r="EU48" s="25">
        <f t="shared" si="571"/>
        <v>0</v>
      </c>
      <c r="EV48" s="25">
        <f t="shared" si="571"/>
        <v>0</v>
      </c>
      <c r="EW48" s="25">
        <f t="shared" si="571"/>
        <v>0</v>
      </c>
      <c r="EX48" s="25">
        <f t="shared" si="571"/>
        <v>0</v>
      </c>
      <c r="EY48" s="25">
        <f t="shared" si="571"/>
        <v>0</v>
      </c>
      <c r="EZ48" s="25">
        <f t="shared" si="571"/>
        <v>0</v>
      </c>
      <c r="FA48" s="25">
        <f t="shared" si="571"/>
        <v>0</v>
      </c>
      <c r="FB48" s="25">
        <f t="shared" si="571"/>
        <v>0</v>
      </c>
      <c r="FC48" s="25">
        <f t="shared" si="571"/>
        <v>0</v>
      </c>
      <c r="FD48" s="25">
        <f t="shared" si="571"/>
        <v>0</v>
      </c>
      <c r="FE48" s="25">
        <f t="shared" si="571"/>
        <v>0</v>
      </c>
      <c r="FF48" s="25">
        <f t="shared" si="571"/>
        <v>0</v>
      </c>
      <c r="FG48" s="25">
        <f t="shared" si="571"/>
        <v>0</v>
      </c>
      <c r="FH48" s="25">
        <f t="shared" si="571"/>
        <v>0</v>
      </c>
      <c r="FI48" s="25">
        <f t="shared" si="572"/>
        <v>0</v>
      </c>
      <c r="FJ48" s="25">
        <f t="shared" si="573"/>
        <v>0</v>
      </c>
      <c r="FK48" s="25">
        <f t="shared" si="574"/>
        <v>0</v>
      </c>
      <c r="FL48" s="25">
        <f t="shared" si="575"/>
        <v>0</v>
      </c>
      <c r="FM48" s="25">
        <f t="shared" si="576"/>
        <v>0</v>
      </c>
      <c r="FN48" s="25">
        <f t="shared" si="577"/>
        <v>0</v>
      </c>
      <c r="FO48" s="25">
        <f t="shared" si="578"/>
        <v>0</v>
      </c>
      <c r="FP48" s="25">
        <f t="shared" si="584"/>
        <v>0</v>
      </c>
      <c r="FQ48" s="25">
        <f t="shared" si="579"/>
        <v>0</v>
      </c>
      <c r="FR48" s="25">
        <f t="shared" si="579"/>
        <v>0</v>
      </c>
      <c r="FS48" s="25">
        <f t="shared" si="579"/>
        <v>0</v>
      </c>
      <c r="FT48" s="25">
        <f t="shared" si="579"/>
        <v>0</v>
      </c>
      <c r="FU48" s="25">
        <f t="shared" si="579"/>
        <v>0</v>
      </c>
      <c r="FV48" s="25">
        <f t="shared" si="579"/>
        <v>0</v>
      </c>
      <c r="FW48" s="25">
        <f t="shared" si="579"/>
        <v>0</v>
      </c>
      <c r="FX48" s="25">
        <f t="shared" si="579"/>
        <v>0</v>
      </c>
      <c r="FY48" s="25">
        <f t="shared" si="579"/>
        <v>0</v>
      </c>
      <c r="FZ48" s="25">
        <f t="shared" si="579"/>
        <v>0</v>
      </c>
      <c r="GA48" s="25">
        <f t="shared" si="579"/>
        <v>0</v>
      </c>
      <c r="GB48" s="25">
        <f t="shared" si="579"/>
        <v>0</v>
      </c>
      <c r="GC48" s="25">
        <f t="shared" si="579"/>
        <v>0</v>
      </c>
      <c r="GD48" s="25">
        <f t="shared" si="579"/>
        <v>0</v>
      </c>
      <c r="GE48" s="25">
        <f t="shared" si="579"/>
        <v>0</v>
      </c>
      <c r="GF48" s="25">
        <f t="shared" si="579"/>
        <v>0</v>
      </c>
      <c r="GG48" s="25">
        <f t="shared" si="580"/>
        <v>0</v>
      </c>
      <c r="GH48" s="25">
        <f t="shared" si="580"/>
        <v>0</v>
      </c>
      <c r="GI48" s="25">
        <f t="shared" si="580"/>
        <v>0</v>
      </c>
      <c r="GJ48" s="25">
        <f t="shared" si="580"/>
        <v>0</v>
      </c>
      <c r="GK48" s="25">
        <f t="shared" si="580"/>
        <v>0</v>
      </c>
      <c r="GL48" s="25">
        <f t="shared" si="580"/>
        <v>0</v>
      </c>
      <c r="GM48" s="25">
        <f t="shared" si="580"/>
        <v>0</v>
      </c>
      <c r="GN48" s="25">
        <f t="shared" si="580"/>
        <v>0</v>
      </c>
      <c r="GO48" s="25">
        <f t="shared" si="580"/>
        <v>0</v>
      </c>
      <c r="GP48" s="25">
        <f t="shared" si="580"/>
        <v>0</v>
      </c>
      <c r="GQ48" s="25">
        <f t="shared" si="580"/>
        <v>0</v>
      </c>
      <c r="GR48" s="25">
        <f t="shared" si="580"/>
        <v>0</v>
      </c>
      <c r="GS48" s="25">
        <f t="shared" si="580"/>
        <v>0</v>
      </c>
      <c r="GT48" s="25">
        <f t="shared" si="580"/>
        <v>0</v>
      </c>
      <c r="GU48" s="25">
        <f t="shared" si="580"/>
        <v>0</v>
      </c>
      <c r="GV48" s="25">
        <f t="shared" si="580"/>
        <v>0</v>
      </c>
      <c r="GW48" s="25">
        <f t="shared" si="581"/>
        <v>0</v>
      </c>
      <c r="GX48" s="25">
        <f t="shared" si="581"/>
        <v>0</v>
      </c>
      <c r="GY48" s="25">
        <f t="shared" si="581"/>
        <v>0</v>
      </c>
      <c r="GZ48" s="25">
        <f t="shared" si="581"/>
        <v>0</v>
      </c>
      <c r="HA48" s="25">
        <f t="shared" si="581"/>
        <v>0</v>
      </c>
      <c r="HB48" s="25">
        <f t="shared" si="581"/>
        <v>0</v>
      </c>
      <c r="HC48" s="25">
        <f t="shared" si="581"/>
        <v>0</v>
      </c>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BGD48" s="21"/>
    </row>
    <row r="49" spans="1:291 1538:1538" x14ac:dyDescent="0.25">
      <c r="A49" s="7">
        <f>'STEP 2 Input sheet'!A143</f>
        <v>0</v>
      </c>
      <c r="B49" s="7">
        <f>'STEP 2 Input sheet'!B143</f>
        <v>0</v>
      </c>
      <c r="C49" s="7">
        <f>'STEP 2 Input sheet'!C143</f>
        <v>0</v>
      </c>
      <c r="D49" s="7">
        <f>'STEP 2 Input sheet'!D143</f>
        <v>0</v>
      </c>
      <c r="E49" s="7">
        <f>'STEP 2 Input sheet'!E143</f>
        <v>0</v>
      </c>
      <c r="F49" s="7" t="str">
        <f>'STEP 2 Input sheet'!F143</f>
        <v>euro/</v>
      </c>
      <c r="G49" s="7">
        <f>'STEP 2 Input sheet'!G143</f>
        <v>0</v>
      </c>
      <c r="H49" s="7">
        <f>'STEP 2 Input sheet'!H143</f>
        <v>0</v>
      </c>
      <c r="I49" s="7">
        <f>'STEP 2 Input sheet'!I143</f>
        <v>0</v>
      </c>
      <c r="J49" s="15" t="e">
        <f>VLOOKUP(C49,'appendix 7 - prd ind and reg'!$A:$B,2,FALSE)</f>
        <v>#N/A</v>
      </c>
      <c r="K49" s="16" t="e">
        <f>VLOOKUP(D49,'appendix 7 - prd ind and reg'!$G$2:$H$6,2,FALSE)</f>
        <v>#N/A</v>
      </c>
      <c r="L49" s="25">
        <f>IFERROR(VLOOKUP($K49&amp;$J49,'appendix 2 - IO_mult_all'!$A$1:$AQ$156,'appendix 1 - Calculation'!L$36-2007,FALSE),0)</f>
        <v>0</v>
      </c>
      <c r="M49" s="25">
        <f>IFERROR(VLOOKUP($K49&amp;$J49,'appendix 2 - IO_mult_all'!$A$1:$AQ$156,'appendix 1 - Calculation'!M$36-2007,FALSE),0)</f>
        <v>0</v>
      </c>
      <c r="N49" s="25">
        <f>IFERROR(VLOOKUP($K49&amp;$J49,'appendix 2 - IO_mult_all'!$A$1:$AQ$156,'appendix 1 - Calculation'!N$36-2007,FALSE),0)</f>
        <v>0</v>
      </c>
      <c r="O49" s="25">
        <f>IFERROR(VLOOKUP($K49&amp;$J49,'appendix 2 - IO_mult_all'!$A$1:$AQ$156,'appendix 1 - Calculation'!O$36-2007,FALSE),0)</f>
        <v>0</v>
      </c>
      <c r="P49" s="25">
        <f>IFERROR(VLOOKUP($K49&amp;$J49,'appendix 2 - IO_mult_all'!$A$1:$AQ$156,'appendix 1 - Calculation'!P$36-2007,FALSE),0)</f>
        <v>0</v>
      </c>
      <c r="Q49" s="25">
        <f>IFERROR(VLOOKUP($K49&amp;$J49,'appendix 2 - IO_mult_all'!$A$1:$AQ$156,'appendix 1 - Calculation'!Q$36-2007,FALSE),0)</f>
        <v>0</v>
      </c>
      <c r="R49" s="25">
        <f>IFERROR(VLOOKUP($K49&amp;$J49,'appendix 2 - IO_mult_all'!$A$1:$AQ$156,'appendix 1 - Calculation'!R$36-2007,FALSE),0)</f>
        <v>0</v>
      </c>
      <c r="S49" s="25">
        <f>IFERROR(VLOOKUP($K49&amp;$J49,'appendix 2 - IO_mult_all'!$A$1:$AQ$156,'appendix 1 - Calculation'!S$36-2007,FALSE),0)</f>
        <v>0</v>
      </c>
      <c r="T49" s="25">
        <f>IFERROR(VLOOKUP($K49&amp;$J49,'appendix 2 - IO_mult_all'!$A$1:$AQ$156,'appendix 1 - Calculation'!T$36-2007,FALSE),0)</f>
        <v>0</v>
      </c>
      <c r="U49" s="25">
        <f>IFERROR(VLOOKUP($K49&amp;$J49,'appendix 2 - IO_mult_all'!$A$1:$AQ$156,'appendix 1 - Calculation'!U$36-2007,FALSE),0)</f>
        <v>0</v>
      </c>
      <c r="V49" s="25">
        <f>IFERROR(VLOOKUP($K49&amp;$J49,'appendix 2 - IO_mult_all'!$A$1:$AQ$156,'appendix 1 - Calculation'!V$36-2007,FALSE),0)</f>
        <v>0</v>
      </c>
      <c r="W49" s="25">
        <f>IFERROR(VLOOKUP($K49&amp;$J49,'appendix 2 - IO_mult_all'!$A$1:$AQ$156,'appendix 1 - Calculation'!W$36-2007,FALSE),0)</f>
        <v>0</v>
      </c>
      <c r="X49" s="25">
        <f>IFERROR(VLOOKUP($K49&amp;$J49,'appendix 2 - IO_mult_all'!$A$1:$AQ$156,'appendix 1 - Calculation'!X$36-2007,FALSE),0)</f>
        <v>0</v>
      </c>
      <c r="Y49" s="25">
        <f>IFERROR(VLOOKUP($K49&amp;$J49,'appendix 2 - IO_mult_all'!$A$1:$AQ$156,'appendix 1 - Calculation'!Y$36-2007,FALSE),0)</f>
        <v>0</v>
      </c>
      <c r="Z49" s="25">
        <f>IFERROR(VLOOKUP($K49&amp;$J49,'appendix 2 - IO_mult_all'!$A$1:$AQ$156,'appendix 1 - Calculation'!Z$36-2007,FALSE),0)</f>
        <v>0</v>
      </c>
      <c r="AA49" s="25">
        <f>IFERROR(VLOOKUP($K49&amp;$J49,'appendix 2 - IO_mult_all'!$A$1:$AQ$156,'appendix 1 - Calculation'!AA$36-2007,FALSE),0)</f>
        <v>0</v>
      </c>
      <c r="AB49" s="25">
        <f>IFERROR(VLOOKUP($K49&amp;$J49,'appendix 2 - IO_mult_all'!$A$1:$AQ$156,'appendix 1 - Calculation'!AB$36-2007,FALSE),0)</f>
        <v>0</v>
      </c>
      <c r="AC49" s="25">
        <f>IFERROR(VLOOKUP($K49&amp;$J49,'appendix 2 - IO_mult_all'!$A$1:$AQ$156,'appendix 1 - Calculation'!AC$36-2007,FALSE),0)</f>
        <v>0</v>
      </c>
      <c r="AD49" s="25">
        <f>IFERROR(VLOOKUP($K49&amp;$J49,'appendix 2 - IO_mult_all'!$A$1:$AQ$156,'appendix 1 - Calculation'!AD$36-2007,FALSE),0)</f>
        <v>0</v>
      </c>
      <c r="AE49" s="25">
        <f>IFERROR(VLOOKUP($K49&amp;$J49,'appendix 2 - IO_mult_all'!$A$1:$AQ$156,'appendix 1 - Calculation'!AE$36-2007,FALSE),0)</f>
        <v>0</v>
      </c>
      <c r="AF49" s="25">
        <f>IFERROR(VLOOKUP($K49&amp;$J49,'appendix 2 - IO_mult_all'!$A$1:$AQ$156,'appendix 1 - Calculation'!AF$36-2007,FALSE),0)</f>
        <v>0</v>
      </c>
      <c r="AG49" s="25">
        <f>IFERROR(VLOOKUP($K49&amp;$J49,'appendix 2 - IO_mult_all'!$A$1:$AQ$156,'appendix 1 - Calculation'!AG$36-2007,FALSE),0)</f>
        <v>0</v>
      </c>
      <c r="AH49" s="25">
        <f>IFERROR(VLOOKUP($K49&amp;$J49,'appendix 2 - IO_mult_all'!$A$1:$AQ$156,'appendix 1 - Calculation'!AH$36-2007,FALSE),0)</f>
        <v>0</v>
      </c>
      <c r="AI49" s="25">
        <f>IFERROR(VLOOKUP($K49&amp;$J49,'appendix 2 - IO_mult_all'!$A$1:$AQ$156,'appendix 1 - Calculation'!AI$36-2007,FALSE),0)</f>
        <v>0</v>
      </c>
      <c r="AJ49" s="25">
        <f>IFERROR(VLOOKUP($K49&amp;$J49,'appendix 2 - IO_mult_all'!$A$1:$AQ$156,'appendix 1 - Calculation'!AJ$36-2007,FALSE),0)</f>
        <v>0</v>
      </c>
      <c r="AK49" s="25">
        <f>IFERROR(VLOOKUP($K49&amp;$J49,'appendix 2 - IO_mult_all'!$A$1:$AQ$156,'appendix 1 - Calculation'!AK$36-2007,FALSE),0)</f>
        <v>0</v>
      </c>
      <c r="AL49" s="25">
        <f>IFERROR(VLOOKUP($K49&amp;$J49,'appendix 2 - IO_mult_all'!$A$1:$AQ$156,'appendix 1 - Calculation'!AL$36-2007,FALSE),0)</f>
        <v>0</v>
      </c>
      <c r="AM49" s="25">
        <f>IFERROR(VLOOKUP($K49&amp;$J49,'appendix 2 - IO_mult_all'!$A$1:$AQ$156,'appendix 1 - Calculation'!AM$36-2007,FALSE),0)</f>
        <v>0</v>
      </c>
      <c r="AN49" s="25">
        <f>IFERROR(VLOOKUP($K49&amp;$J49,'appendix 2 - IO_mult_all'!$A$1:$AQ$156,'appendix 1 - Calculation'!AN$36-2007,FALSE),0)</f>
        <v>0</v>
      </c>
      <c r="AO49" s="25">
        <f>IFERROR(VLOOKUP($K49&amp;$J49,'appendix 2 - IO_mult_all'!$A$1:$AQ$156,'appendix 1 - Calculation'!AO$36-2007,FALSE),0)</f>
        <v>0</v>
      </c>
      <c r="AP49" s="25">
        <f>IFERROR(VLOOKUP($K49&amp;$J49,'appendix 2 - IO_mult_all'!$A$1:$AQ$156,'appendix 1 - Calculation'!AP$36-2007,FALSE),0)</f>
        <v>0</v>
      </c>
      <c r="AQ49" s="25">
        <f>IFERROR(VLOOKUP($K49&amp;$J49,'appendix 2 - IO_mult_all'!$A$1:$AQ$156,'appendix 1 - Calculation'!AQ$36-2007,FALSE),0)</f>
        <v>0</v>
      </c>
      <c r="AR49" s="25">
        <f>IFERROR(VLOOKUP($K49&amp;$J49,'appendix 2 - IO_mult_all'!$A$1:$AQ$156,'appendix 1 - Calculation'!AR$36-2007,FALSE),0)</f>
        <v>0</v>
      </c>
      <c r="AS49" s="25">
        <f>IFERROR(VLOOKUP($K49&amp;$J49,'appendix 2 - IO_mult_all'!$A$1:$AQ$156,'appendix 1 - Calculation'!AS$36-2007,FALSE),0)</f>
        <v>0</v>
      </c>
      <c r="AT49" s="25">
        <f>IFERROR(VLOOKUP($K49&amp;$J49,'appendix 2 - IO_mult_all'!$A$1:$AQ$156,'appendix 1 - Calculation'!AT$36-2007,FALSE),0)</f>
        <v>0</v>
      </c>
      <c r="AU49" s="25">
        <f>IFERROR(VLOOKUP($K49&amp;$J49,'appendix 2 - IO_mult_all'!$A$1:$AQ$156,'appendix 1 - Calculation'!AU$36-2007,FALSE),0)</f>
        <v>0</v>
      </c>
      <c r="AV49" s="25">
        <f>IFERROR(VLOOKUP($K49&amp;$J49,'appendix 2 - IO_mult_all'!$A$1:$AQ$156,'appendix 1 - Calculation'!AV$36-2007,FALSE),0)</f>
        <v>0</v>
      </c>
      <c r="AW49" s="25">
        <f>IFERROR(VLOOKUP($K49&amp;$J49,'appendix 2 - IO_mult_all'!$A$1:$AQ$156,'appendix 1 - Calculation'!AW$36-2007,FALSE),0)</f>
        <v>0</v>
      </c>
      <c r="AX49" s="25">
        <f>IFERROR(VLOOKUP($K49&amp;$J49,'appendix 2 - IO_mult_all'!$A$1:$AQ$156,'appendix 1 - Calculation'!AX$36-2007,FALSE),0)</f>
        <v>0</v>
      </c>
      <c r="AY49" s="25">
        <f>IFERROR(VLOOKUP($K49&amp;$J49,'appendix 2 - IO_mult_all'!$A$1:$AQ$156,'appendix 1 - Calculation'!AY$36-2007,FALSE),0)</f>
        <v>0</v>
      </c>
      <c r="AZ49" s="25">
        <f>IFERROR(VLOOKUP($K49&amp;$J49,'appendix 3 - IO_mult_ETS'!$A$1:$AQ$156,'appendix 1 - Calculation'!AZ$3-2007,FALSE),0)</f>
        <v>0</v>
      </c>
      <c r="BA49" s="25">
        <f>IFERROR(VLOOKUP($K49&amp;$J49,'appendix 3 - IO_mult_ETS'!$A$1:$AQ$156,'appendix 1 - Calculation'!BA$3-2007,FALSE),0)</f>
        <v>0</v>
      </c>
      <c r="BB49" s="25">
        <f>IFERROR(VLOOKUP($K49&amp;$J49,'appendix 3 - IO_mult_ETS'!$A$1:$AQ$156,'appendix 1 - Calculation'!BB$3-2007,FALSE),0)</f>
        <v>0</v>
      </c>
      <c r="BC49" s="25">
        <f>IFERROR(VLOOKUP($K49&amp;$J49,'appendix 3 - IO_mult_ETS'!$A$1:$AQ$156,'appendix 1 - Calculation'!BC$3-2007,FALSE),0)</f>
        <v>0</v>
      </c>
      <c r="BD49" s="25">
        <f>IFERROR(VLOOKUP($K49&amp;$J49,'appendix 3 - IO_mult_ETS'!$A$1:$AQ$156,'appendix 1 - Calculation'!BD$3-2007,FALSE),0)</f>
        <v>0</v>
      </c>
      <c r="BE49" s="25">
        <f>IFERROR(VLOOKUP($K49&amp;$J49,'appendix 3 - IO_mult_ETS'!$A$1:$AQ$156,'appendix 1 - Calculation'!BE$3-2007,FALSE),0)</f>
        <v>0</v>
      </c>
      <c r="BF49" s="25">
        <f>IFERROR(VLOOKUP($K49&amp;$J49,'appendix 3 - IO_mult_ETS'!$A$1:$AQ$156,'appendix 1 - Calculation'!BF$3-2007,FALSE),0)</f>
        <v>0</v>
      </c>
      <c r="BG49" s="25">
        <f>IFERROR(VLOOKUP($K49&amp;$J49,'appendix 3 - IO_mult_ETS'!$A$1:$AQ$156,'appendix 1 - Calculation'!BG$3-2007,FALSE),0)</f>
        <v>0</v>
      </c>
      <c r="BH49" s="25">
        <f>IFERROR(VLOOKUP($K49&amp;$J49,'appendix 3 - IO_mult_ETS'!$A$1:$AQ$156,'appendix 1 - Calculation'!BH$3-2007,FALSE),0)</f>
        <v>0</v>
      </c>
      <c r="BI49" s="25">
        <f>IFERROR(VLOOKUP($K49&amp;$J49,'appendix 3 - IO_mult_ETS'!$A$1:$AQ$156,'appendix 1 - Calculation'!BI$3-2007,FALSE),0)</f>
        <v>0</v>
      </c>
      <c r="BJ49" s="25">
        <f>IFERROR(VLOOKUP($K49&amp;$J49,'appendix 3 - IO_mult_ETS'!$A$1:$AQ$156,'appendix 1 - Calculation'!BJ$3-2007,FALSE),0)</f>
        <v>0</v>
      </c>
      <c r="BK49" s="25">
        <f>IFERROR(VLOOKUP($K49&amp;$J49,'appendix 3 - IO_mult_ETS'!$A$1:$AQ$156,'appendix 1 - Calculation'!BK$3-2007,FALSE),0)</f>
        <v>0</v>
      </c>
      <c r="BL49" s="25">
        <f>IFERROR(VLOOKUP($K49&amp;$J49,'appendix 3 - IO_mult_ETS'!$A$1:$AQ$156,'appendix 1 - Calculation'!BL$3-2007,FALSE),0)</f>
        <v>0</v>
      </c>
      <c r="BM49" s="25">
        <f>IFERROR(VLOOKUP($K49&amp;$J49,'appendix 3 - IO_mult_ETS'!$A$1:$AQ$156,'appendix 1 - Calculation'!BM$3-2007,FALSE),0)</f>
        <v>0</v>
      </c>
      <c r="BN49" s="25">
        <f>IFERROR(VLOOKUP($K49&amp;$J49,'appendix 3 - IO_mult_ETS'!$A$1:$AQ$156,'appendix 1 - Calculation'!BN$3-2007,FALSE),0)</f>
        <v>0</v>
      </c>
      <c r="BO49" s="25">
        <f>IFERROR(VLOOKUP($K49&amp;$J49,'appendix 3 - IO_mult_ETS'!$A$1:$AQ$156,'appendix 1 - Calculation'!BO$3-2007,FALSE),0)</f>
        <v>0</v>
      </c>
      <c r="BP49" s="25">
        <f>IFERROR(VLOOKUP($K49&amp;$J49,'appendix 3 - IO_mult_ETS'!$A$1:$AQ$156,'appendix 1 - Calculation'!BP$3-2007,FALSE),0)</f>
        <v>0</v>
      </c>
      <c r="BQ49" s="25">
        <f>IFERROR(VLOOKUP($K49&amp;$J49,'appendix 3 - IO_mult_ETS'!$A$1:$AQ$156,'appendix 1 - Calculation'!BQ$3-2007,FALSE),0)</f>
        <v>0</v>
      </c>
      <c r="BR49" s="25">
        <f>IFERROR(VLOOKUP($K49&amp;$J49,'appendix 3 - IO_mult_ETS'!$A$1:$AQ$156,'appendix 1 - Calculation'!BR$3-2007,FALSE),0)</f>
        <v>0</v>
      </c>
      <c r="BS49" s="25">
        <f>IFERROR(VLOOKUP($K49&amp;$J49,'appendix 3 - IO_mult_ETS'!$A$1:$AQ$156,'appendix 1 - Calculation'!BS$3-2007,FALSE),0)</f>
        <v>0</v>
      </c>
      <c r="BT49" s="25">
        <f>IFERROR(VLOOKUP($K49&amp;$J49,'appendix 3 - IO_mult_ETS'!$A$1:$AQ$156,'appendix 1 - Calculation'!BT$3-2007,FALSE),0)</f>
        <v>0</v>
      </c>
      <c r="BU49" s="25">
        <f>IFERROR(VLOOKUP($K49&amp;$J49,'appendix 3 - IO_mult_ETS'!$A$1:$AQ$156,'appendix 1 - Calculation'!BU$3-2007,FALSE),0)</f>
        <v>0</v>
      </c>
      <c r="BV49" s="25">
        <f>IFERROR(VLOOKUP($K49&amp;$J49,'appendix 3 - IO_mult_ETS'!$A$1:$AQ$156,'appendix 1 - Calculation'!BV$3-2007,FALSE),0)</f>
        <v>0</v>
      </c>
      <c r="BW49" s="25">
        <f>IFERROR(VLOOKUP($K49&amp;$J49,'appendix 3 - IO_mult_ETS'!$A$1:$AQ$156,'appendix 1 - Calculation'!BW$3-2007,FALSE),0)</f>
        <v>0</v>
      </c>
      <c r="BX49" s="25">
        <f>IFERROR(VLOOKUP($K49&amp;$J49,'appendix 3 - IO_mult_ETS'!$A$1:$AQ$156,'appendix 1 - Calculation'!BX$3-2007,FALSE),0)</f>
        <v>0</v>
      </c>
      <c r="BY49" s="25">
        <f>IFERROR(VLOOKUP($K49&amp;$J49,'appendix 3 - IO_mult_ETS'!$A$1:$AQ$156,'appendix 1 - Calculation'!BY$3-2007,FALSE),0)</f>
        <v>0</v>
      </c>
      <c r="BZ49" s="25">
        <f>IFERROR(VLOOKUP($K49&amp;$J49,'appendix 3 - IO_mult_ETS'!$A$1:$AQ$156,'appendix 1 - Calculation'!BZ$3-2007,FALSE),0)</f>
        <v>0</v>
      </c>
      <c r="CA49" s="25">
        <f>IFERROR(VLOOKUP($K49&amp;$J49,'appendix 3 - IO_mult_ETS'!$A$1:$AQ$156,'appendix 1 - Calculation'!CA$3-2007,FALSE),0)</f>
        <v>0</v>
      </c>
      <c r="CB49" s="25">
        <f>IFERROR(VLOOKUP($K49&amp;$J49,'appendix 3 - IO_mult_ETS'!$A$1:$AQ$156,'appendix 1 - Calculation'!CB$3-2007,FALSE),0)</f>
        <v>0</v>
      </c>
      <c r="CC49" s="25">
        <f>IFERROR(VLOOKUP($K49&amp;$J49,'appendix 3 - IO_mult_ETS'!$A$1:$AQ$156,'appendix 1 - Calculation'!CC$3-2007,FALSE),0)</f>
        <v>0</v>
      </c>
      <c r="CD49" s="25">
        <f>IFERROR(VLOOKUP($K49&amp;$J49,'appendix 3 - IO_mult_ETS'!$A$1:$AQ$156,'appendix 1 - Calculation'!CD$3-2007,FALSE),0)</f>
        <v>0</v>
      </c>
      <c r="CE49" s="25">
        <f>IFERROR(VLOOKUP($K49&amp;$J49,'appendix 3 - IO_mult_ETS'!$A$1:$AQ$156,'appendix 1 - Calculation'!CE$3-2007,FALSE),0)</f>
        <v>0</v>
      </c>
      <c r="CF49" s="25">
        <f>IFERROR(VLOOKUP($K49&amp;$J49,'appendix 3 - IO_mult_ETS'!$A$1:$AQ$156,'appendix 1 - Calculation'!CF$3-2007,FALSE),0)</f>
        <v>0</v>
      </c>
      <c r="CG49" s="25">
        <f>IFERROR(VLOOKUP($K49&amp;$J49,'appendix 3 - IO_mult_ETS'!$A$1:$AQ$156,'appendix 1 - Calculation'!CG$3-2007,FALSE),0)</f>
        <v>0</v>
      </c>
      <c r="CH49" s="25">
        <f>IFERROR(VLOOKUP($K49&amp;$J49,'appendix 3 - IO_mult_ETS'!$A$1:$AQ$156,'appendix 1 - Calculation'!CH$3-2007,FALSE),0)</f>
        <v>0</v>
      </c>
      <c r="CI49" s="25">
        <f>IFERROR(VLOOKUP($K49&amp;$J49,'appendix 3 - IO_mult_ETS'!$A$1:$AQ$156,'appendix 1 - Calculation'!CI$3-2007,FALSE),0)</f>
        <v>0</v>
      </c>
      <c r="CJ49" s="25">
        <f>IFERROR(VLOOKUP($K49&amp;$J49,'appendix 3 - IO_mult_ETS'!$A$1:$AQ$156,'appendix 1 - Calculation'!CJ$3-2007,FALSE),0)</f>
        <v>0</v>
      </c>
      <c r="CK49" s="25">
        <f>IFERROR(VLOOKUP($K49&amp;$J49,'appendix 3 - IO_mult_ETS'!$A$1:$AQ$156,'appendix 1 - Calculation'!CK$3-2007,FALSE),0)</f>
        <v>0</v>
      </c>
      <c r="CL49" s="25">
        <f>IFERROR(VLOOKUP($K49&amp;$J49,'appendix 3 - IO_mult_ETS'!$A$1:$AQ$156,'appendix 1 - Calculation'!CL$3-2007,FALSE),0)</f>
        <v>0</v>
      </c>
      <c r="CM49" s="25">
        <f>IFERROR(VLOOKUP($K49&amp;$J49,'appendix 3 - IO_mult_ETS'!$A$1:$AQ$156,'appendix 1 - Calculation'!CM$3-2007,FALSE),0)</f>
        <v>0</v>
      </c>
      <c r="CN49" s="25">
        <f t="shared" si="582"/>
        <v>0</v>
      </c>
      <c r="CO49" s="25">
        <f t="shared" si="567"/>
        <v>0</v>
      </c>
      <c r="CP49" s="25">
        <f t="shared" si="567"/>
        <v>0</v>
      </c>
      <c r="CQ49" s="25">
        <f t="shared" si="567"/>
        <v>0</v>
      </c>
      <c r="CR49" s="25">
        <f t="shared" si="567"/>
        <v>0</v>
      </c>
      <c r="CS49" s="25">
        <f t="shared" si="567"/>
        <v>0</v>
      </c>
      <c r="CT49" s="25">
        <f t="shared" si="567"/>
        <v>0</v>
      </c>
      <c r="CU49" s="25">
        <f t="shared" si="567"/>
        <v>0</v>
      </c>
      <c r="CV49" s="25">
        <f t="shared" si="567"/>
        <v>0</v>
      </c>
      <c r="CW49" s="25">
        <f t="shared" si="567"/>
        <v>0</v>
      </c>
      <c r="CX49" s="25">
        <f t="shared" si="567"/>
        <v>0</v>
      </c>
      <c r="CY49" s="25">
        <f t="shared" si="567"/>
        <v>0</v>
      </c>
      <c r="CZ49" s="25">
        <f t="shared" si="567"/>
        <v>0</v>
      </c>
      <c r="DA49" s="25">
        <f t="shared" si="567"/>
        <v>0</v>
      </c>
      <c r="DB49" s="25">
        <f t="shared" si="567"/>
        <v>0</v>
      </c>
      <c r="DC49" s="25">
        <f t="shared" si="567"/>
        <v>0</v>
      </c>
      <c r="DD49" s="25">
        <f t="shared" si="567"/>
        <v>0</v>
      </c>
      <c r="DE49" s="25">
        <f t="shared" si="568"/>
        <v>0</v>
      </c>
      <c r="DF49" s="25">
        <f t="shared" si="568"/>
        <v>0</v>
      </c>
      <c r="DG49" s="25">
        <f t="shared" si="568"/>
        <v>0</v>
      </c>
      <c r="DH49" s="25">
        <f t="shared" si="568"/>
        <v>0</v>
      </c>
      <c r="DI49" s="25">
        <f t="shared" si="568"/>
        <v>0</v>
      </c>
      <c r="DJ49" s="25">
        <f t="shared" si="568"/>
        <v>0</v>
      </c>
      <c r="DK49" s="25">
        <f t="shared" si="568"/>
        <v>0</v>
      </c>
      <c r="DL49" s="25">
        <f t="shared" si="568"/>
        <v>0</v>
      </c>
      <c r="DM49" s="25">
        <f t="shared" si="568"/>
        <v>0</v>
      </c>
      <c r="DN49" s="25">
        <f t="shared" si="568"/>
        <v>0</v>
      </c>
      <c r="DO49" s="25">
        <f t="shared" si="568"/>
        <v>0</v>
      </c>
      <c r="DP49" s="25">
        <f t="shared" si="568"/>
        <v>0</v>
      </c>
      <c r="DQ49" s="25">
        <f t="shared" si="568"/>
        <v>0</v>
      </c>
      <c r="DR49" s="25">
        <f t="shared" si="568"/>
        <v>0</v>
      </c>
      <c r="DS49" s="25">
        <f t="shared" si="568"/>
        <v>0</v>
      </c>
      <c r="DT49" s="25">
        <f t="shared" si="568"/>
        <v>0</v>
      </c>
      <c r="DU49" s="25">
        <f t="shared" si="569"/>
        <v>0</v>
      </c>
      <c r="DV49" s="25">
        <f t="shared" si="569"/>
        <v>0</v>
      </c>
      <c r="DW49" s="25">
        <f t="shared" si="569"/>
        <v>0</v>
      </c>
      <c r="DX49" s="25">
        <f t="shared" si="569"/>
        <v>0</v>
      </c>
      <c r="DY49" s="25">
        <f t="shared" si="569"/>
        <v>0</v>
      </c>
      <c r="DZ49" s="25">
        <f t="shared" si="569"/>
        <v>0</v>
      </c>
      <c r="EA49" s="25">
        <f t="shared" si="569"/>
        <v>0</v>
      </c>
      <c r="EB49" s="25">
        <f t="shared" si="583"/>
        <v>0</v>
      </c>
      <c r="EC49" s="25">
        <f t="shared" si="570"/>
        <v>0</v>
      </c>
      <c r="ED49" s="25">
        <f t="shared" si="570"/>
        <v>0</v>
      </c>
      <c r="EE49" s="25">
        <f t="shared" si="570"/>
        <v>0</v>
      </c>
      <c r="EF49" s="25">
        <f t="shared" si="570"/>
        <v>0</v>
      </c>
      <c r="EG49" s="25">
        <f t="shared" si="570"/>
        <v>0</v>
      </c>
      <c r="EH49" s="25">
        <f t="shared" si="570"/>
        <v>0</v>
      </c>
      <c r="EI49" s="25">
        <f t="shared" si="570"/>
        <v>0</v>
      </c>
      <c r="EJ49" s="25">
        <f t="shared" si="570"/>
        <v>0</v>
      </c>
      <c r="EK49" s="25">
        <f t="shared" si="570"/>
        <v>0</v>
      </c>
      <c r="EL49" s="25">
        <f t="shared" si="570"/>
        <v>0</v>
      </c>
      <c r="EM49" s="25">
        <f t="shared" si="570"/>
        <v>0</v>
      </c>
      <c r="EN49" s="25">
        <f t="shared" si="570"/>
        <v>0</v>
      </c>
      <c r="EO49" s="25">
        <f t="shared" si="570"/>
        <v>0</v>
      </c>
      <c r="EP49" s="25">
        <f t="shared" si="570"/>
        <v>0</v>
      </c>
      <c r="EQ49" s="25">
        <f t="shared" si="570"/>
        <v>0</v>
      </c>
      <c r="ER49" s="25">
        <f t="shared" si="570"/>
        <v>0</v>
      </c>
      <c r="ES49" s="25">
        <f t="shared" si="571"/>
        <v>0</v>
      </c>
      <c r="ET49" s="25">
        <f t="shared" si="571"/>
        <v>0</v>
      </c>
      <c r="EU49" s="25">
        <f t="shared" si="571"/>
        <v>0</v>
      </c>
      <c r="EV49" s="25">
        <f t="shared" si="571"/>
        <v>0</v>
      </c>
      <c r="EW49" s="25">
        <f t="shared" si="571"/>
        <v>0</v>
      </c>
      <c r="EX49" s="25">
        <f t="shared" si="571"/>
        <v>0</v>
      </c>
      <c r="EY49" s="25">
        <f t="shared" si="571"/>
        <v>0</v>
      </c>
      <c r="EZ49" s="25">
        <f t="shared" si="571"/>
        <v>0</v>
      </c>
      <c r="FA49" s="25">
        <f t="shared" si="571"/>
        <v>0</v>
      </c>
      <c r="FB49" s="25">
        <f t="shared" si="571"/>
        <v>0</v>
      </c>
      <c r="FC49" s="25">
        <f t="shared" si="571"/>
        <v>0</v>
      </c>
      <c r="FD49" s="25">
        <f t="shared" si="571"/>
        <v>0</v>
      </c>
      <c r="FE49" s="25">
        <f t="shared" si="571"/>
        <v>0</v>
      </c>
      <c r="FF49" s="25">
        <f t="shared" si="571"/>
        <v>0</v>
      </c>
      <c r="FG49" s="25">
        <f t="shared" si="571"/>
        <v>0</v>
      </c>
      <c r="FH49" s="25">
        <f t="shared" si="571"/>
        <v>0</v>
      </c>
      <c r="FI49" s="25">
        <f t="shared" si="572"/>
        <v>0</v>
      </c>
      <c r="FJ49" s="25">
        <f t="shared" si="573"/>
        <v>0</v>
      </c>
      <c r="FK49" s="25">
        <f t="shared" si="574"/>
        <v>0</v>
      </c>
      <c r="FL49" s="25">
        <f t="shared" si="575"/>
        <v>0</v>
      </c>
      <c r="FM49" s="25">
        <f t="shared" si="576"/>
        <v>0</v>
      </c>
      <c r="FN49" s="25">
        <f t="shared" si="577"/>
        <v>0</v>
      </c>
      <c r="FO49" s="25">
        <f t="shared" si="578"/>
        <v>0</v>
      </c>
      <c r="FP49" s="25">
        <f t="shared" si="584"/>
        <v>0</v>
      </c>
      <c r="FQ49" s="25">
        <f t="shared" si="579"/>
        <v>0</v>
      </c>
      <c r="FR49" s="25">
        <f t="shared" si="579"/>
        <v>0</v>
      </c>
      <c r="FS49" s="25">
        <f t="shared" si="579"/>
        <v>0</v>
      </c>
      <c r="FT49" s="25">
        <f t="shared" si="579"/>
        <v>0</v>
      </c>
      <c r="FU49" s="25">
        <f t="shared" si="579"/>
        <v>0</v>
      </c>
      <c r="FV49" s="25">
        <f t="shared" si="579"/>
        <v>0</v>
      </c>
      <c r="FW49" s="25">
        <f t="shared" si="579"/>
        <v>0</v>
      </c>
      <c r="FX49" s="25">
        <f t="shared" si="579"/>
        <v>0</v>
      </c>
      <c r="FY49" s="25">
        <f t="shared" si="579"/>
        <v>0</v>
      </c>
      <c r="FZ49" s="25">
        <f t="shared" si="579"/>
        <v>0</v>
      </c>
      <c r="GA49" s="25">
        <f t="shared" si="579"/>
        <v>0</v>
      </c>
      <c r="GB49" s="25">
        <f t="shared" si="579"/>
        <v>0</v>
      </c>
      <c r="GC49" s="25">
        <f t="shared" si="579"/>
        <v>0</v>
      </c>
      <c r="GD49" s="25">
        <f t="shared" si="579"/>
        <v>0</v>
      </c>
      <c r="GE49" s="25">
        <f t="shared" si="579"/>
        <v>0</v>
      </c>
      <c r="GF49" s="25">
        <f t="shared" si="579"/>
        <v>0</v>
      </c>
      <c r="GG49" s="25">
        <f t="shared" si="580"/>
        <v>0</v>
      </c>
      <c r="GH49" s="25">
        <f t="shared" si="580"/>
        <v>0</v>
      </c>
      <c r="GI49" s="25">
        <f t="shared" si="580"/>
        <v>0</v>
      </c>
      <c r="GJ49" s="25">
        <f t="shared" si="580"/>
        <v>0</v>
      </c>
      <c r="GK49" s="25">
        <f t="shared" si="580"/>
        <v>0</v>
      </c>
      <c r="GL49" s="25">
        <f t="shared" si="580"/>
        <v>0</v>
      </c>
      <c r="GM49" s="25">
        <f t="shared" si="580"/>
        <v>0</v>
      </c>
      <c r="GN49" s="25">
        <f t="shared" si="580"/>
        <v>0</v>
      </c>
      <c r="GO49" s="25">
        <f t="shared" si="580"/>
        <v>0</v>
      </c>
      <c r="GP49" s="25">
        <f t="shared" si="580"/>
        <v>0</v>
      </c>
      <c r="GQ49" s="25">
        <f t="shared" si="580"/>
        <v>0</v>
      </c>
      <c r="GR49" s="25">
        <f t="shared" si="580"/>
        <v>0</v>
      </c>
      <c r="GS49" s="25">
        <f t="shared" si="580"/>
        <v>0</v>
      </c>
      <c r="GT49" s="25">
        <f t="shared" si="580"/>
        <v>0</v>
      </c>
      <c r="GU49" s="25">
        <f t="shared" si="580"/>
        <v>0</v>
      </c>
      <c r="GV49" s="25">
        <f t="shared" si="580"/>
        <v>0</v>
      </c>
      <c r="GW49" s="25">
        <f t="shared" si="581"/>
        <v>0</v>
      </c>
      <c r="GX49" s="25">
        <f t="shared" si="581"/>
        <v>0</v>
      </c>
      <c r="GY49" s="25">
        <f t="shared" si="581"/>
        <v>0</v>
      </c>
      <c r="GZ49" s="25">
        <f t="shared" si="581"/>
        <v>0</v>
      </c>
      <c r="HA49" s="25">
        <f t="shared" si="581"/>
        <v>0</v>
      </c>
      <c r="HB49" s="25">
        <f t="shared" si="581"/>
        <v>0</v>
      </c>
      <c r="HC49" s="25">
        <f t="shared" si="581"/>
        <v>0</v>
      </c>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BGD49" s="21"/>
    </row>
    <row r="50" spans="1:291 1538:1538" x14ac:dyDescent="0.25">
      <c r="A50" s="7">
        <f>'STEP 2 Input sheet'!A144</f>
        <v>0</v>
      </c>
      <c r="B50" s="7">
        <f>'STEP 2 Input sheet'!B144</f>
        <v>0</v>
      </c>
      <c r="C50" s="7">
        <f>'STEP 2 Input sheet'!C144</f>
        <v>0</v>
      </c>
      <c r="D50" s="7">
        <f>'STEP 2 Input sheet'!D144</f>
        <v>0</v>
      </c>
      <c r="E50" s="7">
        <f>'STEP 2 Input sheet'!E144</f>
        <v>0</v>
      </c>
      <c r="F50" s="7" t="str">
        <f>'STEP 2 Input sheet'!F144</f>
        <v>euro/</v>
      </c>
      <c r="G50" s="7">
        <f>'STEP 2 Input sheet'!G144</f>
        <v>0</v>
      </c>
      <c r="H50" s="7">
        <f>'STEP 2 Input sheet'!H144</f>
        <v>0</v>
      </c>
      <c r="I50" s="7">
        <f>'STEP 2 Input sheet'!I144</f>
        <v>0</v>
      </c>
      <c r="J50" s="15" t="e">
        <f>VLOOKUP(C50,'appendix 7 - prd ind and reg'!$A:$B,2,FALSE)</f>
        <v>#N/A</v>
      </c>
      <c r="K50" s="16" t="e">
        <f>VLOOKUP(D50,'appendix 7 - prd ind and reg'!$G$2:$H$6,2,FALSE)</f>
        <v>#N/A</v>
      </c>
      <c r="L50" s="25">
        <f>IFERROR(VLOOKUP($K50&amp;$J50,'appendix 2 - IO_mult_all'!$A$1:$AQ$156,'appendix 1 - Calculation'!L$36-2007,FALSE),0)</f>
        <v>0</v>
      </c>
      <c r="M50" s="25">
        <f>IFERROR(VLOOKUP($K50&amp;$J50,'appendix 2 - IO_mult_all'!$A$1:$AQ$156,'appendix 1 - Calculation'!M$36-2007,FALSE),0)</f>
        <v>0</v>
      </c>
      <c r="N50" s="25">
        <f>IFERROR(VLOOKUP($K50&amp;$J50,'appendix 2 - IO_mult_all'!$A$1:$AQ$156,'appendix 1 - Calculation'!N$36-2007,FALSE),0)</f>
        <v>0</v>
      </c>
      <c r="O50" s="25">
        <f>IFERROR(VLOOKUP($K50&amp;$J50,'appendix 2 - IO_mult_all'!$A$1:$AQ$156,'appendix 1 - Calculation'!O$36-2007,FALSE),0)</f>
        <v>0</v>
      </c>
      <c r="P50" s="25">
        <f>IFERROR(VLOOKUP($K50&amp;$J50,'appendix 2 - IO_mult_all'!$A$1:$AQ$156,'appendix 1 - Calculation'!P$36-2007,FALSE),0)</f>
        <v>0</v>
      </c>
      <c r="Q50" s="25">
        <f>IFERROR(VLOOKUP($K50&amp;$J50,'appendix 2 - IO_mult_all'!$A$1:$AQ$156,'appendix 1 - Calculation'!Q$36-2007,FALSE),0)</f>
        <v>0</v>
      </c>
      <c r="R50" s="25">
        <f>IFERROR(VLOOKUP($K50&amp;$J50,'appendix 2 - IO_mult_all'!$A$1:$AQ$156,'appendix 1 - Calculation'!R$36-2007,FALSE),0)</f>
        <v>0</v>
      </c>
      <c r="S50" s="25">
        <f>IFERROR(VLOOKUP($K50&amp;$J50,'appendix 2 - IO_mult_all'!$A$1:$AQ$156,'appendix 1 - Calculation'!S$36-2007,FALSE),0)</f>
        <v>0</v>
      </c>
      <c r="T50" s="25">
        <f>IFERROR(VLOOKUP($K50&amp;$J50,'appendix 2 - IO_mult_all'!$A$1:$AQ$156,'appendix 1 - Calculation'!T$36-2007,FALSE),0)</f>
        <v>0</v>
      </c>
      <c r="U50" s="25">
        <f>IFERROR(VLOOKUP($K50&amp;$J50,'appendix 2 - IO_mult_all'!$A$1:$AQ$156,'appendix 1 - Calculation'!U$36-2007,FALSE),0)</f>
        <v>0</v>
      </c>
      <c r="V50" s="25">
        <f>IFERROR(VLOOKUP($K50&amp;$J50,'appendix 2 - IO_mult_all'!$A$1:$AQ$156,'appendix 1 - Calculation'!V$36-2007,FALSE),0)</f>
        <v>0</v>
      </c>
      <c r="W50" s="25">
        <f>IFERROR(VLOOKUP($K50&amp;$J50,'appendix 2 - IO_mult_all'!$A$1:$AQ$156,'appendix 1 - Calculation'!W$36-2007,FALSE),0)</f>
        <v>0</v>
      </c>
      <c r="X50" s="25">
        <f>IFERROR(VLOOKUP($K50&amp;$J50,'appendix 2 - IO_mult_all'!$A$1:$AQ$156,'appendix 1 - Calculation'!X$36-2007,FALSE),0)</f>
        <v>0</v>
      </c>
      <c r="Y50" s="25">
        <f>IFERROR(VLOOKUP($K50&amp;$J50,'appendix 2 - IO_mult_all'!$A$1:$AQ$156,'appendix 1 - Calculation'!Y$36-2007,FALSE),0)</f>
        <v>0</v>
      </c>
      <c r="Z50" s="25">
        <f>IFERROR(VLOOKUP($K50&amp;$J50,'appendix 2 - IO_mult_all'!$A$1:$AQ$156,'appendix 1 - Calculation'!Z$36-2007,FALSE),0)</f>
        <v>0</v>
      </c>
      <c r="AA50" s="25">
        <f>IFERROR(VLOOKUP($K50&amp;$J50,'appendix 2 - IO_mult_all'!$A$1:$AQ$156,'appendix 1 - Calculation'!AA$36-2007,FALSE),0)</f>
        <v>0</v>
      </c>
      <c r="AB50" s="25">
        <f>IFERROR(VLOOKUP($K50&amp;$J50,'appendix 2 - IO_mult_all'!$A$1:$AQ$156,'appendix 1 - Calculation'!AB$36-2007,FALSE),0)</f>
        <v>0</v>
      </c>
      <c r="AC50" s="25">
        <f>IFERROR(VLOOKUP($K50&amp;$J50,'appendix 2 - IO_mult_all'!$A$1:$AQ$156,'appendix 1 - Calculation'!AC$36-2007,FALSE),0)</f>
        <v>0</v>
      </c>
      <c r="AD50" s="25">
        <f>IFERROR(VLOOKUP($K50&amp;$J50,'appendix 2 - IO_mult_all'!$A$1:$AQ$156,'appendix 1 - Calculation'!AD$36-2007,FALSE),0)</f>
        <v>0</v>
      </c>
      <c r="AE50" s="25">
        <f>IFERROR(VLOOKUP($K50&amp;$J50,'appendix 2 - IO_mult_all'!$A$1:$AQ$156,'appendix 1 - Calculation'!AE$36-2007,FALSE),0)</f>
        <v>0</v>
      </c>
      <c r="AF50" s="25">
        <f>IFERROR(VLOOKUP($K50&amp;$J50,'appendix 2 - IO_mult_all'!$A$1:$AQ$156,'appendix 1 - Calculation'!AF$36-2007,FALSE),0)</f>
        <v>0</v>
      </c>
      <c r="AG50" s="25">
        <f>IFERROR(VLOOKUP($K50&amp;$J50,'appendix 2 - IO_mult_all'!$A$1:$AQ$156,'appendix 1 - Calculation'!AG$36-2007,FALSE),0)</f>
        <v>0</v>
      </c>
      <c r="AH50" s="25">
        <f>IFERROR(VLOOKUP($K50&amp;$J50,'appendix 2 - IO_mult_all'!$A$1:$AQ$156,'appendix 1 - Calculation'!AH$36-2007,FALSE),0)</f>
        <v>0</v>
      </c>
      <c r="AI50" s="25">
        <f>IFERROR(VLOOKUP($K50&amp;$J50,'appendix 2 - IO_mult_all'!$A$1:$AQ$156,'appendix 1 - Calculation'!AI$36-2007,FALSE),0)</f>
        <v>0</v>
      </c>
      <c r="AJ50" s="25">
        <f>IFERROR(VLOOKUP($K50&amp;$J50,'appendix 2 - IO_mult_all'!$A$1:$AQ$156,'appendix 1 - Calculation'!AJ$36-2007,FALSE),0)</f>
        <v>0</v>
      </c>
      <c r="AK50" s="25">
        <f>IFERROR(VLOOKUP($K50&amp;$J50,'appendix 2 - IO_mult_all'!$A$1:$AQ$156,'appendix 1 - Calculation'!AK$36-2007,FALSE),0)</f>
        <v>0</v>
      </c>
      <c r="AL50" s="25">
        <f>IFERROR(VLOOKUP($K50&amp;$J50,'appendix 2 - IO_mult_all'!$A$1:$AQ$156,'appendix 1 - Calculation'!AL$36-2007,FALSE),0)</f>
        <v>0</v>
      </c>
      <c r="AM50" s="25">
        <f>IFERROR(VLOOKUP($K50&amp;$J50,'appendix 2 - IO_mult_all'!$A$1:$AQ$156,'appendix 1 - Calculation'!AM$36-2007,FALSE),0)</f>
        <v>0</v>
      </c>
      <c r="AN50" s="25">
        <f>IFERROR(VLOOKUP($K50&amp;$J50,'appendix 2 - IO_mult_all'!$A$1:$AQ$156,'appendix 1 - Calculation'!AN$36-2007,FALSE),0)</f>
        <v>0</v>
      </c>
      <c r="AO50" s="25">
        <f>IFERROR(VLOOKUP($K50&amp;$J50,'appendix 2 - IO_mult_all'!$A$1:$AQ$156,'appendix 1 - Calculation'!AO$36-2007,FALSE),0)</f>
        <v>0</v>
      </c>
      <c r="AP50" s="25">
        <f>IFERROR(VLOOKUP($K50&amp;$J50,'appendix 2 - IO_mult_all'!$A$1:$AQ$156,'appendix 1 - Calculation'!AP$36-2007,FALSE),0)</f>
        <v>0</v>
      </c>
      <c r="AQ50" s="25">
        <f>IFERROR(VLOOKUP($K50&amp;$J50,'appendix 2 - IO_mult_all'!$A$1:$AQ$156,'appendix 1 - Calculation'!AQ$36-2007,FALSE),0)</f>
        <v>0</v>
      </c>
      <c r="AR50" s="25">
        <f>IFERROR(VLOOKUP($K50&amp;$J50,'appendix 2 - IO_mult_all'!$A$1:$AQ$156,'appendix 1 - Calculation'!AR$36-2007,FALSE),0)</f>
        <v>0</v>
      </c>
      <c r="AS50" s="25">
        <f>IFERROR(VLOOKUP($K50&amp;$J50,'appendix 2 - IO_mult_all'!$A$1:$AQ$156,'appendix 1 - Calculation'!AS$36-2007,FALSE),0)</f>
        <v>0</v>
      </c>
      <c r="AT50" s="25">
        <f>IFERROR(VLOOKUP($K50&amp;$J50,'appendix 2 - IO_mult_all'!$A$1:$AQ$156,'appendix 1 - Calculation'!AT$36-2007,FALSE),0)</f>
        <v>0</v>
      </c>
      <c r="AU50" s="25">
        <f>IFERROR(VLOOKUP($K50&amp;$J50,'appendix 2 - IO_mult_all'!$A$1:$AQ$156,'appendix 1 - Calculation'!AU$36-2007,FALSE),0)</f>
        <v>0</v>
      </c>
      <c r="AV50" s="25">
        <f>IFERROR(VLOOKUP($K50&amp;$J50,'appendix 2 - IO_mult_all'!$A$1:$AQ$156,'appendix 1 - Calculation'!AV$36-2007,FALSE),0)</f>
        <v>0</v>
      </c>
      <c r="AW50" s="25">
        <f>IFERROR(VLOOKUP($K50&amp;$J50,'appendix 2 - IO_mult_all'!$A$1:$AQ$156,'appendix 1 - Calculation'!AW$36-2007,FALSE),0)</f>
        <v>0</v>
      </c>
      <c r="AX50" s="25">
        <f>IFERROR(VLOOKUP($K50&amp;$J50,'appendix 2 - IO_mult_all'!$A$1:$AQ$156,'appendix 1 - Calculation'!AX$36-2007,FALSE),0)</f>
        <v>0</v>
      </c>
      <c r="AY50" s="25">
        <f>IFERROR(VLOOKUP($K50&amp;$J50,'appendix 2 - IO_mult_all'!$A$1:$AQ$156,'appendix 1 - Calculation'!AY$36-2007,FALSE),0)</f>
        <v>0</v>
      </c>
      <c r="AZ50" s="25">
        <f>IFERROR(VLOOKUP($K50&amp;$J50,'appendix 3 - IO_mult_ETS'!$A$1:$AQ$156,'appendix 1 - Calculation'!AZ$3-2007,FALSE),0)</f>
        <v>0</v>
      </c>
      <c r="BA50" s="25">
        <f>IFERROR(VLOOKUP($K50&amp;$J50,'appendix 3 - IO_mult_ETS'!$A$1:$AQ$156,'appendix 1 - Calculation'!BA$3-2007,FALSE),0)</f>
        <v>0</v>
      </c>
      <c r="BB50" s="25">
        <f>IFERROR(VLOOKUP($K50&amp;$J50,'appendix 3 - IO_mult_ETS'!$A$1:$AQ$156,'appendix 1 - Calculation'!BB$3-2007,FALSE),0)</f>
        <v>0</v>
      </c>
      <c r="BC50" s="25">
        <f>IFERROR(VLOOKUP($K50&amp;$J50,'appendix 3 - IO_mult_ETS'!$A$1:$AQ$156,'appendix 1 - Calculation'!BC$3-2007,FALSE),0)</f>
        <v>0</v>
      </c>
      <c r="BD50" s="25">
        <f>IFERROR(VLOOKUP($K50&amp;$J50,'appendix 3 - IO_mult_ETS'!$A$1:$AQ$156,'appendix 1 - Calculation'!BD$3-2007,FALSE),0)</f>
        <v>0</v>
      </c>
      <c r="BE50" s="25">
        <f>IFERROR(VLOOKUP($K50&amp;$J50,'appendix 3 - IO_mult_ETS'!$A$1:$AQ$156,'appendix 1 - Calculation'!BE$3-2007,FALSE),0)</f>
        <v>0</v>
      </c>
      <c r="BF50" s="25">
        <f>IFERROR(VLOOKUP($K50&amp;$J50,'appendix 3 - IO_mult_ETS'!$A$1:$AQ$156,'appendix 1 - Calculation'!BF$3-2007,FALSE),0)</f>
        <v>0</v>
      </c>
      <c r="BG50" s="25">
        <f>IFERROR(VLOOKUP($K50&amp;$J50,'appendix 3 - IO_mult_ETS'!$A$1:$AQ$156,'appendix 1 - Calculation'!BG$3-2007,FALSE),0)</f>
        <v>0</v>
      </c>
      <c r="BH50" s="25">
        <f>IFERROR(VLOOKUP($K50&amp;$J50,'appendix 3 - IO_mult_ETS'!$A$1:$AQ$156,'appendix 1 - Calculation'!BH$3-2007,FALSE),0)</f>
        <v>0</v>
      </c>
      <c r="BI50" s="25">
        <f>IFERROR(VLOOKUP($K50&amp;$J50,'appendix 3 - IO_mult_ETS'!$A$1:$AQ$156,'appendix 1 - Calculation'!BI$3-2007,FALSE),0)</f>
        <v>0</v>
      </c>
      <c r="BJ50" s="25">
        <f>IFERROR(VLOOKUP($K50&amp;$J50,'appendix 3 - IO_mult_ETS'!$A$1:$AQ$156,'appendix 1 - Calculation'!BJ$3-2007,FALSE),0)</f>
        <v>0</v>
      </c>
      <c r="BK50" s="25">
        <f>IFERROR(VLOOKUP($K50&amp;$J50,'appendix 3 - IO_mult_ETS'!$A$1:$AQ$156,'appendix 1 - Calculation'!BK$3-2007,FALSE),0)</f>
        <v>0</v>
      </c>
      <c r="BL50" s="25">
        <f>IFERROR(VLOOKUP($K50&amp;$J50,'appendix 3 - IO_mult_ETS'!$A$1:$AQ$156,'appendix 1 - Calculation'!BL$3-2007,FALSE),0)</f>
        <v>0</v>
      </c>
      <c r="BM50" s="25">
        <f>IFERROR(VLOOKUP($K50&amp;$J50,'appendix 3 - IO_mult_ETS'!$A$1:$AQ$156,'appendix 1 - Calculation'!BM$3-2007,FALSE),0)</f>
        <v>0</v>
      </c>
      <c r="BN50" s="25">
        <f>IFERROR(VLOOKUP($K50&amp;$J50,'appendix 3 - IO_mult_ETS'!$A$1:$AQ$156,'appendix 1 - Calculation'!BN$3-2007,FALSE),0)</f>
        <v>0</v>
      </c>
      <c r="BO50" s="25">
        <f>IFERROR(VLOOKUP($K50&amp;$J50,'appendix 3 - IO_mult_ETS'!$A$1:$AQ$156,'appendix 1 - Calculation'!BO$3-2007,FALSE),0)</f>
        <v>0</v>
      </c>
      <c r="BP50" s="25">
        <f>IFERROR(VLOOKUP($K50&amp;$J50,'appendix 3 - IO_mult_ETS'!$A$1:$AQ$156,'appendix 1 - Calculation'!BP$3-2007,FALSE),0)</f>
        <v>0</v>
      </c>
      <c r="BQ50" s="25">
        <f>IFERROR(VLOOKUP($K50&amp;$J50,'appendix 3 - IO_mult_ETS'!$A$1:$AQ$156,'appendix 1 - Calculation'!BQ$3-2007,FALSE),0)</f>
        <v>0</v>
      </c>
      <c r="BR50" s="25">
        <f>IFERROR(VLOOKUP($K50&amp;$J50,'appendix 3 - IO_mult_ETS'!$A$1:$AQ$156,'appendix 1 - Calculation'!BR$3-2007,FALSE),0)</f>
        <v>0</v>
      </c>
      <c r="BS50" s="25">
        <f>IFERROR(VLOOKUP($K50&amp;$J50,'appendix 3 - IO_mult_ETS'!$A$1:$AQ$156,'appendix 1 - Calculation'!BS$3-2007,FALSE),0)</f>
        <v>0</v>
      </c>
      <c r="BT50" s="25">
        <f>IFERROR(VLOOKUP($K50&amp;$J50,'appendix 3 - IO_mult_ETS'!$A$1:$AQ$156,'appendix 1 - Calculation'!BT$3-2007,FALSE),0)</f>
        <v>0</v>
      </c>
      <c r="BU50" s="25">
        <f>IFERROR(VLOOKUP($K50&amp;$J50,'appendix 3 - IO_mult_ETS'!$A$1:$AQ$156,'appendix 1 - Calculation'!BU$3-2007,FALSE),0)</f>
        <v>0</v>
      </c>
      <c r="BV50" s="25">
        <f>IFERROR(VLOOKUP($K50&amp;$J50,'appendix 3 - IO_mult_ETS'!$A$1:$AQ$156,'appendix 1 - Calculation'!BV$3-2007,FALSE),0)</f>
        <v>0</v>
      </c>
      <c r="BW50" s="25">
        <f>IFERROR(VLOOKUP($K50&amp;$J50,'appendix 3 - IO_mult_ETS'!$A$1:$AQ$156,'appendix 1 - Calculation'!BW$3-2007,FALSE),0)</f>
        <v>0</v>
      </c>
      <c r="BX50" s="25">
        <f>IFERROR(VLOOKUP($K50&amp;$J50,'appendix 3 - IO_mult_ETS'!$A$1:$AQ$156,'appendix 1 - Calculation'!BX$3-2007,FALSE),0)</f>
        <v>0</v>
      </c>
      <c r="BY50" s="25">
        <f>IFERROR(VLOOKUP($K50&amp;$J50,'appendix 3 - IO_mult_ETS'!$A$1:$AQ$156,'appendix 1 - Calculation'!BY$3-2007,FALSE),0)</f>
        <v>0</v>
      </c>
      <c r="BZ50" s="25">
        <f>IFERROR(VLOOKUP($K50&amp;$J50,'appendix 3 - IO_mult_ETS'!$A$1:$AQ$156,'appendix 1 - Calculation'!BZ$3-2007,FALSE),0)</f>
        <v>0</v>
      </c>
      <c r="CA50" s="25">
        <f>IFERROR(VLOOKUP($K50&amp;$J50,'appendix 3 - IO_mult_ETS'!$A$1:$AQ$156,'appendix 1 - Calculation'!CA$3-2007,FALSE),0)</f>
        <v>0</v>
      </c>
      <c r="CB50" s="25">
        <f>IFERROR(VLOOKUP($K50&amp;$J50,'appendix 3 - IO_mult_ETS'!$A$1:$AQ$156,'appendix 1 - Calculation'!CB$3-2007,FALSE),0)</f>
        <v>0</v>
      </c>
      <c r="CC50" s="25">
        <f>IFERROR(VLOOKUP($K50&amp;$J50,'appendix 3 - IO_mult_ETS'!$A$1:$AQ$156,'appendix 1 - Calculation'!CC$3-2007,FALSE),0)</f>
        <v>0</v>
      </c>
      <c r="CD50" s="25">
        <f>IFERROR(VLOOKUP($K50&amp;$J50,'appendix 3 - IO_mult_ETS'!$A$1:$AQ$156,'appendix 1 - Calculation'!CD$3-2007,FALSE),0)</f>
        <v>0</v>
      </c>
      <c r="CE50" s="25">
        <f>IFERROR(VLOOKUP($K50&amp;$J50,'appendix 3 - IO_mult_ETS'!$A$1:$AQ$156,'appendix 1 - Calculation'!CE$3-2007,FALSE),0)</f>
        <v>0</v>
      </c>
      <c r="CF50" s="25">
        <f>IFERROR(VLOOKUP($K50&amp;$J50,'appendix 3 - IO_mult_ETS'!$A$1:$AQ$156,'appendix 1 - Calculation'!CF$3-2007,FALSE),0)</f>
        <v>0</v>
      </c>
      <c r="CG50" s="25">
        <f>IFERROR(VLOOKUP($K50&amp;$J50,'appendix 3 - IO_mult_ETS'!$A$1:$AQ$156,'appendix 1 - Calculation'!CG$3-2007,FALSE),0)</f>
        <v>0</v>
      </c>
      <c r="CH50" s="25">
        <f>IFERROR(VLOOKUP($K50&amp;$J50,'appendix 3 - IO_mult_ETS'!$A$1:$AQ$156,'appendix 1 - Calculation'!CH$3-2007,FALSE),0)</f>
        <v>0</v>
      </c>
      <c r="CI50" s="25">
        <f>IFERROR(VLOOKUP($K50&amp;$J50,'appendix 3 - IO_mult_ETS'!$A$1:$AQ$156,'appendix 1 - Calculation'!CI$3-2007,FALSE),0)</f>
        <v>0</v>
      </c>
      <c r="CJ50" s="25">
        <f>IFERROR(VLOOKUP($K50&amp;$J50,'appendix 3 - IO_mult_ETS'!$A$1:$AQ$156,'appendix 1 - Calculation'!CJ$3-2007,FALSE),0)</f>
        <v>0</v>
      </c>
      <c r="CK50" s="25">
        <f>IFERROR(VLOOKUP($K50&amp;$J50,'appendix 3 - IO_mult_ETS'!$A$1:$AQ$156,'appendix 1 - Calculation'!CK$3-2007,FALSE),0)</f>
        <v>0</v>
      </c>
      <c r="CL50" s="25">
        <f>IFERROR(VLOOKUP($K50&amp;$J50,'appendix 3 - IO_mult_ETS'!$A$1:$AQ$156,'appendix 1 - Calculation'!CL$3-2007,FALSE),0)</f>
        <v>0</v>
      </c>
      <c r="CM50" s="25">
        <f>IFERROR(VLOOKUP($K50&amp;$J50,'appendix 3 - IO_mult_ETS'!$A$1:$AQ$156,'appendix 1 - Calculation'!CM$3-2007,FALSE),0)</f>
        <v>0</v>
      </c>
      <c r="CN50" s="25">
        <f t="shared" ref="CN50:DC52" si="585">$I50*L50</f>
        <v>0</v>
      </c>
      <c r="CO50" s="25">
        <f t="shared" si="585"/>
        <v>0</v>
      </c>
      <c r="CP50" s="25">
        <f t="shared" si="585"/>
        <v>0</v>
      </c>
      <c r="CQ50" s="25">
        <f t="shared" si="585"/>
        <v>0</v>
      </c>
      <c r="CR50" s="25">
        <f t="shared" si="585"/>
        <v>0</v>
      </c>
      <c r="CS50" s="25">
        <f t="shared" si="585"/>
        <v>0</v>
      </c>
      <c r="CT50" s="25">
        <f t="shared" si="585"/>
        <v>0</v>
      </c>
      <c r="CU50" s="25">
        <f t="shared" si="585"/>
        <v>0</v>
      </c>
      <c r="CV50" s="25">
        <f t="shared" si="585"/>
        <v>0</v>
      </c>
      <c r="CW50" s="25">
        <f t="shared" si="585"/>
        <v>0</v>
      </c>
      <c r="CX50" s="25">
        <f t="shared" si="585"/>
        <v>0</v>
      </c>
      <c r="CY50" s="25">
        <f t="shared" si="585"/>
        <v>0</v>
      </c>
      <c r="CZ50" s="25">
        <f t="shared" si="585"/>
        <v>0</v>
      </c>
      <c r="DA50" s="25">
        <f t="shared" si="585"/>
        <v>0</v>
      </c>
      <c r="DB50" s="25">
        <f t="shared" si="585"/>
        <v>0</v>
      </c>
      <c r="DC50" s="25">
        <f t="shared" si="585"/>
        <v>0</v>
      </c>
      <c r="DD50" s="25">
        <f t="shared" ref="DD50:DS52" si="586">$I50*AB50</f>
        <v>0</v>
      </c>
      <c r="DE50" s="25">
        <f t="shared" si="586"/>
        <v>0</v>
      </c>
      <c r="DF50" s="25">
        <f t="shared" si="586"/>
        <v>0</v>
      </c>
      <c r="DG50" s="25">
        <f t="shared" si="586"/>
        <v>0</v>
      </c>
      <c r="DH50" s="25">
        <f t="shared" si="586"/>
        <v>0</v>
      </c>
      <c r="DI50" s="25">
        <f t="shared" si="586"/>
        <v>0</v>
      </c>
      <c r="DJ50" s="25">
        <f t="shared" si="586"/>
        <v>0</v>
      </c>
      <c r="DK50" s="25">
        <f t="shared" si="586"/>
        <v>0</v>
      </c>
      <c r="DL50" s="25">
        <f t="shared" si="586"/>
        <v>0</v>
      </c>
      <c r="DM50" s="25">
        <f t="shared" si="586"/>
        <v>0</v>
      </c>
      <c r="DN50" s="25">
        <f t="shared" si="586"/>
        <v>0</v>
      </c>
      <c r="DO50" s="25">
        <f t="shared" si="586"/>
        <v>0</v>
      </c>
      <c r="DP50" s="25">
        <f t="shared" si="586"/>
        <v>0</v>
      </c>
      <c r="DQ50" s="25">
        <f t="shared" si="586"/>
        <v>0</v>
      </c>
      <c r="DR50" s="25">
        <f t="shared" si="586"/>
        <v>0</v>
      </c>
      <c r="DS50" s="25">
        <f t="shared" si="586"/>
        <v>0</v>
      </c>
      <c r="DT50" s="25">
        <f t="shared" ref="DE50:DT52" si="587">$I50*AR50</f>
        <v>0</v>
      </c>
      <c r="DU50" s="25">
        <f t="shared" ref="DU50:DU52" si="588">$I50*AS50</f>
        <v>0</v>
      </c>
      <c r="DV50" s="25">
        <f t="shared" ref="DV50:DV52" si="589">$I50*AT50</f>
        <v>0</v>
      </c>
      <c r="DW50" s="25">
        <f t="shared" ref="DW50:DW52" si="590">$I50*AU50</f>
        <v>0</v>
      </c>
      <c r="DX50" s="25">
        <f t="shared" ref="DX50:DX52" si="591">$I50*AV50</f>
        <v>0</v>
      </c>
      <c r="DY50" s="25">
        <f t="shared" ref="DY50:DY52" si="592">$I50*AW50</f>
        <v>0</v>
      </c>
      <c r="DZ50" s="25">
        <f t="shared" ref="DZ50:DZ52" si="593">$I50*AX50</f>
        <v>0</v>
      </c>
      <c r="EA50" s="25">
        <f t="shared" ref="EA50:EA52" si="594">$I50*AY50</f>
        <v>0</v>
      </c>
      <c r="EB50" s="25">
        <f t="shared" ref="EB50:EQ52" si="595">$I50*AZ50</f>
        <v>0</v>
      </c>
      <c r="EC50" s="25">
        <f t="shared" si="595"/>
        <v>0</v>
      </c>
      <c r="ED50" s="25">
        <f t="shared" si="595"/>
        <v>0</v>
      </c>
      <c r="EE50" s="25">
        <f t="shared" si="595"/>
        <v>0</v>
      </c>
      <c r="EF50" s="25">
        <f t="shared" si="595"/>
        <v>0</v>
      </c>
      <c r="EG50" s="25">
        <f t="shared" si="595"/>
        <v>0</v>
      </c>
      <c r="EH50" s="25">
        <f t="shared" si="595"/>
        <v>0</v>
      </c>
      <c r="EI50" s="25">
        <f t="shared" si="595"/>
        <v>0</v>
      </c>
      <c r="EJ50" s="25">
        <f t="shared" si="595"/>
        <v>0</v>
      </c>
      <c r="EK50" s="25">
        <f t="shared" si="595"/>
        <v>0</v>
      </c>
      <c r="EL50" s="25">
        <f t="shared" si="595"/>
        <v>0</v>
      </c>
      <c r="EM50" s="25">
        <f t="shared" si="595"/>
        <v>0</v>
      </c>
      <c r="EN50" s="25">
        <f t="shared" si="595"/>
        <v>0</v>
      </c>
      <c r="EO50" s="25">
        <f t="shared" si="595"/>
        <v>0</v>
      </c>
      <c r="EP50" s="25">
        <f t="shared" si="595"/>
        <v>0</v>
      </c>
      <c r="EQ50" s="25">
        <f t="shared" si="595"/>
        <v>0</v>
      </c>
      <c r="ER50" s="25">
        <f t="shared" ref="ER50:FG52" si="596">$I50*BP50</f>
        <v>0</v>
      </c>
      <c r="ES50" s="25">
        <f t="shared" si="596"/>
        <v>0</v>
      </c>
      <c r="ET50" s="25">
        <f t="shared" si="596"/>
        <v>0</v>
      </c>
      <c r="EU50" s="25">
        <f t="shared" si="596"/>
        <v>0</v>
      </c>
      <c r="EV50" s="25">
        <f t="shared" si="596"/>
        <v>0</v>
      </c>
      <c r="EW50" s="25">
        <f t="shared" si="596"/>
        <v>0</v>
      </c>
      <c r="EX50" s="25">
        <f t="shared" si="596"/>
        <v>0</v>
      </c>
      <c r="EY50" s="25">
        <f t="shared" si="596"/>
        <v>0</v>
      </c>
      <c r="EZ50" s="25">
        <f t="shared" si="596"/>
        <v>0</v>
      </c>
      <c r="FA50" s="25">
        <f t="shared" si="596"/>
        <v>0</v>
      </c>
      <c r="FB50" s="25">
        <f t="shared" si="596"/>
        <v>0</v>
      </c>
      <c r="FC50" s="25">
        <f t="shared" si="596"/>
        <v>0</v>
      </c>
      <c r="FD50" s="25">
        <f t="shared" si="596"/>
        <v>0</v>
      </c>
      <c r="FE50" s="25">
        <f t="shared" si="596"/>
        <v>0</v>
      </c>
      <c r="FF50" s="25">
        <f t="shared" si="596"/>
        <v>0</v>
      </c>
      <c r="FG50" s="25">
        <f t="shared" si="596"/>
        <v>0</v>
      </c>
      <c r="FH50" s="25">
        <f t="shared" ref="ES50:FH52" si="597">$I50*CF50</f>
        <v>0</v>
      </c>
      <c r="FI50" s="25">
        <f t="shared" ref="FI50:FI52" si="598">$I50*CG50</f>
        <v>0</v>
      </c>
      <c r="FJ50" s="25">
        <f t="shared" ref="FJ50:FJ52" si="599">$I50*CH50</f>
        <v>0</v>
      </c>
      <c r="FK50" s="25">
        <f t="shared" ref="FK50:FK52" si="600">$I50*CI50</f>
        <v>0</v>
      </c>
      <c r="FL50" s="25">
        <f t="shared" ref="FL50:FL52" si="601">$I50*CJ50</f>
        <v>0</v>
      </c>
      <c r="FM50" s="25">
        <f t="shared" ref="FM50:FM52" si="602">$I50*CK50</f>
        <v>0</v>
      </c>
      <c r="FN50" s="25">
        <f t="shared" ref="FN50:FN52" si="603">$I50*CL50</f>
        <v>0</v>
      </c>
      <c r="FO50" s="25">
        <f t="shared" ref="FO50:FO52" si="604">$I50*CM50</f>
        <v>0</v>
      </c>
      <c r="FP50" s="25">
        <f t="shared" ref="FP50:GE52" si="605">CN50-EB50</f>
        <v>0</v>
      </c>
      <c r="FQ50" s="25">
        <f t="shared" si="605"/>
        <v>0</v>
      </c>
      <c r="FR50" s="25">
        <f t="shared" si="605"/>
        <v>0</v>
      </c>
      <c r="FS50" s="25">
        <f t="shared" si="605"/>
        <v>0</v>
      </c>
      <c r="FT50" s="25">
        <f t="shared" si="605"/>
        <v>0</v>
      </c>
      <c r="FU50" s="25">
        <f t="shared" si="605"/>
        <v>0</v>
      </c>
      <c r="FV50" s="25">
        <f t="shared" si="605"/>
        <v>0</v>
      </c>
      <c r="FW50" s="25">
        <f t="shared" si="605"/>
        <v>0</v>
      </c>
      <c r="FX50" s="25">
        <f t="shared" si="605"/>
        <v>0</v>
      </c>
      <c r="FY50" s="25">
        <f t="shared" si="605"/>
        <v>0</v>
      </c>
      <c r="FZ50" s="25">
        <f t="shared" si="605"/>
        <v>0</v>
      </c>
      <c r="GA50" s="25">
        <f t="shared" si="605"/>
        <v>0</v>
      </c>
      <c r="GB50" s="25">
        <f t="shared" si="605"/>
        <v>0</v>
      </c>
      <c r="GC50" s="25">
        <f t="shared" si="605"/>
        <v>0</v>
      </c>
      <c r="GD50" s="25">
        <f t="shared" si="605"/>
        <v>0</v>
      </c>
      <c r="GE50" s="25">
        <f t="shared" si="605"/>
        <v>0</v>
      </c>
      <c r="GF50" s="25">
        <f t="shared" ref="GF50:GU52" si="606">DD50-ER50</f>
        <v>0</v>
      </c>
      <c r="GG50" s="25">
        <f t="shared" si="606"/>
        <v>0</v>
      </c>
      <c r="GH50" s="25">
        <f t="shared" si="606"/>
        <v>0</v>
      </c>
      <c r="GI50" s="25">
        <f t="shared" si="606"/>
        <v>0</v>
      </c>
      <c r="GJ50" s="25">
        <f t="shared" si="606"/>
        <v>0</v>
      </c>
      <c r="GK50" s="25">
        <f t="shared" si="606"/>
        <v>0</v>
      </c>
      <c r="GL50" s="25">
        <f t="shared" si="606"/>
        <v>0</v>
      </c>
      <c r="GM50" s="25">
        <f t="shared" si="606"/>
        <v>0</v>
      </c>
      <c r="GN50" s="25">
        <f t="shared" si="606"/>
        <v>0</v>
      </c>
      <c r="GO50" s="25">
        <f t="shared" si="606"/>
        <v>0</v>
      </c>
      <c r="GP50" s="25">
        <f t="shared" si="606"/>
        <v>0</v>
      </c>
      <c r="GQ50" s="25">
        <f t="shared" si="606"/>
        <v>0</v>
      </c>
      <c r="GR50" s="25">
        <f t="shared" si="606"/>
        <v>0</v>
      </c>
      <c r="GS50" s="25">
        <f t="shared" si="606"/>
        <v>0</v>
      </c>
      <c r="GT50" s="25">
        <f t="shared" si="606"/>
        <v>0</v>
      </c>
      <c r="GU50" s="25">
        <f t="shared" si="606"/>
        <v>0</v>
      </c>
      <c r="GV50" s="25">
        <f t="shared" ref="GG50:GV52" si="607">DT50-FH50</f>
        <v>0</v>
      </c>
      <c r="GW50" s="25">
        <f t="shared" ref="GW50:GW52" si="608">DU50-FI50</f>
        <v>0</v>
      </c>
      <c r="GX50" s="25">
        <f t="shared" ref="GX50:GX52" si="609">DV50-FJ50</f>
        <v>0</v>
      </c>
      <c r="GY50" s="25">
        <f t="shared" ref="GY50:GY52" si="610">DW50-FK50</f>
        <v>0</v>
      </c>
      <c r="GZ50" s="25">
        <f t="shared" ref="GZ50:GZ52" si="611">DX50-FL50</f>
        <v>0</v>
      </c>
      <c r="HA50" s="25">
        <f t="shared" ref="HA50:HA52" si="612">DY50-FM50</f>
        <v>0</v>
      </c>
      <c r="HB50" s="25">
        <f t="shared" ref="HB50:HB52" si="613">DZ50-FN50</f>
        <v>0</v>
      </c>
      <c r="HC50" s="25">
        <f t="shared" ref="HC50:HC52" si="614">EA50-FO50</f>
        <v>0</v>
      </c>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BGD50" s="21"/>
    </row>
    <row r="51" spans="1:291 1538:1538" x14ac:dyDescent="0.25">
      <c r="A51" s="7">
        <f>'STEP 2 Input sheet'!A145</f>
        <v>0</v>
      </c>
      <c r="B51" s="7">
        <f>'STEP 2 Input sheet'!B145</f>
        <v>0</v>
      </c>
      <c r="C51" s="7">
        <f>'STEP 2 Input sheet'!C145</f>
        <v>0</v>
      </c>
      <c r="D51" s="7">
        <f>'STEP 2 Input sheet'!D145</f>
        <v>0</v>
      </c>
      <c r="E51" s="7">
        <f>'STEP 2 Input sheet'!E145</f>
        <v>0</v>
      </c>
      <c r="F51" s="7" t="str">
        <f>'STEP 2 Input sheet'!F145</f>
        <v>euro/</v>
      </c>
      <c r="G51" s="7">
        <f>'STEP 2 Input sheet'!G145</f>
        <v>0</v>
      </c>
      <c r="H51" s="7">
        <f>'STEP 2 Input sheet'!H145</f>
        <v>0</v>
      </c>
      <c r="I51" s="7">
        <f>'STEP 2 Input sheet'!I145</f>
        <v>0</v>
      </c>
      <c r="J51" s="15" t="e">
        <f>VLOOKUP(C51,'appendix 7 - prd ind and reg'!$A:$B,2,FALSE)</f>
        <v>#N/A</v>
      </c>
      <c r="K51" s="16" t="e">
        <f>VLOOKUP(D51,'appendix 7 - prd ind and reg'!$G$2:$H$6,2,FALSE)</f>
        <v>#N/A</v>
      </c>
      <c r="L51" s="25">
        <f>IFERROR(VLOOKUP($K51&amp;$J51,'appendix 2 - IO_mult_all'!$A$1:$AQ$156,'appendix 1 - Calculation'!L$36-2007,FALSE),0)</f>
        <v>0</v>
      </c>
      <c r="M51" s="25">
        <f>IFERROR(VLOOKUP($K51&amp;$J51,'appendix 2 - IO_mult_all'!$A$1:$AQ$156,'appendix 1 - Calculation'!M$36-2007,FALSE),0)</f>
        <v>0</v>
      </c>
      <c r="N51" s="25">
        <f>IFERROR(VLOOKUP($K51&amp;$J51,'appendix 2 - IO_mult_all'!$A$1:$AQ$156,'appendix 1 - Calculation'!N$36-2007,FALSE),0)</f>
        <v>0</v>
      </c>
      <c r="O51" s="25">
        <f>IFERROR(VLOOKUP($K51&amp;$J51,'appendix 2 - IO_mult_all'!$A$1:$AQ$156,'appendix 1 - Calculation'!O$36-2007,FALSE),0)</f>
        <v>0</v>
      </c>
      <c r="P51" s="25">
        <f>IFERROR(VLOOKUP($K51&amp;$J51,'appendix 2 - IO_mult_all'!$A$1:$AQ$156,'appendix 1 - Calculation'!P$36-2007,FALSE),0)</f>
        <v>0</v>
      </c>
      <c r="Q51" s="25">
        <f>IFERROR(VLOOKUP($K51&amp;$J51,'appendix 2 - IO_mult_all'!$A$1:$AQ$156,'appendix 1 - Calculation'!Q$36-2007,FALSE),0)</f>
        <v>0</v>
      </c>
      <c r="R51" s="25">
        <f>IFERROR(VLOOKUP($K51&amp;$J51,'appendix 2 - IO_mult_all'!$A$1:$AQ$156,'appendix 1 - Calculation'!R$36-2007,FALSE),0)</f>
        <v>0</v>
      </c>
      <c r="S51" s="25">
        <f>IFERROR(VLOOKUP($K51&amp;$J51,'appendix 2 - IO_mult_all'!$A$1:$AQ$156,'appendix 1 - Calculation'!S$36-2007,FALSE),0)</f>
        <v>0</v>
      </c>
      <c r="T51" s="25">
        <f>IFERROR(VLOOKUP($K51&amp;$J51,'appendix 2 - IO_mult_all'!$A$1:$AQ$156,'appendix 1 - Calculation'!T$36-2007,FALSE),0)</f>
        <v>0</v>
      </c>
      <c r="U51" s="25">
        <f>IFERROR(VLOOKUP($K51&amp;$J51,'appendix 2 - IO_mult_all'!$A$1:$AQ$156,'appendix 1 - Calculation'!U$36-2007,FALSE),0)</f>
        <v>0</v>
      </c>
      <c r="V51" s="25">
        <f>IFERROR(VLOOKUP($K51&amp;$J51,'appendix 2 - IO_mult_all'!$A$1:$AQ$156,'appendix 1 - Calculation'!V$36-2007,FALSE),0)</f>
        <v>0</v>
      </c>
      <c r="W51" s="25">
        <f>IFERROR(VLOOKUP($K51&amp;$J51,'appendix 2 - IO_mult_all'!$A$1:$AQ$156,'appendix 1 - Calculation'!W$36-2007,FALSE),0)</f>
        <v>0</v>
      </c>
      <c r="X51" s="25">
        <f>IFERROR(VLOOKUP($K51&amp;$J51,'appendix 2 - IO_mult_all'!$A$1:$AQ$156,'appendix 1 - Calculation'!X$36-2007,FALSE),0)</f>
        <v>0</v>
      </c>
      <c r="Y51" s="25">
        <f>IFERROR(VLOOKUP($K51&amp;$J51,'appendix 2 - IO_mult_all'!$A$1:$AQ$156,'appendix 1 - Calculation'!Y$36-2007,FALSE),0)</f>
        <v>0</v>
      </c>
      <c r="Z51" s="25">
        <f>IFERROR(VLOOKUP($K51&amp;$J51,'appendix 2 - IO_mult_all'!$A$1:$AQ$156,'appendix 1 - Calculation'!Z$36-2007,FALSE),0)</f>
        <v>0</v>
      </c>
      <c r="AA51" s="25">
        <f>IFERROR(VLOOKUP($K51&amp;$J51,'appendix 2 - IO_mult_all'!$A$1:$AQ$156,'appendix 1 - Calculation'!AA$36-2007,FALSE),0)</f>
        <v>0</v>
      </c>
      <c r="AB51" s="25">
        <f>IFERROR(VLOOKUP($K51&amp;$J51,'appendix 2 - IO_mult_all'!$A$1:$AQ$156,'appendix 1 - Calculation'!AB$36-2007,FALSE),0)</f>
        <v>0</v>
      </c>
      <c r="AC51" s="25">
        <f>IFERROR(VLOOKUP($K51&amp;$J51,'appendix 2 - IO_mult_all'!$A$1:$AQ$156,'appendix 1 - Calculation'!AC$36-2007,FALSE),0)</f>
        <v>0</v>
      </c>
      <c r="AD51" s="25">
        <f>IFERROR(VLOOKUP($K51&amp;$J51,'appendix 2 - IO_mult_all'!$A$1:$AQ$156,'appendix 1 - Calculation'!AD$36-2007,FALSE),0)</f>
        <v>0</v>
      </c>
      <c r="AE51" s="25">
        <f>IFERROR(VLOOKUP($K51&amp;$J51,'appendix 2 - IO_mult_all'!$A$1:$AQ$156,'appendix 1 - Calculation'!AE$36-2007,FALSE),0)</f>
        <v>0</v>
      </c>
      <c r="AF51" s="25">
        <f>IFERROR(VLOOKUP($K51&amp;$J51,'appendix 2 - IO_mult_all'!$A$1:$AQ$156,'appendix 1 - Calculation'!AF$36-2007,FALSE),0)</f>
        <v>0</v>
      </c>
      <c r="AG51" s="25">
        <f>IFERROR(VLOOKUP($K51&amp;$J51,'appendix 2 - IO_mult_all'!$A$1:$AQ$156,'appendix 1 - Calculation'!AG$36-2007,FALSE),0)</f>
        <v>0</v>
      </c>
      <c r="AH51" s="25">
        <f>IFERROR(VLOOKUP($K51&amp;$J51,'appendix 2 - IO_mult_all'!$A$1:$AQ$156,'appendix 1 - Calculation'!AH$36-2007,FALSE),0)</f>
        <v>0</v>
      </c>
      <c r="AI51" s="25">
        <f>IFERROR(VLOOKUP($K51&amp;$J51,'appendix 2 - IO_mult_all'!$A$1:$AQ$156,'appendix 1 - Calculation'!AI$36-2007,FALSE),0)</f>
        <v>0</v>
      </c>
      <c r="AJ51" s="25">
        <f>IFERROR(VLOOKUP($K51&amp;$J51,'appendix 2 - IO_mult_all'!$A$1:$AQ$156,'appendix 1 - Calculation'!AJ$36-2007,FALSE),0)</f>
        <v>0</v>
      </c>
      <c r="AK51" s="25">
        <f>IFERROR(VLOOKUP($K51&amp;$J51,'appendix 2 - IO_mult_all'!$A$1:$AQ$156,'appendix 1 - Calculation'!AK$36-2007,FALSE),0)</f>
        <v>0</v>
      </c>
      <c r="AL51" s="25">
        <f>IFERROR(VLOOKUP($K51&amp;$J51,'appendix 2 - IO_mult_all'!$A$1:$AQ$156,'appendix 1 - Calculation'!AL$36-2007,FALSE),0)</f>
        <v>0</v>
      </c>
      <c r="AM51" s="25">
        <f>IFERROR(VLOOKUP($K51&amp;$J51,'appendix 2 - IO_mult_all'!$A$1:$AQ$156,'appendix 1 - Calculation'!AM$36-2007,FALSE),0)</f>
        <v>0</v>
      </c>
      <c r="AN51" s="25">
        <f>IFERROR(VLOOKUP($K51&amp;$J51,'appendix 2 - IO_mult_all'!$A$1:$AQ$156,'appendix 1 - Calculation'!AN$36-2007,FALSE),0)</f>
        <v>0</v>
      </c>
      <c r="AO51" s="25">
        <f>IFERROR(VLOOKUP($K51&amp;$J51,'appendix 2 - IO_mult_all'!$A$1:$AQ$156,'appendix 1 - Calculation'!AO$36-2007,FALSE),0)</f>
        <v>0</v>
      </c>
      <c r="AP51" s="25">
        <f>IFERROR(VLOOKUP($K51&amp;$J51,'appendix 2 - IO_mult_all'!$A$1:$AQ$156,'appendix 1 - Calculation'!AP$36-2007,FALSE),0)</f>
        <v>0</v>
      </c>
      <c r="AQ51" s="25">
        <f>IFERROR(VLOOKUP($K51&amp;$J51,'appendix 2 - IO_mult_all'!$A$1:$AQ$156,'appendix 1 - Calculation'!AQ$36-2007,FALSE),0)</f>
        <v>0</v>
      </c>
      <c r="AR51" s="25">
        <f>IFERROR(VLOOKUP($K51&amp;$J51,'appendix 2 - IO_mult_all'!$A$1:$AQ$156,'appendix 1 - Calculation'!AR$36-2007,FALSE),0)</f>
        <v>0</v>
      </c>
      <c r="AS51" s="25">
        <f>IFERROR(VLOOKUP($K51&amp;$J51,'appendix 2 - IO_mult_all'!$A$1:$AQ$156,'appendix 1 - Calculation'!AS$36-2007,FALSE),0)</f>
        <v>0</v>
      </c>
      <c r="AT51" s="25">
        <f>IFERROR(VLOOKUP($K51&amp;$J51,'appendix 2 - IO_mult_all'!$A$1:$AQ$156,'appendix 1 - Calculation'!AT$36-2007,FALSE),0)</f>
        <v>0</v>
      </c>
      <c r="AU51" s="25">
        <f>IFERROR(VLOOKUP($K51&amp;$J51,'appendix 2 - IO_mult_all'!$A$1:$AQ$156,'appendix 1 - Calculation'!AU$36-2007,FALSE),0)</f>
        <v>0</v>
      </c>
      <c r="AV51" s="25">
        <f>IFERROR(VLOOKUP($K51&amp;$J51,'appendix 2 - IO_mult_all'!$A$1:$AQ$156,'appendix 1 - Calculation'!AV$36-2007,FALSE),0)</f>
        <v>0</v>
      </c>
      <c r="AW51" s="25">
        <f>IFERROR(VLOOKUP($K51&amp;$J51,'appendix 2 - IO_mult_all'!$A$1:$AQ$156,'appendix 1 - Calculation'!AW$36-2007,FALSE),0)</f>
        <v>0</v>
      </c>
      <c r="AX51" s="25">
        <f>IFERROR(VLOOKUP($K51&amp;$J51,'appendix 2 - IO_mult_all'!$A$1:$AQ$156,'appendix 1 - Calculation'!AX$36-2007,FALSE),0)</f>
        <v>0</v>
      </c>
      <c r="AY51" s="25">
        <f>IFERROR(VLOOKUP($K51&amp;$J51,'appendix 2 - IO_mult_all'!$A$1:$AQ$156,'appendix 1 - Calculation'!AY$36-2007,FALSE),0)</f>
        <v>0</v>
      </c>
      <c r="AZ51" s="25">
        <f>IFERROR(VLOOKUP($K51&amp;$J51,'appendix 3 - IO_mult_ETS'!$A$1:$AQ$156,'appendix 1 - Calculation'!AZ$3-2007,FALSE),0)</f>
        <v>0</v>
      </c>
      <c r="BA51" s="25">
        <f>IFERROR(VLOOKUP($K51&amp;$J51,'appendix 3 - IO_mult_ETS'!$A$1:$AQ$156,'appendix 1 - Calculation'!BA$3-2007,FALSE),0)</f>
        <v>0</v>
      </c>
      <c r="BB51" s="25">
        <f>IFERROR(VLOOKUP($K51&amp;$J51,'appendix 3 - IO_mult_ETS'!$A$1:$AQ$156,'appendix 1 - Calculation'!BB$3-2007,FALSE),0)</f>
        <v>0</v>
      </c>
      <c r="BC51" s="25">
        <f>IFERROR(VLOOKUP($K51&amp;$J51,'appendix 3 - IO_mult_ETS'!$A$1:$AQ$156,'appendix 1 - Calculation'!BC$3-2007,FALSE),0)</f>
        <v>0</v>
      </c>
      <c r="BD51" s="25">
        <f>IFERROR(VLOOKUP($K51&amp;$J51,'appendix 3 - IO_mult_ETS'!$A$1:$AQ$156,'appendix 1 - Calculation'!BD$3-2007,FALSE),0)</f>
        <v>0</v>
      </c>
      <c r="BE51" s="25">
        <f>IFERROR(VLOOKUP($K51&amp;$J51,'appendix 3 - IO_mult_ETS'!$A$1:$AQ$156,'appendix 1 - Calculation'!BE$3-2007,FALSE),0)</f>
        <v>0</v>
      </c>
      <c r="BF51" s="25">
        <f>IFERROR(VLOOKUP($K51&amp;$J51,'appendix 3 - IO_mult_ETS'!$A$1:$AQ$156,'appendix 1 - Calculation'!BF$3-2007,FALSE),0)</f>
        <v>0</v>
      </c>
      <c r="BG51" s="25">
        <f>IFERROR(VLOOKUP($K51&amp;$J51,'appendix 3 - IO_mult_ETS'!$A$1:$AQ$156,'appendix 1 - Calculation'!BG$3-2007,FALSE),0)</f>
        <v>0</v>
      </c>
      <c r="BH51" s="25">
        <f>IFERROR(VLOOKUP($K51&amp;$J51,'appendix 3 - IO_mult_ETS'!$A$1:$AQ$156,'appendix 1 - Calculation'!BH$3-2007,FALSE),0)</f>
        <v>0</v>
      </c>
      <c r="BI51" s="25">
        <f>IFERROR(VLOOKUP($K51&amp;$J51,'appendix 3 - IO_mult_ETS'!$A$1:$AQ$156,'appendix 1 - Calculation'!BI$3-2007,FALSE),0)</f>
        <v>0</v>
      </c>
      <c r="BJ51" s="25">
        <f>IFERROR(VLOOKUP($K51&amp;$J51,'appendix 3 - IO_mult_ETS'!$A$1:$AQ$156,'appendix 1 - Calculation'!BJ$3-2007,FALSE),0)</f>
        <v>0</v>
      </c>
      <c r="BK51" s="25">
        <f>IFERROR(VLOOKUP($K51&amp;$J51,'appendix 3 - IO_mult_ETS'!$A$1:$AQ$156,'appendix 1 - Calculation'!BK$3-2007,FALSE),0)</f>
        <v>0</v>
      </c>
      <c r="BL51" s="25">
        <f>IFERROR(VLOOKUP($K51&amp;$J51,'appendix 3 - IO_mult_ETS'!$A$1:$AQ$156,'appendix 1 - Calculation'!BL$3-2007,FALSE),0)</f>
        <v>0</v>
      </c>
      <c r="BM51" s="25">
        <f>IFERROR(VLOOKUP($K51&amp;$J51,'appendix 3 - IO_mult_ETS'!$A$1:$AQ$156,'appendix 1 - Calculation'!BM$3-2007,FALSE),0)</f>
        <v>0</v>
      </c>
      <c r="BN51" s="25">
        <f>IFERROR(VLOOKUP($K51&amp;$J51,'appendix 3 - IO_mult_ETS'!$A$1:$AQ$156,'appendix 1 - Calculation'!BN$3-2007,FALSE),0)</f>
        <v>0</v>
      </c>
      <c r="BO51" s="25">
        <f>IFERROR(VLOOKUP($K51&amp;$J51,'appendix 3 - IO_mult_ETS'!$A$1:$AQ$156,'appendix 1 - Calculation'!BO$3-2007,FALSE),0)</f>
        <v>0</v>
      </c>
      <c r="BP51" s="25">
        <f>IFERROR(VLOOKUP($K51&amp;$J51,'appendix 3 - IO_mult_ETS'!$A$1:$AQ$156,'appendix 1 - Calculation'!BP$3-2007,FALSE),0)</f>
        <v>0</v>
      </c>
      <c r="BQ51" s="25">
        <f>IFERROR(VLOOKUP($K51&amp;$J51,'appendix 3 - IO_mult_ETS'!$A$1:$AQ$156,'appendix 1 - Calculation'!BQ$3-2007,FALSE),0)</f>
        <v>0</v>
      </c>
      <c r="BR51" s="25">
        <f>IFERROR(VLOOKUP($K51&amp;$J51,'appendix 3 - IO_mult_ETS'!$A$1:$AQ$156,'appendix 1 - Calculation'!BR$3-2007,FALSE),0)</f>
        <v>0</v>
      </c>
      <c r="BS51" s="25">
        <f>IFERROR(VLOOKUP($K51&amp;$J51,'appendix 3 - IO_mult_ETS'!$A$1:$AQ$156,'appendix 1 - Calculation'!BS$3-2007,FALSE),0)</f>
        <v>0</v>
      </c>
      <c r="BT51" s="25">
        <f>IFERROR(VLOOKUP($K51&amp;$J51,'appendix 3 - IO_mult_ETS'!$A$1:$AQ$156,'appendix 1 - Calculation'!BT$3-2007,FALSE),0)</f>
        <v>0</v>
      </c>
      <c r="BU51" s="25">
        <f>IFERROR(VLOOKUP($K51&amp;$J51,'appendix 3 - IO_mult_ETS'!$A$1:$AQ$156,'appendix 1 - Calculation'!BU$3-2007,FALSE),0)</f>
        <v>0</v>
      </c>
      <c r="BV51" s="25">
        <f>IFERROR(VLOOKUP($K51&amp;$J51,'appendix 3 - IO_mult_ETS'!$A$1:$AQ$156,'appendix 1 - Calculation'!BV$3-2007,FALSE),0)</f>
        <v>0</v>
      </c>
      <c r="BW51" s="25">
        <f>IFERROR(VLOOKUP($K51&amp;$J51,'appendix 3 - IO_mult_ETS'!$A$1:$AQ$156,'appendix 1 - Calculation'!BW$3-2007,FALSE),0)</f>
        <v>0</v>
      </c>
      <c r="BX51" s="25">
        <f>IFERROR(VLOOKUP($K51&amp;$J51,'appendix 3 - IO_mult_ETS'!$A$1:$AQ$156,'appendix 1 - Calculation'!BX$3-2007,FALSE),0)</f>
        <v>0</v>
      </c>
      <c r="BY51" s="25">
        <f>IFERROR(VLOOKUP($K51&amp;$J51,'appendix 3 - IO_mult_ETS'!$A$1:$AQ$156,'appendix 1 - Calculation'!BY$3-2007,FALSE),0)</f>
        <v>0</v>
      </c>
      <c r="BZ51" s="25">
        <f>IFERROR(VLOOKUP($K51&amp;$J51,'appendix 3 - IO_mult_ETS'!$A$1:$AQ$156,'appendix 1 - Calculation'!BZ$3-2007,FALSE),0)</f>
        <v>0</v>
      </c>
      <c r="CA51" s="25">
        <f>IFERROR(VLOOKUP($K51&amp;$J51,'appendix 3 - IO_mult_ETS'!$A$1:$AQ$156,'appendix 1 - Calculation'!CA$3-2007,FALSE),0)</f>
        <v>0</v>
      </c>
      <c r="CB51" s="25">
        <f>IFERROR(VLOOKUP($K51&amp;$J51,'appendix 3 - IO_mult_ETS'!$A$1:$AQ$156,'appendix 1 - Calculation'!CB$3-2007,FALSE),0)</f>
        <v>0</v>
      </c>
      <c r="CC51" s="25">
        <f>IFERROR(VLOOKUP($K51&amp;$J51,'appendix 3 - IO_mult_ETS'!$A$1:$AQ$156,'appendix 1 - Calculation'!CC$3-2007,FALSE),0)</f>
        <v>0</v>
      </c>
      <c r="CD51" s="25">
        <f>IFERROR(VLOOKUP($K51&amp;$J51,'appendix 3 - IO_mult_ETS'!$A$1:$AQ$156,'appendix 1 - Calculation'!CD$3-2007,FALSE),0)</f>
        <v>0</v>
      </c>
      <c r="CE51" s="25">
        <f>IFERROR(VLOOKUP($K51&amp;$J51,'appendix 3 - IO_mult_ETS'!$A$1:$AQ$156,'appendix 1 - Calculation'!CE$3-2007,FALSE),0)</f>
        <v>0</v>
      </c>
      <c r="CF51" s="25">
        <f>IFERROR(VLOOKUP($K51&amp;$J51,'appendix 3 - IO_mult_ETS'!$A$1:$AQ$156,'appendix 1 - Calculation'!CF$3-2007,FALSE),0)</f>
        <v>0</v>
      </c>
      <c r="CG51" s="25">
        <f>IFERROR(VLOOKUP($K51&amp;$J51,'appendix 3 - IO_mult_ETS'!$A$1:$AQ$156,'appendix 1 - Calculation'!CG$3-2007,FALSE),0)</f>
        <v>0</v>
      </c>
      <c r="CH51" s="25">
        <f>IFERROR(VLOOKUP($K51&amp;$J51,'appendix 3 - IO_mult_ETS'!$A$1:$AQ$156,'appendix 1 - Calculation'!CH$3-2007,FALSE),0)</f>
        <v>0</v>
      </c>
      <c r="CI51" s="25">
        <f>IFERROR(VLOOKUP($K51&amp;$J51,'appendix 3 - IO_mult_ETS'!$A$1:$AQ$156,'appendix 1 - Calculation'!CI$3-2007,FALSE),0)</f>
        <v>0</v>
      </c>
      <c r="CJ51" s="25">
        <f>IFERROR(VLOOKUP($K51&amp;$J51,'appendix 3 - IO_mult_ETS'!$A$1:$AQ$156,'appendix 1 - Calculation'!CJ$3-2007,FALSE),0)</f>
        <v>0</v>
      </c>
      <c r="CK51" s="25">
        <f>IFERROR(VLOOKUP($K51&amp;$J51,'appendix 3 - IO_mult_ETS'!$A$1:$AQ$156,'appendix 1 - Calculation'!CK$3-2007,FALSE),0)</f>
        <v>0</v>
      </c>
      <c r="CL51" s="25">
        <f>IFERROR(VLOOKUP($K51&amp;$J51,'appendix 3 - IO_mult_ETS'!$A$1:$AQ$156,'appendix 1 - Calculation'!CL$3-2007,FALSE),0)</f>
        <v>0</v>
      </c>
      <c r="CM51" s="25">
        <f>IFERROR(VLOOKUP($K51&amp;$J51,'appendix 3 - IO_mult_ETS'!$A$1:$AQ$156,'appendix 1 - Calculation'!CM$3-2007,FALSE),0)</f>
        <v>0</v>
      </c>
      <c r="CN51" s="25">
        <f t="shared" si="585"/>
        <v>0</v>
      </c>
      <c r="CO51" s="25">
        <f t="shared" si="585"/>
        <v>0</v>
      </c>
      <c r="CP51" s="25">
        <f t="shared" si="585"/>
        <v>0</v>
      </c>
      <c r="CQ51" s="25">
        <f t="shared" si="585"/>
        <v>0</v>
      </c>
      <c r="CR51" s="25">
        <f t="shared" si="585"/>
        <v>0</v>
      </c>
      <c r="CS51" s="25">
        <f t="shared" si="585"/>
        <v>0</v>
      </c>
      <c r="CT51" s="25">
        <f t="shared" si="585"/>
        <v>0</v>
      </c>
      <c r="CU51" s="25">
        <f t="shared" si="585"/>
        <v>0</v>
      </c>
      <c r="CV51" s="25">
        <f t="shared" si="585"/>
        <v>0</v>
      </c>
      <c r="CW51" s="25">
        <f t="shared" si="585"/>
        <v>0</v>
      </c>
      <c r="CX51" s="25">
        <f t="shared" si="585"/>
        <v>0</v>
      </c>
      <c r="CY51" s="25">
        <f t="shared" si="585"/>
        <v>0</v>
      </c>
      <c r="CZ51" s="25">
        <f t="shared" si="585"/>
        <v>0</v>
      </c>
      <c r="DA51" s="25">
        <f t="shared" si="585"/>
        <v>0</v>
      </c>
      <c r="DB51" s="25">
        <f t="shared" si="585"/>
        <v>0</v>
      </c>
      <c r="DC51" s="25">
        <f t="shared" si="585"/>
        <v>0</v>
      </c>
      <c r="DD51" s="25">
        <f t="shared" si="586"/>
        <v>0</v>
      </c>
      <c r="DE51" s="25">
        <f t="shared" si="587"/>
        <v>0</v>
      </c>
      <c r="DF51" s="25">
        <f t="shared" si="587"/>
        <v>0</v>
      </c>
      <c r="DG51" s="25">
        <f t="shared" si="587"/>
        <v>0</v>
      </c>
      <c r="DH51" s="25">
        <f t="shared" si="587"/>
        <v>0</v>
      </c>
      <c r="DI51" s="25">
        <f t="shared" si="587"/>
        <v>0</v>
      </c>
      <c r="DJ51" s="25">
        <f t="shared" si="587"/>
        <v>0</v>
      </c>
      <c r="DK51" s="25">
        <f t="shared" si="587"/>
        <v>0</v>
      </c>
      <c r="DL51" s="25">
        <f t="shared" si="587"/>
        <v>0</v>
      </c>
      <c r="DM51" s="25">
        <f t="shared" si="587"/>
        <v>0</v>
      </c>
      <c r="DN51" s="25">
        <f t="shared" si="587"/>
        <v>0</v>
      </c>
      <c r="DO51" s="25">
        <f t="shared" si="587"/>
        <v>0</v>
      </c>
      <c r="DP51" s="25">
        <f t="shared" si="587"/>
        <v>0</v>
      </c>
      <c r="DQ51" s="25">
        <f t="shared" si="587"/>
        <v>0</v>
      </c>
      <c r="DR51" s="25">
        <f t="shared" si="587"/>
        <v>0</v>
      </c>
      <c r="DS51" s="25">
        <f t="shared" si="587"/>
        <v>0</v>
      </c>
      <c r="DT51" s="25">
        <f t="shared" si="587"/>
        <v>0</v>
      </c>
      <c r="DU51" s="25">
        <f t="shared" si="588"/>
        <v>0</v>
      </c>
      <c r="DV51" s="25">
        <f t="shared" si="589"/>
        <v>0</v>
      </c>
      <c r="DW51" s="25">
        <f t="shared" si="590"/>
        <v>0</v>
      </c>
      <c r="DX51" s="25">
        <f t="shared" si="591"/>
        <v>0</v>
      </c>
      <c r="DY51" s="25">
        <f t="shared" si="592"/>
        <v>0</v>
      </c>
      <c r="DZ51" s="25">
        <f t="shared" si="593"/>
        <v>0</v>
      </c>
      <c r="EA51" s="25">
        <f t="shared" si="594"/>
        <v>0</v>
      </c>
      <c r="EB51" s="25">
        <f t="shared" si="595"/>
        <v>0</v>
      </c>
      <c r="EC51" s="25">
        <f t="shared" si="595"/>
        <v>0</v>
      </c>
      <c r="ED51" s="25">
        <f t="shared" si="595"/>
        <v>0</v>
      </c>
      <c r="EE51" s="25">
        <f t="shared" si="595"/>
        <v>0</v>
      </c>
      <c r="EF51" s="25">
        <f t="shared" si="595"/>
        <v>0</v>
      </c>
      <c r="EG51" s="25">
        <f t="shared" si="595"/>
        <v>0</v>
      </c>
      <c r="EH51" s="25">
        <f t="shared" si="595"/>
        <v>0</v>
      </c>
      <c r="EI51" s="25">
        <f t="shared" si="595"/>
        <v>0</v>
      </c>
      <c r="EJ51" s="25">
        <f t="shared" si="595"/>
        <v>0</v>
      </c>
      <c r="EK51" s="25">
        <f t="shared" si="595"/>
        <v>0</v>
      </c>
      <c r="EL51" s="25">
        <f t="shared" si="595"/>
        <v>0</v>
      </c>
      <c r="EM51" s="25">
        <f t="shared" si="595"/>
        <v>0</v>
      </c>
      <c r="EN51" s="25">
        <f t="shared" si="595"/>
        <v>0</v>
      </c>
      <c r="EO51" s="25">
        <f t="shared" si="595"/>
        <v>0</v>
      </c>
      <c r="EP51" s="25">
        <f t="shared" si="595"/>
        <v>0</v>
      </c>
      <c r="EQ51" s="25">
        <f t="shared" si="595"/>
        <v>0</v>
      </c>
      <c r="ER51" s="25">
        <f t="shared" si="596"/>
        <v>0</v>
      </c>
      <c r="ES51" s="25">
        <f t="shared" si="597"/>
        <v>0</v>
      </c>
      <c r="ET51" s="25">
        <f t="shared" si="597"/>
        <v>0</v>
      </c>
      <c r="EU51" s="25">
        <f t="shared" si="597"/>
        <v>0</v>
      </c>
      <c r="EV51" s="25">
        <f t="shared" si="597"/>
        <v>0</v>
      </c>
      <c r="EW51" s="25">
        <f t="shared" si="597"/>
        <v>0</v>
      </c>
      <c r="EX51" s="25">
        <f t="shared" si="597"/>
        <v>0</v>
      </c>
      <c r="EY51" s="25">
        <f t="shared" si="597"/>
        <v>0</v>
      </c>
      <c r="EZ51" s="25">
        <f t="shared" si="597"/>
        <v>0</v>
      </c>
      <c r="FA51" s="25">
        <f t="shared" si="597"/>
        <v>0</v>
      </c>
      <c r="FB51" s="25">
        <f t="shared" si="597"/>
        <v>0</v>
      </c>
      <c r="FC51" s="25">
        <f t="shared" si="597"/>
        <v>0</v>
      </c>
      <c r="FD51" s="25">
        <f t="shared" si="597"/>
        <v>0</v>
      </c>
      <c r="FE51" s="25">
        <f t="shared" si="597"/>
        <v>0</v>
      </c>
      <c r="FF51" s="25">
        <f t="shared" si="597"/>
        <v>0</v>
      </c>
      <c r="FG51" s="25">
        <f t="shared" si="597"/>
        <v>0</v>
      </c>
      <c r="FH51" s="25">
        <f t="shared" si="597"/>
        <v>0</v>
      </c>
      <c r="FI51" s="25">
        <f t="shared" si="598"/>
        <v>0</v>
      </c>
      <c r="FJ51" s="25">
        <f t="shared" si="599"/>
        <v>0</v>
      </c>
      <c r="FK51" s="25">
        <f t="shared" si="600"/>
        <v>0</v>
      </c>
      <c r="FL51" s="25">
        <f t="shared" si="601"/>
        <v>0</v>
      </c>
      <c r="FM51" s="25">
        <f t="shared" si="602"/>
        <v>0</v>
      </c>
      <c r="FN51" s="25">
        <f t="shared" si="603"/>
        <v>0</v>
      </c>
      <c r="FO51" s="25">
        <f t="shared" si="604"/>
        <v>0</v>
      </c>
      <c r="FP51" s="25">
        <f t="shared" si="605"/>
        <v>0</v>
      </c>
      <c r="FQ51" s="25">
        <f t="shared" si="605"/>
        <v>0</v>
      </c>
      <c r="FR51" s="25">
        <f t="shared" si="605"/>
        <v>0</v>
      </c>
      <c r="FS51" s="25">
        <f t="shared" si="605"/>
        <v>0</v>
      </c>
      <c r="FT51" s="25">
        <f t="shared" si="605"/>
        <v>0</v>
      </c>
      <c r="FU51" s="25">
        <f t="shared" si="605"/>
        <v>0</v>
      </c>
      <c r="FV51" s="25">
        <f t="shared" si="605"/>
        <v>0</v>
      </c>
      <c r="FW51" s="25">
        <f t="shared" si="605"/>
        <v>0</v>
      </c>
      <c r="FX51" s="25">
        <f t="shared" si="605"/>
        <v>0</v>
      </c>
      <c r="FY51" s="25">
        <f t="shared" si="605"/>
        <v>0</v>
      </c>
      <c r="FZ51" s="25">
        <f t="shared" si="605"/>
        <v>0</v>
      </c>
      <c r="GA51" s="25">
        <f t="shared" si="605"/>
        <v>0</v>
      </c>
      <c r="GB51" s="25">
        <f t="shared" si="605"/>
        <v>0</v>
      </c>
      <c r="GC51" s="25">
        <f t="shared" si="605"/>
        <v>0</v>
      </c>
      <c r="GD51" s="25">
        <f t="shared" si="605"/>
        <v>0</v>
      </c>
      <c r="GE51" s="25">
        <f t="shared" si="605"/>
        <v>0</v>
      </c>
      <c r="GF51" s="25">
        <f t="shared" si="606"/>
        <v>0</v>
      </c>
      <c r="GG51" s="25">
        <f t="shared" si="607"/>
        <v>0</v>
      </c>
      <c r="GH51" s="25">
        <f t="shared" si="607"/>
        <v>0</v>
      </c>
      <c r="GI51" s="25">
        <f t="shared" si="607"/>
        <v>0</v>
      </c>
      <c r="GJ51" s="25">
        <f t="shared" si="607"/>
        <v>0</v>
      </c>
      <c r="GK51" s="25">
        <f t="shared" si="607"/>
        <v>0</v>
      </c>
      <c r="GL51" s="25">
        <f t="shared" si="607"/>
        <v>0</v>
      </c>
      <c r="GM51" s="25">
        <f t="shared" si="607"/>
        <v>0</v>
      </c>
      <c r="GN51" s="25">
        <f t="shared" si="607"/>
        <v>0</v>
      </c>
      <c r="GO51" s="25">
        <f t="shared" si="607"/>
        <v>0</v>
      </c>
      <c r="GP51" s="25">
        <f t="shared" si="607"/>
        <v>0</v>
      </c>
      <c r="GQ51" s="25">
        <f t="shared" si="607"/>
        <v>0</v>
      </c>
      <c r="GR51" s="25">
        <f t="shared" si="607"/>
        <v>0</v>
      </c>
      <c r="GS51" s="25">
        <f t="shared" si="607"/>
        <v>0</v>
      </c>
      <c r="GT51" s="25">
        <f t="shared" si="607"/>
        <v>0</v>
      </c>
      <c r="GU51" s="25">
        <f t="shared" si="607"/>
        <v>0</v>
      </c>
      <c r="GV51" s="25">
        <f t="shared" si="607"/>
        <v>0</v>
      </c>
      <c r="GW51" s="25">
        <f t="shared" si="608"/>
        <v>0</v>
      </c>
      <c r="GX51" s="25">
        <f t="shared" si="609"/>
        <v>0</v>
      </c>
      <c r="GY51" s="25">
        <f t="shared" si="610"/>
        <v>0</v>
      </c>
      <c r="GZ51" s="25">
        <f t="shared" si="611"/>
        <v>0</v>
      </c>
      <c r="HA51" s="25">
        <f t="shared" si="612"/>
        <v>0</v>
      </c>
      <c r="HB51" s="25">
        <f t="shared" si="613"/>
        <v>0</v>
      </c>
      <c r="HC51" s="25">
        <f t="shared" si="614"/>
        <v>0</v>
      </c>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BGD51" s="21"/>
    </row>
    <row r="52" spans="1:291 1538:1538" x14ac:dyDescent="0.25">
      <c r="A52" s="7">
        <f>'STEP 2 Input sheet'!A146</f>
        <v>0</v>
      </c>
      <c r="B52" s="7">
        <f>'STEP 2 Input sheet'!B146</f>
        <v>0</v>
      </c>
      <c r="C52" s="7">
        <f>'STEP 2 Input sheet'!C146</f>
        <v>0</v>
      </c>
      <c r="D52" s="7">
        <f>'STEP 2 Input sheet'!D146</f>
        <v>0</v>
      </c>
      <c r="E52" s="7">
        <f>'STEP 2 Input sheet'!E146</f>
        <v>0</v>
      </c>
      <c r="F52" s="7" t="str">
        <f>'STEP 2 Input sheet'!F146</f>
        <v>euro/</v>
      </c>
      <c r="G52" s="7">
        <f>'STEP 2 Input sheet'!G146</f>
        <v>0</v>
      </c>
      <c r="H52" s="7">
        <f>'STEP 2 Input sheet'!H146</f>
        <v>0</v>
      </c>
      <c r="I52" s="7">
        <f>'STEP 2 Input sheet'!I146</f>
        <v>0</v>
      </c>
      <c r="J52" s="15" t="e">
        <f>VLOOKUP(C52,'appendix 7 - prd ind and reg'!$A:$B,2,FALSE)</f>
        <v>#N/A</v>
      </c>
      <c r="K52" s="16" t="e">
        <f>VLOOKUP(D52,'appendix 7 - prd ind and reg'!$G$2:$H$6,2,FALSE)</f>
        <v>#N/A</v>
      </c>
      <c r="L52" s="25">
        <f>IFERROR(VLOOKUP($K52&amp;$J52,'appendix 2 - IO_mult_all'!$A$1:$AQ$156,'appendix 1 - Calculation'!L$36-2007,FALSE),0)</f>
        <v>0</v>
      </c>
      <c r="M52" s="25">
        <f>IFERROR(VLOOKUP($K52&amp;$J52,'appendix 2 - IO_mult_all'!$A$1:$AQ$156,'appendix 1 - Calculation'!M$36-2007,FALSE),0)</f>
        <v>0</v>
      </c>
      <c r="N52" s="25">
        <f>IFERROR(VLOOKUP($K52&amp;$J52,'appendix 2 - IO_mult_all'!$A$1:$AQ$156,'appendix 1 - Calculation'!N$36-2007,FALSE),0)</f>
        <v>0</v>
      </c>
      <c r="O52" s="25">
        <f>IFERROR(VLOOKUP($K52&amp;$J52,'appendix 2 - IO_mult_all'!$A$1:$AQ$156,'appendix 1 - Calculation'!O$36-2007,FALSE),0)</f>
        <v>0</v>
      </c>
      <c r="P52" s="25">
        <f>IFERROR(VLOOKUP($K52&amp;$J52,'appendix 2 - IO_mult_all'!$A$1:$AQ$156,'appendix 1 - Calculation'!P$36-2007,FALSE),0)</f>
        <v>0</v>
      </c>
      <c r="Q52" s="25">
        <f>IFERROR(VLOOKUP($K52&amp;$J52,'appendix 2 - IO_mult_all'!$A$1:$AQ$156,'appendix 1 - Calculation'!Q$36-2007,FALSE),0)</f>
        <v>0</v>
      </c>
      <c r="R52" s="25">
        <f>IFERROR(VLOOKUP($K52&amp;$J52,'appendix 2 - IO_mult_all'!$A$1:$AQ$156,'appendix 1 - Calculation'!R$36-2007,FALSE),0)</f>
        <v>0</v>
      </c>
      <c r="S52" s="25">
        <f>IFERROR(VLOOKUP($K52&amp;$J52,'appendix 2 - IO_mult_all'!$A$1:$AQ$156,'appendix 1 - Calculation'!S$36-2007,FALSE),0)</f>
        <v>0</v>
      </c>
      <c r="T52" s="25">
        <f>IFERROR(VLOOKUP($K52&amp;$J52,'appendix 2 - IO_mult_all'!$A$1:$AQ$156,'appendix 1 - Calculation'!T$36-2007,FALSE),0)</f>
        <v>0</v>
      </c>
      <c r="U52" s="25">
        <f>IFERROR(VLOOKUP($K52&amp;$J52,'appendix 2 - IO_mult_all'!$A$1:$AQ$156,'appendix 1 - Calculation'!U$36-2007,FALSE),0)</f>
        <v>0</v>
      </c>
      <c r="V52" s="25">
        <f>IFERROR(VLOOKUP($K52&amp;$J52,'appendix 2 - IO_mult_all'!$A$1:$AQ$156,'appendix 1 - Calculation'!V$36-2007,FALSE),0)</f>
        <v>0</v>
      </c>
      <c r="W52" s="25">
        <f>IFERROR(VLOOKUP($K52&amp;$J52,'appendix 2 - IO_mult_all'!$A$1:$AQ$156,'appendix 1 - Calculation'!W$36-2007,FALSE),0)</f>
        <v>0</v>
      </c>
      <c r="X52" s="25">
        <f>IFERROR(VLOOKUP($K52&amp;$J52,'appendix 2 - IO_mult_all'!$A$1:$AQ$156,'appendix 1 - Calculation'!X$36-2007,FALSE),0)</f>
        <v>0</v>
      </c>
      <c r="Y52" s="25">
        <f>IFERROR(VLOOKUP($K52&amp;$J52,'appendix 2 - IO_mult_all'!$A$1:$AQ$156,'appendix 1 - Calculation'!Y$36-2007,FALSE),0)</f>
        <v>0</v>
      </c>
      <c r="Z52" s="25">
        <f>IFERROR(VLOOKUP($K52&amp;$J52,'appendix 2 - IO_mult_all'!$A$1:$AQ$156,'appendix 1 - Calculation'!Z$36-2007,FALSE),0)</f>
        <v>0</v>
      </c>
      <c r="AA52" s="25">
        <f>IFERROR(VLOOKUP($K52&amp;$J52,'appendix 2 - IO_mult_all'!$A$1:$AQ$156,'appendix 1 - Calculation'!AA$36-2007,FALSE),0)</f>
        <v>0</v>
      </c>
      <c r="AB52" s="25">
        <f>IFERROR(VLOOKUP($K52&amp;$J52,'appendix 2 - IO_mult_all'!$A$1:$AQ$156,'appendix 1 - Calculation'!AB$36-2007,FALSE),0)</f>
        <v>0</v>
      </c>
      <c r="AC52" s="25">
        <f>IFERROR(VLOOKUP($K52&amp;$J52,'appendix 2 - IO_mult_all'!$A$1:$AQ$156,'appendix 1 - Calculation'!AC$36-2007,FALSE),0)</f>
        <v>0</v>
      </c>
      <c r="AD52" s="25">
        <f>IFERROR(VLOOKUP($K52&amp;$J52,'appendix 2 - IO_mult_all'!$A$1:$AQ$156,'appendix 1 - Calculation'!AD$36-2007,FALSE),0)</f>
        <v>0</v>
      </c>
      <c r="AE52" s="25">
        <f>IFERROR(VLOOKUP($K52&amp;$J52,'appendix 2 - IO_mult_all'!$A$1:$AQ$156,'appendix 1 - Calculation'!AE$36-2007,FALSE),0)</f>
        <v>0</v>
      </c>
      <c r="AF52" s="25">
        <f>IFERROR(VLOOKUP($K52&amp;$J52,'appendix 2 - IO_mult_all'!$A$1:$AQ$156,'appendix 1 - Calculation'!AF$36-2007,FALSE),0)</f>
        <v>0</v>
      </c>
      <c r="AG52" s="25">
        <f>IFERROR(VLOOKUP($K52&amp;$J52,'appendix 2 - IO_mult_all'!$A$1:$AQ$156,'appendix 1 - Calculation'!AG$36-2007,FALSE),0)</f>
        <v>0</v>
      </c>
      <c r="AH52" s="25">
        <f>IFERROR(VLOOKUP($K52&amp;$J52,'appendix 2 - IO_mult_all'!$A$1:$AQ$156,'appendix 1 - Calculation'!AH$36-2007,FALSE),0)</f>
        <v>0</v>
      </c>
      <c r="AI52" s="25">
        <f>IFERROR(VLOOKUP($K52&amp;$J52,'appendix 2 - IO_mult_all'!$A$1:$AQ$156,'appendix 1 - Calculation'!AI$36-2007,FALSE),0)</f>
        <v>0</v>
      </c>
      <c r="AJ52" s="25">
        <f>IFERROR(VLOOKUP($K52&amp;$J52,'appendix 2 - IO_mult_all'!$A$1:$AQ$156,'appendix 1 - Calculation'!AJ$36-2007,FALSE),0)</f>
        <v>0</v>
      </c>
      <c r="AK52" s="25">
        <f>IFERROR(VLOOKUP($K52&amp;$J52,'appendix 2 - IO_mult_all'!$A$1:$AQ$156,'appendix 1 - Calculation'!AK$36-2007,FALSE),0)</f>
        <v>0</v>
      </c>
      <c r="AL52" s="25">
        <f>IFERROR(VLOOKUP($K52&amp;$J52,'appendix 2 - IO_mult_all'!$A$1:$AQ$156,'appendix 1 - Calculation'!AL$36-2007,FALSE),0)</f>
        <v>0</v>
      </c>
      <c r="AM52" s="25">
        <f>IFERROR(VLOOKUP($K52&amp;$J52,'appendix 2 - IO_mult_all'!$A$1:$AQ$156,'appendix 1 - Calculation'!AM$36-2007,FALSE),0)</f>
        <v>0</v>
      </c>
      <c r="AN52" s="25">
        <f>IFERROR(VLOOKUP($K52&amp;$J52,'appendix 2 - IO_mult_all'!$A$1:$AQ$156,'appendix 1 - Calculation'!AN$36-2007,FALSE),0)</f>
        <v>0</v>
      </c>
      <c r="AO52" s="25">
        <f>IFERROR(VLOOKUP($K52&amp;$J52,'appendix 2 - IO_mult_all'!$A$1:$AQ$156,'appendix 1 - Calculation'!AO$36-2007,FALSE),0)</f>
        <v>0</v>
      </c>
      <c r="AP52" s="25">
        <f>IFERROR(VLOOKUP($K52&amp;$J52,'appendix 2 - IO_mult_all'!$A$1:$AQ$156,'appendix 1 - Calculation'!AP$36-2007,FALSE),0)</f>
        <v>0</v>
      </c>
      <c r="AQ52" s="25">
        <f>IFERROR(VLOOKUP($K52&amp;$J52,'appendix 2 - IO_mult_all'!$A$1:$AQ$156,'appendix 1 - Calculation'!AQ$36-2007,FALSE),0)</f>
        <v>0</v>
      </c>
      <c r="AR52" s="25">
        <f>IFERROR(VLOOKUP($K52&amp;$J52,'appendix 2 - IO_mult_all'!$A$1:$AQ$156,'appendix 1 - Calculation'!AR$36-2007,FALSE),0)</f>
        <v>0</v>
      </c>
      <c r="AS52" s="25">
        <f>IFERROR(VLOOKUP($K52&amp;$J52,'appendix 2 - IO_mult_all'!$A$1:$AQ$156,'appendix 1 - Calculation'!AS$36-2007,FALSE),0)</f>
        <v>0</v>
      </c>
      <c r="AT52" s="25">
        <f>IFERROR(VLOOKUP($K52&amp;$J52,'appendix 2 - IO_mult_all'!$A$1:$AQ$156,'appendix 1 - Calculation'!AT$36-2007,FALSE),0)</f>
        <v>0</v>
      </c>
      <c r="AU52" s="25">
        <f>IFERROR(VLOOKUP($K52&amp;$J52,'appendix 2 - IO_mult_all'!$A$1:$AQ$156,'appendix 1 - Calculation'!AU$36-2007,FALSE),0)</f>
        <v>0</v>
      </c>
      <c r="AV52" s="25">
        <f>IFERROR(VLOOKUP($K52&amp;$J52,'appendix 2 - IO_mult_all'!$A$1:$AQ$156,'appendix 1 - Calculation'!AV$36-2007,FALSE),0)</f>
        <v>0</v>
      </c>
      <c r="AW52" s="25">
        <f>IFERROR(VLOOKUP($K52&amp;$J52,'appendix 2 - IO_mult_all'!$A$1:$AQ$156,'appendix 1 - Calculation'!AW$36-2007,FALSE),0)</f>
        <v>0</v>
      </c>
      <c r="AX52" s="25">
        <f>IFERROR(VLOOKUP($K52&amp;$J52,'appendix 2 - IO_mult_all'!$A$1:$AQ$156,'appendix 1 - Calculation'!AX$36-2007,FALSE),0)</f>
        <v>0</v>
      </c>
      <c r="AY52" s="25">
        <f>IFERROR(VLOOKUP($K52&amp;$J52,'appendix 2 - IO_mult_all'!$A$1:$AQ$156,'appendix 1 - Calculation'!AY$36-2007,FALSE),0)</f>
        <v>0</v>
      </c>
      <c r="AZ52" s="25">
        <f>IFERROR(VLOOKUP($K52&amp;$J52,'appendix 3 - IO_mult_ETS'!$A$1:$AQ$156,'appendix 1 - Calculation'!AZ$3-2007,FALSE),0)</f>
        <v>0</v>
      </c>
      <c r="BA52" s="25">
        <f>IFERROR(VLOOKUP($K52&amp;$J52,'appendix 3 - IO_mult_ETS'!$A$1:$AQ$156,'appendix 1 - Calculation'!BA$3-2007,FALSE),0)</f>
        <v>0</v>
      </c>
      <c r="BB52" s="25">
        <f>IFERROR(VLOOKUP($K52&amp;$J52,'appendix 3 - IO_mult_ETS'!$A$1:$AQ$156,'appendix 1 - Calculation'!BB$3-2007,FALSE),0)</f>
        <v>0</v>
      </c>
      <c r="BC52" s="25">
        <f>IFERROR(VLOOKUP($K52&amp;$J52,'appendix 3 - IO_mult_ETS'!$A$1:$AQ$156,'appendix 1 - Calculation'!BC$3-2007,FALSE),0)</f>
        <v>0</v>
      </c>
      <c r="BD52" s="25">
        <f>IFERROR(VLOOKUP($K52&amp;$J52,'appendix 3 - IO_mult_ETS'!$A$1:$AQ$156,'appendix 1 - Calculation'!BD$3-2007,FALSE),0)</f>
        <v>0</v>
      </c>
      <c r="BE52" s="25">
        <f>IFERROR(VLOOKUP($K52&amp;$J52,'appendix 3 - IO_mult_ETS'!$A$1:$AQ$156,'appendix 1 - Calculation'!BE$3-2007,FALSE),0)</f>
        <v>0</v>
      </c>
      <c r="BF52" s="25">
        <f>IFERROR(VLOOKUP($K52&amp;$J52,'appendix 3 - IO_mult_ETS'!$A$1:$AQ$156,'appendix 1 - Calculation'!BF$3-2007,FALSE),0)</f>
        <v>0</v>
      </c>
      <c r="BG52" s="25">
        <f>IFERROR(VLOOKUP($K52&amp;$J52,'appendix 3 - IO_mult_ETS'!$A$1:$AQ$156,'appendix 1 - Calculation'!BG$3-2007,FALSE),0)</f>
        <v>0</v>
      </c>
      <c r="BH52" s="25">
        <f>IFERROR(VLOOKUP($K52&amp;$J52,'appendix 3 - IO_mult_ETS'!$A$1:$AQ$156,'appendix 1 - Calculation'!BH$3-2007,FALSE),0)</f>
        <v>0</v>
      </c>
      <c r="BI52" s="25">
        <f>IFERROR(VLOOKUP($K52&amp;$J52,'appendix 3 - IO_mult_ETS'!$A$1:$AQ$156,'appendix 1 - Calculation'!BI$3-2007,FALSE),0)</f>
        <v>0</v>
      </c>
      <c r="BJ52" s="25">
        <f>IFERROR(VLOOKUP($K52&amp;$J52,'appendix 3 - IO_mult_ETS'!$A$1:$AQ$156,'appendix 1 - Calculation'!BJ$3-2007,FALSE),0)</f>
        <v>0</v>
      </c>
      <c r="BK52" s="25">
        <f>IFERROR(VLOOKUP($K52&amp;$J52,'appendix 3 - IO_mult_ETS'!$A$1:$AQ$156,'appendix 1 - Calculation'!BK$3-2007,FALSE),0)</f>
        <v>0</v>
      </c>
      <c r="BL52" s="25">
        <f>IFERROR(VLOOKUP($K52&amp;$J52,'appendix 3 - IO_mult_ETS'!$A$1:$AQ$156,'appendix 1 - Calculation'!BL$3-2007,FALSE),0)</f>
        <v>0</v>
      </c>
      <c r="BM52" s="25">
        <f>IFERROR(VLOOKUP($K52&amp;$J52,'appendix 3 - IO_mult_ETS'!$A$1:$AQ$156,'appendix 1 - Calculation'!BM$3-2007,FALSE),0)</f>
        <v>0</v>
      </c>
      <c r="BN52" s="25">
        <f>IFERROR(VLOOKUP($K52&amp;$J52,'appendix 3 - IO_mult_ETS'!$A$1:$AQ$156,'appendix 1 - Calculation'!BN$3-2007,FALSE),0)</f>
        <v>0</v>
      </c>
      <c r="BO52" s="25">
        <f>IFERROR(VLOOKUP($K52&amp;$J52,'appendix 3 - IO_mult_ETS'!$A$1:$AQ$156,'appendix 1 - Calculation'!BO$3-2007,FALSE),0)</f>
        <v>0</v>
      </c>
      <c r="BP52" s="25">
        <f>IFERROR(VLOOKUP($K52&amp;$J52,'appendix 3 - IO_mult_ETS'!$A$1:$AQ$156,'appendix 1 - Calculation'!BP$3-2007,FALSE),0)</f>
        <v>0</v>
      </c>
      <c r="BQ52" s="25">
        <f>IFERROR(VLOOKUP($K52&amp;$J52,'appendix 3 - IO_mult_ETS'!$A$1:$AQ$156,'appendix 1 - Calculation'!BQ$3-2007,FALSE),0)</f>
        <v>0</v>
      </c>
      <c r="BR52" s="25">
        <f>IFERROR(VLOOKUP($K52&amp;$J52,'appendix 3 - IO_mult_ETS'!$A$1:$AQ$156,'appendix 1 - Calculation'!BR$3-2007,FALSE),0)</f>
        <v>0</v>
      </c>
      <c r="BS52" s="25">
        <f>IFERROR(VLOOKUP($K52&amp;$J52,'appendix 3 - IO_mult_ETS'!$A$1:$AQ$156,'appendix 1 - Calculation'!BS$3-2007,FALSE),0)</f>
        <v>0</v>
      </c>
      <c r="BT52" s="25">
        <f>IFERROR(VLOOKUP($K52&amp;$J52,'appendix 3 - IO_mult_ETS'!$A$1:$AQ$156,'appendix 1 - Calculation'!BT$3-2007,FALSE),0)</f>
        <v>0</v>
      </c>
      <c r="BU52" s="25">
        <f>IFERROR(VLOOKUP($K52&amp;$J52,'appendix 3 - IO_mult_ETS'!$A$1:$AQ$156,'appendix 1 - Calculation'!BU$3-2007,FALSE),0)</f>
        <v>0</v>
      </c>
      <c r="BV52" s="25">
        <f>IFERROR(VLOOKUP($K52&amp;$J52,'appendix 3 - IO_mult_ETS'!$A$1:$AQ$156,'appendix 1 - Calculation'!BV$3-2007,FALSE),0)</f>
        <v>0</v>
      </c>
      <c r="BW52" s="25">
        <f>IFERROR(VLOOKUP($K52&amp;$J52,'appendix 3 - IO_mult_ETS'!$A$1:$AQ$156,'appendix 1 - Calculation'!BW$3-2007,FALSE),0)</f>
        <v>0</v>
      </c>
      <c r="BX52" s="25">
        <f>IFERROR(VLOOKUP($K52&amp;$J52,'appendix 3 - IO_mult_ETS'!$A$1:$AQ$156,'appendix 1 - Calculation'!BX$3-2007,FALSE),0)</f>
        <v>0</v>
      </c>
      <c r="BY52" s="25">
        <f>IFERROR(VLOOKUP($K52&amp;$J52,'appendix 3 - IO_mult_ETS'!$A$1:$AQ$156,'appendix 1 - Calculation'!BY$3-2007,FALSE),0)</f>
        <v>0</v>
      </c>
      <c r="BZ52" s="25">
        <f>IFERROR(VLOOKUP($K52&amp;$J52,'appendix 3 - IO_mult_ETS'!$A$1:$AQ$156,'appendix 1 - Calculation'!BZ$3-2007,FALSE),0)</f>
        <v>0</v>
      </c>
      <c r="CA52" s="25">
        <f>IFERROR(VLOOKUP($K52&amp;$J52,'appendix 3 - IO_mult_ETS'!$A$1:$AQ$156,'appendix 1 - Calculation'!CA$3-2007,FALSE),0)</f>
        <v>0</v>
      </c>
      <c r="CB52" s="25">
        <f>IFERROR(VLOOKUP($K52&amp;$J52,'appendix 3 - IO_mult_ETS'!$A$1:$AQ$156,'appendix 1 - Calculation'!CB$3-2007,FALSE),0)</f>
        <v>0</v>
      </c>
      <c r="CC52" s="25">
        <f>IFERROR(VLOOKUP($K52&amp;$J52,'appendix 3 - IO_mult_ETS'!$A$1:$AQ$156,'appendix 1 - Calculation'!CC$3-2007,FALSE),0)</f>
        <v>0</v>
      </c>
      <c r="CD52" s="25">
        <f>IFERROR(VLOOKUP($K52&amp;$J52,'appendix 3 - IO_mult_ETS'!$A$1:$AQ$156,'appendix 1 - Calculation'!CD$3-2007,FALSE),0)</f>
        <v>0</v>
      </c>
      <c r="CE52" s="25">
        <f>IFERROR(VLOOKUP($K52&amp;$J52,'appendix 3 - IO_mult_ETS'!$A$1:$AQ$156,'appendix 1 - Calculation'!CE$3-2007,FALSE),0)</f>
        <v>0</v>
      </c>
      <c r="CF52" s="25">
        <f>IFERROR(VLOOKUP($K52&amp;$J52,'appendix 3 - IO_mult_ETS'!$A$1:$AQ$156,'appendix 1 - Calculation'!CF$3-2007,FALSE),0)</f>
        <v>0</v>
      </c>
      <c r="CG52" s="25">
        <f>IFERROR(VLOOKUP($K52&amp;$J52,'appendix 3 - IO_mult_ETS'!$A$1:$AQ$156,'appendix 1 - Calculation'!CG$3-2007,FALSE),0)</f>
        <v>0</v>
      </c>
      <c r="CH52" s="25">
        <f>IFERROR(VLOOKUP($K52&amp;$J52,'appendix 3 - IO_mult_ETS'!$A$1:$AQ$156,'appendix 1 - Calculation'!CH$3-2007,FALSE),0)</f>
        <v>0</v>
      </c>
      <c r="CI52" s="25">
        <f>IFERROR(VLOOKUP($K52&amp;$J52,'appendix 3 - IO_mult_ETS'!$A$1:$AQ$156,'appendix 1 - Calculation'!CI$3-2007,FALSE),0)</f>
        <v>0</v>
      </c>
      <c r="CJ52" s="25">
        <f>IFERROR(VLOOKUP($K52&amp;$J52,'appendix 3 - IO_mult_ETS'!$A$1:$AQ$156,'appendix 1 - Calculation'!CJ$3-2007,FALSE),0)</f>
        <v>0</v>
      </c>
      <c r="CK52" s="25">
        <f>IFERROR(VLOOKUP($K52&amp;$J52,'appendix 3 - IO_mult_ETS'!$A$1:$AQ$156,'appendix 1 - Calculation'!CK$3-2007,FALSE),0)</f>
        <v>0</v>
      </c>
      <c r="CL52" s="25">
        <f>IFERROR(VLOOKUP($K52&amp;$J52,'appendix 3 - IO_mult_ETS'!$A$1:$AQ$156,'appendix 1 - Calculation'!CL$3-2007,FALSE),0)</f>
        <v>0</v>
      </c>
      <c r="CM52" s="25">
        <f>IFERROR(VLOOKUP($K52&amp;$J52,'appendix 3 - IO_mult_ETS'!$A$1:$AQ$156,'appendix 1 - Calculation'!CM$3-2007,FALSE),0)</f>
        <v>0</v>
      </c>
      <c r="CN52" s="25">
        <f t="shared" si="585"/>
        <v>0</v>
      </c>
      <c r="CO52" s="25">
        <f t="shared" si="585"/>
        <v>0</v>
      </c>
      <c r="CP52" s="25">
        <f t="shared" si="585"/>
        <v>0</v>
      </c>
      <c r="CQ52" s="25">
        <f t="shared" si="585"/>
        <v>0</v>
      </c>
      <c r="CR52" s="25">
        <f t="shared" si="585"/>
        <v>0</v>
      </c>
      <c r="CS52" s="25">
        <f t="shared" si="585"/>
        <v>0</v>
      </c>
      <c r="CT52" s="25">
        <f t="shared" si="585"/>
        <v>0</v>
      </c>
      <c r="CU52" s="25">
        <f t="shared" si="585"/>
        <v>0</v>
      </c>
      <c r="CV52" s="25">
        <f t="shared" si="585"/>
        <v>0</v>
      </c>
      <c r="CW52" s="25">
        <f t="shared" si="585"/>
        <v>0</v>
      </c>
      <c r="CX52" s="25">
        <f t="shared" si="585"/>
        <v>0</v>
      </c>
      <c r="CY52" s="25">
        <f t="shared" si="585"/>
        <v>0</v>
      </c>
      <c r="CZ52" s="25">
        <f t="shared" si="585"/>
        <v>0</v>
      </c>
      <c r="DA52" s="25">
        <f t="shared" si="585"/>
        <v>0</v>
      </c>
      <c r="DB52" s="25">
        <f t="shared" si="585"/>
        <v>0</v>
      </c>
      <c r="DC52" s="25">
        <f t="shared" si="585"/>
        <v>0</v>
      </c>
      <c r="DD52" s="25">
        <f t="shared" si="586"/>
        <v>0</v>
      </c>
      <c r="DE52" s="25">
        <f t="shared" si="587"/>
        <v>0</v>
      </c>
      <c r="DF52" s="25">
        <f t="shared" si="587"/>
        <v>0</v>
      </c>
      <c r="DG52" s="25">
        <f t="shared" si="587"/>
        <v>0</v>
      </c>
      <c r="DH52" s="25">
        <f t="shared" si="587"/>
        <v>0</v>
      </c>
      <c r="DI52" s="25">
        <f t="shared" si="587"/>
        <v>0</v>
      </c>
      <c r="DJ52" s="25">
        <f t="shared" si="587"/>
        <v>0</v>
      </c>
      <c r="DK52" s="25">
        <f t="shared" si="587"/>
        <v>0</v>
      </c>
      <c r="DL52" s="25">
        <f t="shared" si="587"/>
        <v>0</v>
      </c>
      <c r="DM52" s="25">
        <f t="shared" si="587"/>
        <v>0</v>
      </c>
      <c r="DN52" s="25">
        <f t="shared" si="587"/>
        <v>0</v>
      </c>
      <c r="DO52" s="25">
        <f t="shared" si="587"/>
        <v>0</v>
      </c>
      <c r="DP52" s="25">
        <f t="shared" si="587"/>
        <v>0</v>
      </c>
      <c r="DQ52" s="25">
        <f t="shared" si="587"/>
        <v>0</v>
      </c>
      <c r="DR52" s="25">
        <f t="shared" si="587"/>
        <v>0</v>
      </c>
      <c r="DS52" s="25">
        <f t="shared" si="587"/>
        <v>0</v>
      </c>
      <c r="DT52" s="25">
        <f t="shared" si="587"/>
        <v>0</v>
      </c>
      <c r="DU52" s="25">
        <f t="shared" si="588"/>
        <v>0</v>
      </c>
      <c r="DV52" s="25">
        <f t="shared" si="589"/>
        <v>0</v>
      </c>
      <c r="DW52" s="25">
        <f t="shared" si="590"/>
        <v>0</v>
      </c>
      <c r="DX52" s="25">
        <f t="shared" si="591"/>
        <v>0</v>
      </c>
      <c r="DY52" s="25">
        <f t="shared" si="592"/>
        <v>0</v>
      </c>
      <c r="DZ52" s="25">
        <f t="shared" si="593"/>
        <v>0</v>
      </c>
      <c r="EA52" s="25">
        <f t="shared" si="594"/>
        <v>0</v>
      </c>
      <c r="EB52" s="25">
        <f t="shared" si="595"/>
        <v>0</v>
      </c>
      <c r="EC52" s="25">
        <f t="shared" si="595"/>
        <v>0</v>
      </c>
      <c r="ED52" s="25">
        <f t="shared" si="595"/>
        <v>0</v>
      </c>
      <c r="EE52" s="25">
        <f t="shared" si="595"/>
        <v>0</v>
      </c>
      <c r="EF52" s="25">
        <f t="shared" si="595"/>
        <v>0</v>
      </c>
      <c r="EG52" s="25">
        <f t="shared" si="595"/>
        <v>0</v>
      </c>
      <c r="EH52" s="25">
        <f t="shared" si="595"/>
        <v>0</v>
      </c>
      <c r="EI52" s="25">
        <f t="shared" si="595"/>
        <v>0</v>
      </c>
      <c r="EJ52" s="25">
        <f t="shared" si="595"/>
        <v>0</v>
      </c>
      <c r="EK52" s="25">
        <f t="shared" si="595"/>
        <v>0</v>
      </c>
      <c r="EL52" s="25">
        <f t="shared" si="595"/>
        <v>0</v>
      </c>
      <c r="EM52" s="25">
        <f t="shared" si="595"/>
        <v>0</v>
      </c>
      <c r="EN52" s="25">
        <f t="shared" si="595"/>
        <v>0</v>
      </c>
      <c r="EO52" s="25">
        <f t="shared" si="595"/>
        <v>0</v>
      </c>
      <c r="EP52" s="25">
        <f t="shared" si="595"/>
        <v>0</v>
      </c>
      <c r="EQ52" s="25">
        <f t="shared" si="595"/>
        <v>0</v>
      </c>
      <c r="ER52" s="25">
        <f t="shared" si="596"/>
        <v>0</v>
      </c>
      <c r="ES52" s="25">
        <f t="shared" si="597"/>
        <v>0</v>
      </c>
      <c r="ET52" s="25">
        <f t="shared" si="597"/>
        <v>0</v>
      </c>
      <c r="EU52" s="25">
        <f t="shared" si="597"/>
        <v>0</v>
      </c>
      <c r="EV52" s="25">
        <f t="shared" si="597"/>
        <v>0</v>
      </c>
      <c r="EW52" s="25">
        <f t="shared" si="597"/>
        <v>0</v>
      </c>
      <c r="EX52" s="25">
        <f t="shared" si="597"/>
        <v>0</v>
      </c>
      <c r="EY52" s="25">
        <f t="shared" si="597"/>
        <v>0</v>
      </c>
      <c r="EZ52" s="25">
        <f t="shared" si="597"/>
        <v>0</v>
      </c>
      <c r="FA52" s="25">
        <f t="shared" si="597"/>
        <v>0</v>
      </c>
      <c r="FB52" s="25">
        <f t="shared" si="597"/>
        <v>0</v>
      </c>
      <c r="FC52" s="25">
        <f t="shared" si="597"/>
        <v>0</v>
      </c>
      <c r="FD52" s="25">
        <f t="shared" si="597"/>
        <v>0</v>
      </c>
      <c r="FE52" s="25">
        <f t="shared" si="597"/>
        <v>0</v>
      </c>
      <c r="FF52" s="25">
        <f t="shared" si="597"/>
        <v>0</v>
      </c>
      <c r="FG52" s="25">
        <f t="shared" si="597"/>
        <v>0</v>
      </c>
      <c r="FH52" s="25">
        <f t="shared" si="597"/>
        <v>0</v>
      </c>
      <c r="FI52" s="25">
        <f t="shared" si="598"/>
        <v>0</v>
      </c>
      <c r="FJ52" s="25">
        <f t="shared" si="599"/>
        <v>0</v>
      </c>
      <c r="FK52" s="25">
        <f t="shared" si="600"/>
        <v>0</v>
      </c>
      <c r="FL52" s="25">
        <f t="shared" si="601"/>
        <v>0</v>
      </c>
      <c r="FM52" s="25">
        <f t="shared" si="602"/>
        <v>0</v>
      </c>
      <c r="FN52" s="25">
        <f t="shared" si="603"/>
        <v>0</v>
      </c>
      <c r="FO52" s="25">
        <f t="shared" si="604"/>
        <v>0</v>
      </c>
      <c r="FP52" s="25">
        <f t="shared" si="605"/>
        <v>0</v>
      </c>
      <c r="FQ52" s="25">
        <f t="shared" si="605"/>
        <v>0</v>
      </c>
      <c r="FR52" s="25">
        <f t="shared" si="605"/>
        <v>0</v>
      </c>
      <c r="FS52" s="25">
        <f t="shared" si="605"/>
        <v>0</v>
      </c>
      <c r="FT52" s="25">
        <f t="shared" si="605"/>
        <v>0</v>
      </c>
      <c r="FU52" s="25">
        <f t="shared" si="605"/>
        <v>0</v>
      </c>
      <c r="FV52" s="25">
        <f t="shared" si="605"/>
        <v>0</v>
      </c>
      <c r="FW52" s="25">
        <f t="shared" si="605"/>
        <v>0</v>
      </c>
      <c r="FX52" s="25">
        <f t="shared" si="605"/>
        <v>0</v>
      </c>
      <c r="FY52" s="25">
        <f t="shared" si="605"/>
        <v>0</v>
      </c>
      <c r="FZ52" s="25">
        <f t="shared" si="605"/>
        <v>0</v>
      </c>
      <c r="GA52" s="25">
        <f t="shared" si="605"/>
        <v>0</v>
      </c>
      <c r="GB52" s="25">
        <f t="shared" si="605"/>
        <v>0</v>
      </c>
      <c r="GC52" s="25">
        <f t="shared" si="605"/>
        <v>0</v>
      </c>
      <c r="GD52" s="25">
        <f t="shared" si="605"/>
        <v>0</v>
      </c>
      <c r="GE52" s="25">
        <f t="shared" si="605"/>
        <v>0</v>
      </c>
      <c r="GF52" s="25">
        <f t="shared" si="606"/>
        <v>0</v>
      </c>
      <c r="GG52" s="25">
        <f t="shared" si="607"/>
        <v>0</v>
      </c>
      <c r="GH52" s="25">
        <f t="shared" si="607"/>
        <v>0</v>
      </c>
      <c r="GI52" s="25">
        <f t="shared" si="607"/>
        <v>0</v>
      </c>
      <c r="GJ52" s="25">
        <f t="shared" si="607"/>
        <v>0</v>
      </c>
      <c r="GK52" s="25">
        <f t="shared" si="607"/>
        <v>0</v>
      </c>
      <c r="GL52" s="25">
        <f t="shared" si="607"/>
        <v>0</v>
      </c>
      <c r="GM52" s="25">
        <f t="shared" si="607"/>
        <v>0</v>
      </c>
      <c r="GN52" s="25">
        <f t="shared" si="607"/>
        <v>0</v>
      </c>
      <c r="GO52" s="25">
        <f t="shared" si="607"/>
        <v>0</v>
      </c>
      <c r="GP52" s="25">
        <f t="shared" si="607"/>
        <v>0</v>
      </c>
      <c r="GQ52" s="25">
        <f t="shared" si="607"/>
        <v>0</v>
      </c>
      <c r="GR52" s="25">
        <f t="shared" si="607"/>
        <v>0</v>
      </c>
      <c r="GS52" s="25">
        <f t="shared" si="607"/>
        <v>0</v>
      </c>
      <c r="GT52" s="25">
        <f t="shared" si="607"/>
        <v>0</v>
      </c>
      <c r="GU52" s="25">
        <f t="shared" si="607"/>
        <v>0</v>
      </c>
      <c r="GV52" s="25">
        <f t="shared" si="607"/>
        <v>0</v>
      </c>
      <c r="GW52" s="25">
        <f t="shared" si="608"/>
        <v>0</v>
      </c>
      <c r="GX52" s="25">
        <f t="shared" si="609"/>
        <v>0</v>
      </c>
      <c r="GY52" s="25">
        <f t="shared" si="610"/>
        <v>0</v>
      </c>
      <c r="GZ52" s="25">
        <f t="shared" si="611"/>
        <v>0</v>
      </c>
      <c r="HA52" s="25">
        <f t="shared" si="612"/>
        <v>0</v>
      </c>
      <c r="HB52" s="25">
        <f t="shared" si="613"/>
        <v>0</v>
      </c>
      <c r="HC52" s="25">
        <f t="shared" si="614"/>
        <v>0</v>
      </c>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BGD52" s="21"/>
    </row>
    <row r="53" spans="1:291 1538:1538" x14ac:dyDescent="0.25">
      <c r="A53" s="7">
        <f>'STEP 2 Input sheet'!A148</f>
        <v>0</v>
      </c>
      <c r="B53" s="7">
        <f>'STEP 2 Input sheet'!B148</f>
        <v>0</v>
      </c>
      <c r="C53" s="7">
        <f>'STEP 2 Input sheet'!C148</f>
        <v>0</v>
      </c>
      <c r="D53" s="7">
        <f>'STEP 2 Input sheet'!D148</f>
        <v>0</v>
      </c>
      <c r="E53" s="7">
        <f>'STEP 2 Input sheet'!E148</f>
        <v>0</v>
      </c>
      <c r="F53" s="7" t="str">
        <f>'STEP 2 Input sheet'!F148</f>
        <v>euro/</v>
      </c>
      <c r="G53" s="7">
        <f>'STEP 2 Input sheet'!G148</f>
        <v>0</v>
      </c>
      <c r="H53" s="7">
        <f>'STEP 2 Input sheet'!H148</f>
        <v>0</v>
      </c>
      <c r="I53" s="7">
        <f>'STEP 2 Input sheet'!I148</f>
        <v>0</v>
      </c>
      <c r="J53" s="15" t="e">
        <f>VLOOKUP(C53,'appendix 7 - prd ind and reg'!$A:$B,2,FALSE)</f>
        <v>#N/A</v>
      </c>
      <c r="K53" s="16" t="e">
        <f>VLOOKUP(D53,'appendix 7 - prd ind and reg'!$G$2:$H$6,2,FALSE)</f>
        <v>#N/A</v>
      </c>
      <c r="L53" s="25">
        <f>IFERROR(VLOOKUP($K53&amp;$J53,'appendix 2 - IO_mult_all'!$A$1:$AQ$156,'appendix 1 - Calculation'!L$36-2007,FALSE),0)</f>
        <v>0</v>
      </c>
      <c r="M53" s="25">
        <f>IFERROR(VLOOKUP($K53&amp;$J53,'appendix 2 - IO_mult_all'!$A$1:$AQ$156,'appendix 1 - Calculation'!M$36-2007,FALSE),0)</f>
        <v>0</v>
      </c>
      <c r="N53" s="25">
        <f>IFERROR(VLOOKUP($K53&amp;$J53,'appendix 2 - IO_mult_all'!$A$1:$AQ$156,'appendix 1 - Calculation'!N$36-2007,FALSE),0)</f>
        <v>0</v>
      </c>
      <c r="O53" s="25">
        <f>IFERROR(VLOOKUP($K53&amp;$J53,'appendix 2 - IO_mult_all'!$A$1:$AQ$156,'appendix 1 - Calculation'!O$36-2007,FALSE),0)</f>
        <v>0</v>
      </c>
      <c r="P53" s="25">
        <f>IFERROR(VLOOKUP($K53&amp;$J53,'appendix 2 - IO_mult_all'!$A$1:$AQ$156,'appendix 1 - Calculation'!P$36-2007,FALSE),0)</f>
        <v>0</v>
      </c>
      <c r="Q53" s="25">
        <f>IFERROR(VLOOKUP($K53&amp;$J53,'appendix 2 - IO_mult_all'!$A$1:$AQ$156,'appendix 1 - Calculation'!Q$36-2007,FALSE),0)</f>
        <v>0</v>
      </c>
      <c r="R53" s="25">
        <f>IFERROR(VLOOKUP($K53&amp;$J53,'appendix 2 - IO_mult_all'!$A$1:$AQ$156,'appendix 1 - Calculation'!R$36-2007,FALSE),0)</f>
        <v>0</v>
      </c>
      <c r="S53" s="25">
        <f>IFERROR(VLOOKUP($K53&amp;$J53,'appendix 2 - IO_mult_all'!$A$1:$AQ$156,'appendix 1 - Calculation'!S$36-2007,FALSE),0)</f>
        <v>0</v>
      </c>
      <c r="T53" s="25">
        <f>IFERROR(VLOOKUP($K53&amp;$J53,'appendix 2 - IO_mult_all'!$A$1:$AQ$156,'appendix 1 - Calculation'!T$36-2007,FALSE),0)</f>
        <v>0</v>
      </c>
      <c r="U53" s="25">
        <f>IFERROR(VLOOKUP($K53&amp;$J53,'appendix 2 - IO_mult_all'!$A$1:$AQ$156,'appendix 1 - Calculation'!U$36-2007,FALSE),0)</f>
        <v>0</v>
      </c>
      <c r="V53" s="25">
        <f>IFERROR(VLOOKUP($K53&amp;$J53,'appendix 2 - IO_mult_all'!$A$1:$AQ$156,'appendix 1 - Calculation'!V$36-2007,FALSE),0)</f>
        <v>0</v>
      </c>
      <c r="W53" s="25">
        <f>IFERROR(VLOOKUP($K53&amp;$J53,'appendix 2 - IO_mult_all'!$A$1:$AQ$156,'appendix 1 - Calculation'!W$36-2007,FALSE),0)</f>
        <v>0</v>
      </c>
      <c r="X53" s="25">
        <f>IFERROR(VLOOKUP($K53&amp;$J53,'appendix 2 - IO_mult_all'!$A$1:$AQ$156,'appendix 1 - Calculation'!X$36-2007,FALSE),0)</f>
        <v>0</v>
      </c>
      <c r="Y53" s="25">
        <f>IFERROR(VLOOKUP($K53&amp;$J53,'appendix 2 - IO_mult_all'!$A$1:$AQ$156,'appendix 1 - Calculation'!Y$36-2007,FALSE),0)</f>
        <v>0</v>
      </c>
      <c r="Z53" s="25">
        <f>IFERROR(VLOOKUP($K53&amp;$J53,'appendix 2 - IO_mult_all'!$A$1:$AQ$156,'appendix 1 - Calculation'!Z$36-2007,FALSE),0)</f>
        <v>0</v>
      </c>
      <c r="AA53" s="25">
        <f>IFERROR(VLOOKUP($K53&amp;$J53,'appendix 2 - IO_mult_all'!$A$1:$AQ$156,'appendix 1 - Calculation'!AA$36-2007,FALSE),0)</f>
        <v>0</v>
      </c>
      <c r="AB53" s="25">
        <f>IFERROR(VLOOKUP($K53&amp;$J53,'appendix 2 - IO_mult_all'!$A$1:$AQ$156,'appendix 1 - Calculation'!AB$36-2007,FALSE),0)</f>
        <v>0</v>
      </c>
      <c r="AC53" s="25">
        <f>IFERROR(VLOOKUP($K53&amp;$J53,'appendix 2 - IO_mult_all'!$A$1:$AQ$156,'appendix 1 - Calculation'!AC$36-2007,FALSE),0)</f>
        <v>0</v>
      </c>
      <c r="AD53" s="25">
        <f>IFERROR(VLOOKUP($K53&amp;$J53,'appendix 2 - IO_mult_all'!$A$1:$AQ$156,'appendix 1 - Calculation'!AD$36-2007,FALSE),0)</f>
        <v>0</v>
      </c>
      <c r="AE53" s="25">
        <f>IFERROR(VLOOKUP($K53&amp;$J53,'appendix 2 - IO_mult_all'!$A$1:$AQ$156,'appendix 1 - Calculation'!AE$36-2007,FALSE),0)</f>
        <v>0</v>
      </c>
      <c r="AF53" s="25">
        <f>IFERROR(VLOOKUP($K53&amp;$J53,'appendix 2 - IO_mult_all'!$A$1:$AQ$156,'appendix 1 - Calculation'!AF$36-2007,FALSE),0)</f>
        <v>0</v>
      </c>
      <c r="AG53" s="25">
        <f>IFERROR(VLOOKUP($K53&amp;$J53,'appendix 2 - IO_mult_all'!$A$1:$AQ$156,'appendix 1 - Calculation'!AG$36-2007,FALSE),0)</f>
        <v>0</v>
      </c>
      <c r="AH53" s="25">
        <f>IFERROR(VLOOKUP($K53&amp;$J53,'appendix 2 - IO_mult_all'!$A$1:$AQ$156,'appendix 1 - Calculation'!AH$36-2007,FALSE),0)</f>
        <v>0</v>
      </c>
      <c r="AI53" s="25">
        <f>IFERROR(VLOOKUP($K53&amp;$J53,'appendix 2 - IO_mult_all'!$A$1:$AQ$156,'appendix 1 - Calculation'!AI$36-2007,FALSE),0)</f>
        <v>0</v>
      </c>
      <c r="AJ53" s="25">
        <f>IFERROR(VLOOKUP($K53&amp;$J53,'appendix 2 - IO_mult_all'!$A$1:$AQ$156,'appendix 1 - Calculation'!AJ$36-2007,FALSE),0)</f>
        <v>0</v>
      </c>
      <c r="AK53" s="25">
        <f>IFERROR(VLOOKUP($K53&amp;$J53,'appendix 2 - IO_mult_all'!$A$1:$AQ$156,'appendix 1 - Calculation'!AK$36-2007,FALSE),0)</f>
        <v>0</v>
      </c>
      <c r="AL53" s="25">
        <f>IFERROR(VLOOKUP($K53&amp;$J53,'appendix 2 - IO_mult_all'!$A$1:$AQ$156,'appendix 1 - Calculation'!AL$36-2007,FALSE),0)</f>
        <v>0</v>
      </c>
      <c r="AM53" s="25">
        <f>IFERROR(VLOOKUP($K53&amp;$J53,'appendix 2 - IO_mult_all'!$A$1:$AQ$156,'appendix 1 - Calculation'!AM$36-2007,FALSE),0)</f>
        <v>0</v>
      </c>
      <c r="AN53" s="25">
        <f>IFERROR(VLOOKUP($K53&amp;$J53,'appendix 2 - IO_mult_all'!$A$1:$AQ$156,'appendix 1 - Calculation'!AN$36-2007,FALSE),0)</f>
        <v>0</v>
      </c>
      <c r="AO53" s="25">
        <f>IFERROR(VLOOKUP($K53&amp;$J53,'appendix 2 - IO_mult_all'!$A$1:$AQ$156,'appendix 1 - Calculation'!AO$36-2007,FALSE),0)</f>
        <v>0</v>
      </c>
      <c r="AP53" s="25">
        <f>IFERROR(VLOOKUP($K53&amp;$J53,'appendix 2 - IO_mult_all'!$A$1:$AQ$156,'appendix 1 - Calculation'!AP$36-2007,FALSE),0)</f>
        <v>0</v>
      </c>
      <c r="AQ53" s="25">
        <f>IFERROR(VLOOKUP($K53&amp;$J53,'appendix 2 - IO_mult_all'!$A$1:$AQ$156,'appendix 1 - Calculation'!AQ$36-2007,FALSE),0)</f>
        <v>0</v>
      </c>
      <c r="AR53" s="25">
        <f>IFERROR(VLOOKUP($K53&amp;$J53,'appendix 2 - IO_mult_all'!$A$1:$AQ$156,'appendix 1 - Calculation'!AR$36-2007,FALSE),0)</f>
        <v>0</v>
      </c>
      <c r="AS53" s="25">
        <f>IFERROR(VLOOKUP($K53&amp;$J53,'appendix 2 - IO_mult_all'!$A$1:$AQ$156,'appendix 1 - Calculation'!AS$36-2007,FALSE),0)</f>
        <v>0</v>
      </c>
      <c r="AT53" s="25">
        <f>IFERROR(VLOOKUP($K53&amp;$J53,'appendix 2 - IO_mult_all'!$A$1:$AQ$156,'appendix 1 - Calculation'!AT$36-2007,FALSE),0)</f>
        <v>0</v>
      </c>
      <c r="AU53" s="25">
        <f>IFERROR(VLOOKUP($K53&amp;$J53,'appendix 2 - IO_mult_all'!$A$1:$AQ$156,'appendix 1 - Calculation'!AU$36-2007,FALSE),0)</f>
        <v>0</v>
      </c>
      <c r="AV53" s="25">
        <f>IFERROR(VLOOKUP($K53&amp;$J53,'appendix 2 - IO_mult_all'!$A$1:$AQ$156,'appendix 1 - Calculation'!AV$36-2007,FALSE),0)</f>
        <v>0</v>
      </c>
      <c r="AW53" s="25">
        <f>IFERROR(VLOOKUP($K53&amp;$J53,'appendix 2 - IO_mult_all'!$A$1:$AQ$156,'appendix 1 - Calculation'!AW$36-2007,FALSE),0)</f>
        <v>0</v>
      </c>
      <c r="AX53" s="25">
        <f>IFERROR(VLOOKUP($K53&amp;$J53,'appendix 2 - IO_mult_all'!$A$1:$AQ$156,'appendix 1 - Calculation'!AX$36-2007,FALSE),0)</f>
        <v>0</v>
      </c>
      <c r="AY53" s="25">
        <f>IFERROR(VLOOKUP($K53&amp;$J53,'appendix 2 - IO_mult_all'!$A$1:$AQ$156,'appendix 1 - Calculation'!AY$36-2007,FALSE),0)</f>
        <v>0</v>
      </c>
      <c r="AZ53" s="25">
        <f>IFERROR(VLOOKUP($K53&amp;$J53,'appendix 3 - IO_mult_ETS'!$A$1:$AQ$156,'appendix 1 - Calculation'!AZ$3-2007,FALSE),0)</f>
        <v>0</v>
      </c>
      <c r="BA53" s="25">
        <f>IFERROR(VLOOKUP($K53&amp;$J53,'appendix 3 - IO_mult_ETS'!$A$1:$AQ$156,'appendix 1 - Calculation'!BA$3-2007,FALSE),0)</f>
        <v>0</v>
      </c>
      <c r="BB53" s="25">
        <f>IFERROR(VLOOKUP($K53&amp;$J53,'appendix 3 - IO_mult_ETS'!$A$1:$AQ$156,'appendix 1 - Calculation'!BB$3-2007,FALSE),0)</f>
        <v>0</v>
      </c>
      <c r="BC53" s="25">
        <f>IFERROR(VLOOKUP($K53&amp;$J53,'appendix 3 - IO_mult_ETS'!$A$1:$AQ$156,'appendix 1 - Calculation'!BC$3-2007,FALSE),0)</f>
        <v>0</v>
      </c>
      <c r="BD53" s="25">
        <f>IFERROR(VLOOKUP($K53&amp;$J53,'appendix 3 - IO_mult_ETS'!$A$1:$AQ$156,'appendix 1 - Calculation'!BD$3-2007,FALSE),0)</f>
        <v>0</v>
      </c>
      <c r="BE53" s="25">
        <f>IFERROR(VLOOKUP($K53&amp;$J53,'appendix 3 - IO_mult_ETS'!$A$1:$AQ$156,'appendix 1 - Calculation'!BE$3-2007,FALSE),0)</f>
        <v>0</v>
      </c>
      <c r="BF53" s="25">
        <f>IFERROR(VLOOKUP($K53&amp;$J53,'appendix 3 - IO_mult_ETS'!$A$1:$AQ$156,'appendix 1 - Calculation'!BF$3-2007,FALSE),0)</f>
        <v>0</v>
      </c>
      <c r="BG53" s="25">
        <f>IFERROR(VLOOKUP($K53&amp;$J53,'appendix 3 - IO_mult_ETS'!$A$1:$AQ$156,'appendix 1 - Calculation'!BG$3-2007,FALSE),0)</f>
        <v>0</v>
      </c>
      <c r="BH53" s="25">
        <f>IFERROR(VLOOKUP($K53&amp;$J53,'appendix 3 - IO_mult_ETS'!$A$1:$AQ$156,'appendix 1 - Calculation'!BH$3-2007,FALSE),0)</f>
        <v>0</v>
      </c>
      <c r="BI53" s="25">
        <f>IFERROR(VLOOKUP($K53&amp;$J53,'appendix 3 - IO_mult_ETS'!$A$1:$AQ$156,'appendix 1 - Calculation'!BI$3-2007,FALSE),0)</f>
        <v>0</v>
      </c>
      <c r="BJ53" s="25">
        <f>IFERROR(VLOOKUP($K53&amp;$J53,'appendix 3 - IO_mult_ETS'!$A$1:$AQ$156,'appendix 1 - Calculation'!BJ$3-2007,FALSE),0)</f>
        <v>0</v>
      </c>
      <c r="BK53" s="25">
        <f>IFERROR(VLOOKUP($K53&amp;$J53,'appendix 3 - IO_mult_ETS'!$A$1:$AQ$156,'appendix 1 - Calculation'!BK$3-2007,FALSE),0)</f>
        <v>0</v>
      </c>
      <c r="BL53" s="25">
        <f>IFERROR(VLOOKUP($K53&amp;$J53,'appendix 3 - IO_mult_ETS'!$A$1:$AQ$156,'appendix 1 - Calculation'!BL$3-2007,FALSE),0)</f>
        <v>0</v>
      </c>
      <c r="BM53" s="25">
        <f>IFERROR(VLOOKUP($K53&amp;$J53,'appendix 3 - IO_mult_ETS'!$A$1:$AQ$156,'appendix 1 - Calculation'!BM$3-2007,FALSE),0)</f>
        <v>0</v>
      </c>
      <c r="BN53" s="25">
        <f>IFERROR(VLOOKUP($K53&amp;$J53,'appendix 3 - IO_mult_ETS'!$A$1:$AQ$156,'appendix 1 - Calculation'!BN$3-2007,FALSE),0)</f>
        <v>0</v>
      </c>
      <c r="BO53" s="25">
        <f>IFERROR(VLOOKUP($K53&amp;$J53,'appendix 3 - IO_mult_ETS'!$A$1:$AQ$156,'appendix 1 - Calculation'!BO$3-2007,FALSE),0)</f>
        <v>0</v>
      </c>
      <c r="BP53" s="25">
        <f>IFERROR(VLOOKUP($K53&amp;$J53,'appendix 3 - IO_mult_ETS'!$A$1:$AQ$156,'appendix 1 - Calculation'!BP$3-2007,FALSE),0)</f>
        <v>0</v>
      </c>
      <c r="BQ53" s="25">
        <f>IFERROR(VLOOKUP($K53&amp;$J53,'appendix 3 - IO_mult_ETS'!$A$1:$AQ$156,'appendix 1 - Calculation'!BQ$3-2007,FALSE),0)</f>
        <v>0</v>
      </c>
      <c r="BR53" s="25">
        <f>IFERROR(VLOOKUP($K53&amp;$J53,'appendix 3 - IO_mult_ETS'!$A$1:$AQ$156,'appendix 1 - Calculation'!BR$3-2007,FALSE),0)</f>
        <v>0</v>
      </c>
      <c r="BS53" s="25">
        <f>IFERROR(VLOOKUP($K53&amp;$J53,'appendix 3 - IO_mult_ETS'!$A$1:$AQ$156,'appendix 1 - Calculation'!BS$3-2007,FALSE),0)</f>
        <v>0</v>
      </c>
      <c r="BT53" s="25">
        <f>IFERROR(VLOOKUP($K53&amp;$J53,'appendix 3 - IO_mult_ETS'!$A$1:$AQ$156,'appendix 1 - Calculation'!BT$3-2007,FALSE),0)</f>
        <v>0</v>
      </c>
      <c r="BU53" s="25">
        <f>IFERROR(VLOOKUP($K53&amp;$J53,'appendix 3 - IO_mult_ETS'!$A$1:$AQ$156,'appendix 1 - Calculation'!BU$3-2007,FALSE),0)</f>
        <v>0</v>
      </c>
      <c r="BV53" s="25">
        <f>IFERROR(VLOOKUP($K53&amp;$J53,'appendix 3 - IO_mult_ETS'!$A$1:$AQ$156,'appendix 1 - Calculation'!BV$3-2007,FALSE),0)</f>
        <v>0</v>
      </c>
      <c r="BW53" s="25">
        <f>IFERROR(VLOOKUP($K53&amp;$J53,'appendix 3 - IO_mult_ETS'!$A$1:$AQ$156,'appendix 1 - Calculation'!BW$3-2007,FALSE),0)</f>
        <v>0</v>
      </c>
      <c r="BX53" s="25">
        <f>IFERROR(VLOOKUP($K53&amp;$J53,'appendix 3 - IO_mult_ETS'!$A$1:$AQ$156,'appendix 1 - Calculation'!BX$3-2007,FALSE),0)</f>
        <v>0</v>
      </c>
      <c r="BY53" s="25">
        <f>IFERROR(VLOOKUP($K53&amp;$J53,'appendix 3 - IO_mult_ETS'!$A$1:$AQ$156,'appendix 1 - Calculation'!BY$3-2007,FALSE),0)</f>
        <v>0</v>
      </c>
      <c r="BZ53" s="25">
        <f>IFERROR(VLOOKUP($K53&amp;$J53,'appendix 3 - IO_mult_ETS'!$A$1:$AQ$156,'appendix 1 - Calculation'!BZ$3-2007,FALSE),0)</f>
        <v>0</v>
      </c>
      <c r="CA53" s="25">
        <f>IFERROR(VLOOKUP($K53&amp;$J53,'appendix 3 - IO_mult_ETS'!$A$1:$AQ$156,'appendix 1 - Calculation'!CA$3-2007,FALSE),0)</f>
        <v>0</v>
      </c>
      <c r="CB53" s="25">
        <f>IFERROR(VLOOKUP($K53&amp;$J53,'appendix 3 - IO_mult_ETS'!$A$1:$AQ$156,'appendix 1 - Calculation'!CB$3-2007,FALSE),0)</f>
        <v>0</v>
      </c>
      <c r="CC53" s="25">
        <f>IFERROR(VLOOKUP($K53&amp;$J53,'appendix 3 - IO_mult_ETS'!$A$1:$AQ$156,'appendix 1 - Calculation'!CC$3-2007,FALSE),0)</f>
        <v>0</v>
      </c>
      <c r="CD53" s="25">
        <f>IFERROR(VLOOKUP($K53&amp;$J53,'appendix 3 - IO_mult_ETS'!$A$1:$AQ$156,'appendix 1 - Calculation'!CD$3-2007,FALSE),0)</f>
        <v>0</v>
      </c>
      <c r="CE53" s="25">
        <f>IFERROR(VLOOKUP($K53&amp;$J53,'appendix 3 - IO_mult_ETS'!$A$1:$AQ$156,'appendix 1 - Calculation'!CE$3-2007,FALSE),0)</f>
        <v>0</v>
      </c>
      <c r="CF53" s="25">
        <f>IFERROR(VLOOKUP($K53&amp;$J53,'appendix 3 - IO_mult_ETS'!$A$1:$AQ$156,'appendix 1 - Calculation'!CF$3-2007,FALSE),0)</f>
        <v>0</v>
      </c>
      <c r="CG53" s="25">
        <f>IFERROR(VLOOKUP($K53&amp;$J53,'appendix 3 - IO_mult_ETS'!$A$1:$AQ$156,'appendix 1 - Calculation'!CG$3-2007,FALSE),0)</f>
        <v>0</v>
      </c>
      <c r="CH53" s="25">
        <f>IFERROR(VLOOKUP($K53&amp;$J53,'appendix 3 - IO_mult_ETS'!$A$1:$AQ$156,'appendix 1 - Calculation'!CH$3-2007,FALSE),0)</f>
        <v>0</v>
      </c>
      <c r="CI53" s="25">
        <f>IFERROR(VLOOKUP($K53&amp;$J53,'appendix 3 - IO_mult_ETS'!$A$1:$AQ$156,'appendix 1 - Calculation'!CI$3-2007,FALSE),0)</f>
        <v>0</v>
      </c>
      <c r="CJ53" s="25">
        <f>IFERROR(VLOOKUP($K53&amp;$J53,'appendix 3 - IO_mult_ETS'!$A$1:$AQ$156,'appendix 1 - Calculation'!CJ$3-2007,FALSE),0)</f>
        <v>0</v>
      </c>
      <c r="CK53" s="25">
        <f>IFERROR(VLOOKUP($K53&amp;$J53,'appendix 3 - IO_mult_ETS'!$A$1:$AQ$156,'appendix 1 - Calculation'!CK$3-2007,FALSE),0)</f>
        <v>0</v>
      </c>
      <c r="CL53" s="25">
        <f>IFERROR(VLOOKUP($K53&amp;$J53,'appendix 3 - IO_mult_ETS'!$A$1:$AQ$156,'appendix 1 - Calculation'!CL$3-2007,FALSE),0)</f>
        <v>0</v>
      </c>
      <c r="CM53" s="25">
        <f>IFERROR(VLOOKUP($K53&amp;$J53,'appendix 3 - IO_mult_ETS'!$A$1:$AQ$156,'appendix 1 - Calculation'!CM$3-2007,FALSE),0)</f>
        <v>0</v>
      </c>
      <c r="CN53" s="25">
        <f t="shared" si="582"/>
        <v>0</v>
      </c>
      <c r="CO53" s="25">
        <f t="shared" si="567"/>
        <v>0</v>
      </c>
      <c r="CP53" s="25">
        <f t="shared" si="567"/>
        <v>0</v>
      </c>
      <c r="CQ53" s="25">
        <f t="shared" si="567"/>
        <v>0</v>
      </c>
      <c r="CR53" s="25">
        <f t="shared" si="567"/>
        <v>0</v>
      </c>
      <c r="CS53" s="25">
        <f t="shared" si="567"/>
        <v>0</v>
      </c>
      <c r="CT53" s="25">
        <f t="shared" si="567"/>
        <v>0</v>
      </c>
      <c r="CU53" s="25">
        <f t="shared" si="567"/>
        <v>0</v>
      </c>
      <c r="CV53" s="25">
        <f t="shared" si="567"/>
        <v>0</v>
      </c>
      <c r="CW53" s="25">
        <f t="shared" si="567"/>
        <v>0</v>
      </c>
      <c r="CX53" s="25">
        <f t="shared" si="567"/>
        <v>0</v>
      </c>
      <c r="CY53" s="25">
        <f t="shared" si="567"/>
        <v>0</v>
      </c>
      <c r="CZ53" s="25">
        <f t="shared" si="567"/>
        <v>0</v>
      </c>
      <c r="DA53" s="25">
        <f t="shared" si="567"/>
        <v>0</v>
      </c>
      <c r="DB53" s="25">
        <f t="shared" si="567"/>
        <v>0</v>
      </c>
      <c r="DC53" s="25">
        <f t="shared" si="567"/>
        <v>0</v>
      </c>
      <c r="DD53" s="25">
        <f t="shared" si="567"/>
        <v>0</v>
      </c>
      <c r="DE53" s="25">
        <f t="shared" si="568"/>
        <v>0</v>
      </c>
      <c r="DF53" s="25">
        <f t="shared" si="568"/>
        <v>0</v>
      </c>
      <c r="DG53" s="25">
        <f t="shared" si="568"/>
        <v>0</v>
      </c>
      <c r="DH53" s="25">
        <f t="shared" si="568"/>
        <v>0</v>
      </c>
      <c r="DI53" s="25">
        <f t="shared" si="568"/>
        <v>0</v>
      </c>
      <c r="DJ53" s="25">
        <f t="shared" si="568"/>
        <v>0</v>
      </c>
      <c r="DK53" s="25">
        <f t="shared" si="568"/>
        <v>0</v>
      </c>
      <c r="DL53" s="25">
        <f t="shared" si="568"/>
        <v>0</v>
      </c>
      <c r="DM53" s="25">
        <f t="shared" si="568"/>
        <v>0</v>
      </c>
      <c r="DN53" s="25">
        <f t="shared" si="568"/>
        <v>0</v>
      </c>
      <c r="DO53" s="25">
        <f t="shared" si="568"/>
        <v>0</v>
      </c>
      <c r="DP53" s="25">
        <f t="shared" si="568"/>
        <v>0</v>
      </c>
      <c r="DQ53" s="25">
        <f t="shared" si="568"/>
        <v>0</v>
      </c>
      <c r="DR53" s="25">
        <f t="shared" si="568"/>
        <v>0</v>
      </c>
      <c r="DS53" s="25">
        <f t="shared" si="568"/>
        <v>0</v>
      </c>
      <c r="DT53" s="25">
        <f t="shared" si="568"/>
        <v>0</v>
      </c>
      <c r="DU53" s="25">
        <f t="shared" si="569"/>
        <v>0</v>
      </c>
      <c r="DV53" s="25">
        <f t="shared" si="569"/>
        <v>0</v>
      </c>
      <c r="DW53" s="25">
        <f t="shared" si="569"/>
        <v>0</v>
      </c>
      <c r="DX53" s="25">
        <f t="shared" si="569"/>
        <v>0</v>
      </c>
      <c r="DY53" s="25">
        <f t="shared" si="569"/>
        <v>0</v>
      </c>
      <c r="DZ53" s="25">
        <f t="shared" si="569"/>
        <v>0</v>
      </c>
      <c r="EA53" s="25">
        <f t="shared" si="569"/>
        <v>0</v>
      </c>
      <c r="EB53" s="25">
        <f t="shared" si="583"/>
        <v>0</v>
      </c>
      <c r="EC53" s="25">
        <f t="shared" si="570"/>
        <v>0</v>
      </c>
      <c r="ED53" s="25">
        <f t="shared" si="570"/>
        <v>0</v>
      </c>
      <c r="EE53" s="25">
        <f t="shared" si="570"/>
        <v>0</v>
      </c>
      <c r="EF53" s="25">
        <f t="shared" si="570"/>
        <v>0</v>
      </c>
      <c r="EG53" s="25">
        <f t="shared" si="570"/>
        <v>0</v>
      </c>
      <c r="EH53" s="25">
        <f t="shared" si="570"/>
        <v>0</v>
      </c>
      <c r="EI53" s="25">
        <f t="shared" si="570"/>
        <v>0</v>
      </c>
      <c r="EJ53" s="25">
        <f t="shared" si="570"/>
        <v>0</v>
      </c>
      <c r="EK53" s="25">
        <f t="shared" si="570"/>
        <v>0</v>
      </c>
      <c r="EL53" s="25">
        <f t="shared" si="570"/>
        <v>0</v>
      </c>
      <c r="EM53" s="25">
        <f t="shared" si="570"/>
        <v>0</v>
      </c>
      <c r="EN53" s="25">
        <f t="shared" si="570"/>
        <v>0</v>
      </c>
      <c r="EO53" s="25">
        <f t="shared" si="570"/>
        <v>0</v>
      </c>
      <c r="EP53" s="25">
        <f t="shared" si="570"/>
        <v>0</v>
      </c>
      <c r="EQ53" s="25">
        <f t="shared" si="570"/>
        <v>0</v>
      </c>
      <c r="ER53" s="25">
        <f t="shared" si="570"/>
        <v>0</v>
      </c>
      <c r="ES53" s="25">
        <f t="shared" si="571"/>
        <v>0</v>
      </c>
      <c r="ET53" s="25">
        <f t="shared" si="571"/>
        <v>0</v>
      </c>
      <c r="EU53" s="25">
        <f t="shared" si="571"/>
        <v>0</v>
      </c>
      <c r="EV53" s="25">
        <f t="shared" si="571"/>
        <v>0</v>
      </c>
      <c r="EW53" s="25">
        <f t="shared" si="571"/>
        <v>0</v>
      </c>
      <c r="EX53" s="25">
        <f t="shared" si="571"/>
        <v>0</v>
      </c>
      <c r="EY53" s="25">
        <f t="shared" si="571"/>
        <v>0</v>
      </c>
      <c r="EZ53" s="25">
        <f t="shared" si="571"/>
        <v>0</v>
      </c>
      <c r="FA53" s="25">
        <f t="shared" si="571"/>
        <v>0</v>
      </c>
      <c r="FB53" s="25">
        <f t="shared" si="571"/>
        <v>0</v>
      </c>
      <c r="FC53" s="25">
        <f t="shared" si="571"/>
        <v>0</v>
      </c>
      <c r="FD53" s="25">
        <f t="shared" si="571"/>
        <v>0</v>
      </c>
      <c r="FE53" s="25">
        <f t="shared" si="571"/>
        <v>0</v>
      </c>
      <c r="FF53" s="25">
        <f t="shared" si="571"/>
        <v>0</v>
      </c>
      <c r="FG53" s="25">
        <f t="shared" si="571"/>
        <v>0</v>
      </c>
      <c r="FH53" s="25">
        <f t="shared" si="571"/>
        <v>0</v>
      </c>
      <c r="FI53" s="25">
        <f t="shared" si="572"/>
        <v>0</v>
      </c>
      <c r="FJ53" s="25">
        <f t="shared" si="573"/>
        <v>0</v>
      </c>
      <c r="FK53" s="25">
        <f t="shared" si="574"/>
        <v>0</v>
      </c>
      <c r="FL53" s="25">
        <f t="shared" si="575"/>
        <v>0</v>
      </c>
      <c r="FM53" s="25">
        <f t="shared" si="576"/>
        <v>0</v>
      </c>
      <c r="FN53" s="25">
        <f t="shared" si="577"/>
        <v>0</v>
      </c>
      <c r="FO53" s="25">
        <f t="shared" si="578"/>
        <v>0</v>
      </c>
      <c r="FP53" s="25">
        <f t="shared" si="584"/>
        <v>0</v>
      </c>
      <c r="FQ53" s="25">
        <f t="shared" si="579"/>
        <v>0</v>
      </c>
      <c r="FR53" s="25">
        <f t="shared" si="579"/>
        <v>0</v>
      </c>
      <c r="FS53" s="25">
        <f t="shared" si="579"/>
        <v>0</v>
      </c>
      <c r="FT53" s="25">
        <f t="shared" si="579"/>
        <v>0</v>
      </c>
      <c r="FU53" s="25">
        <f t="shared" si="579"/>
        <v>0</v>
      </c>
      <c r="FV53" s="25">
        <f t="shared" si="579"/>
        <v>0</v>
      </c>
      <c r="FW53" s="25">
        <f t="shared" si="579"/>
        <v>0</v>
      </c>
      <c r="FX53" s="25">
        <f t="shared" si="579"/>
        <v>0</v>
      </c>
      <c r="FY53" s="25">
        <f t="shared" si="579"/>
        <v>0</v>
      </c>
      <c r="FZ53" s="25">
        <f t="shared" si="579"/>
        <v>0</v>
      </c>
      <c r="GA53" s="25">
        <f t="shared" si="579"/>
        <v>0</v>
      </c>
      <c r="GB53" s="25">
        <f t="shared" si="579"/>
        <v>0</v>
      </c>
      <c r="GC53" s="25">
        <f t="shared" si="579"/>
        <v>0</v>
      </c>
      <c r="GD53" s="25">
        <f t="shared" si="579"/>
        <v>0</v>
      </c>
      <c r="GE53" s="25">
        <f t="shared" si="579"/>
        <v>0</v>
      </c>
      <c r="GF53" s="25">
        <f t="shared" si="579"/>
        <v>0</v>
      </c>
      <c r="GG53" s="25">
        <f t="shared" si="580"/>
        <v>0</v>
      </c>
      <c r="GH53" s="25">
        <f t="shared" si="580"/>
        <v>0</v>
      </c>
      <c r="GI53" s="25">
        <f t="shared" si="580"/>
        <v>0</v>
      </c>
      <c r="GJ53" s="25">
        <f t="shared" si="580"/>
        <v>0</v>
      </c>
      <c r="GK53" s="25">
        <f t="shared" si="580"/>
        <v>0</v>
      </c>
      <c r="GL53" s="25">
        <f t="shared" si="580"/>
        <v>0</v>
      </c>
      <c r="GM53" s="25">
        <f t="shared" si="580"/>
        <v>0</v>
      </c>
      <c r="GN53" s="25">
        <f t="shared" si="580"/>
        <v>0</v>
      </c>
      <c r="GO53" s="25">
        <f t="shared" si="580"/>
        <v>0</v>
      </c>
      <c r="GP53" s="25">
        <f t="shared" si="580"/>
        <v>0</v>
      </c>
      <c r="GQ53" s="25">
        <f t="shared" si="580"/>
        <v>0</v>
      </c>
      <c r="GR53" s="25">
        <f t="shared" si="580"/>
        <v>0</v>
      </c>
      <c r="GS53" s="25">
        <f t="shared" si="580"/>
        <v>0</v>
      </c>
      <c r="GT53" s="25">
        <f t="shared" si="580"/>
        <v>0</v>
      </c>
      <c r="GU53" s="25">
        <f t="shared" si="580"/>
        <v>0</v>
      </c>
      <c r="GV53" s="25">
        <f t="shared" si="580"/>
        <v>0</v>
      </c>
      <c r="GW53" s="25">
        <f t="shared" si="581"/>
        <v>0</v>
      </c>
      <c r="GX53" s="25">
        <f t="shared" si="581"/>
        <v>0</v>
      </c>
      <c r="GY53" s="25">
        <f t="shared" si="581"/>
        <v>0</v>
      </c>
      <c r="GZ53" s="25">
        <f t="shared" si="581"/>
        <v>0</v>
      </c>
      <c r="HA53" s="25">
        <f t="shared" si="581"/>
        <v>0</v>
      </c>
      <c r="HB53" s="25">
        <f t="shared" si="581"/>
        <v>0</v>
      </c>
      <c r="HC53" s="25">
        <f t="shared" si="581"/>
        <v>0</v>
      </c>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BGD53" s="21"/>
    </row>
    <row r="54" spans="1:291 1538:1538" x14ac:dyDescent="0.25">
      <c r="A54" s="7">
        <f>'STEP 2 Input sheet'!A149</f>
        <v>0</v>
      </c>
      <c r="B54" s="7">
        <f>'STEP 2 Input sheet'!B149</f>
        <v>0</v>
      </c>
      <c r="C54" s="7">
        <f>'STEP 2 Input sheet'!C149</f>
        <v>0</v>
      </c>
      <c r="D54" s="7">
        <f>'STEP 2 Input sheet'!D149</f>
        <v>0</v>
      </c>
      <c r="E54" s="7">
        <f>'STEP 2 Input sheet'!E149</f>
        <v>0</v>
      </c>
      <c r="F54" s="7" t="str">
        <f>'STEP 2 Input sheet'!F149</f>
        <v>euro/</v>
      </c>
      <c r="G54" s="7">
        <f>'STEP 2 Input sheet'!G149</f>
        <v>0</v>
      </c>
      <c r="H54" s="7">
        <f>'STEP 2 Input sheet'!H149</f>
        <v>0</v>
      </c>
      <c r="I54" s="7">
        <f>'STEP 2 Input sheet'!I149</f>
        <v>0</v>
      </c>
      <c r="J54" s="15" t="e">
        <f>VLOOKUP(C54,'appendix 7 - prd ind and reg'!$A:$B,2,FALSE)</f>
        <v>#N/A</v>
      </c>
      <c r="K54" s="16" t="e">
        <f>VLOOKUP(D54,'appendix 7 - prd ind and reg'!$G$2:$H$6,2,FALSE)</f>
        <v>#N/A</v>
      </c>
      <c r="L54" s="25">
        <f>IFERROR(VLOOKUP($K54&amp;$J54,'appendix 2 - IO_mult_all'!$A$1:$AQ$156,'appendix 1 - Calculation'!L$36-2007,FALSE),0)</f>
        <v>0</v>
      </c>
      <c r="M54" s="25">
        <f>IFERROR(VLOOKUP($K54&amp;$J54,'appendix 2 - IO_mult_all'!$A$1:$AQ$156,'appendix 1 - Calculation'!M$36-2007,FALSE),0)</f>
        <v>0</v>
      </c>
      <c r="N54" s="25">
        <f>IFERROR(VLOOKUP($K54&amp;$J54,'appendix 2 - IO_mult_all'!$A$1:$AQ$156,'appendix 1 - Calculation'!N$36-2007,FALSE),0)</f>
        <v>0</v>
      </c>
      <c r="O54" s="25">
        <f>IFERROR(VLOOKUP($K54&amp;$J54,'appendix 2 - IO_mult_all'!$A$1:$AQ$156,'appendix 1 - Calculation'!O$36-2007,FALSE),0)</f>
        <v>0</v>
      </c>
      <c r="P54" s="25">
        <f>IFERROR(VLOOKUP($K54&amp;$J54,'appendix 2 - IO_mult_all'!$A$1:$AQ$156,'appendix 1 - Calculation'!P$36-2007,FALSE),0)</f>
        <v>0</v>
      </c>
      <c r="Q54" s="25">
        <f>IFERROR(VLOOKUP($K54&amp;$J54,'appendix 2 - IO_mult_all'!$A$1:$AQ$156,'appendix 1 - Calculation'!Q$36-2007,FALSE),0)</f>
        <v>0</v>
      </c>
      <c r="R54" s="25">
        <f>IFERROR(VLOOKUP($K54&amp;$J54,'appendix 2 - IO_mult_all'!$A$1:$AQ$156,'appendix 1 - Calculation'!R$36-2007,FALSE),0)</f>
        <v>0</v>
      </c>
      <c r="S54" s="25">
        <f>IFERROR(VLOOKUP($K54&amp;$J54,'appendix 2 - IO_mult_all'!$A$1:$AQ$156,'appendix 1 - Calculation'!S$36-2007,FALSE),0)</f>
        <v>0</v>
      </c>
      <c r="T54" s="25">
        <f>IFERROR(VLOOKUP($K54&amp;$J54,'appendix 2 - IO_mult_all'!$A$1:$AQ$156,'appendix 1 - Calculation'!T$36-2007,FALSE),0)</f>
        <v>0</v>
      </c>
      <c r="U54" s="25">
        <f>IFERROR(VLOOKUP($K54&amp;$J54,'appendix 2 - IO_mult_all'!$A$1:$AQ$156,'appendix 1 - Calculation'!U$36-2007,FALSE),0)</f>
        <v>0</v>
      </c>
      <c r="V54" s="25">
        <f>IFERROR(VLOOKUP($K54&amp;$J54,'appendix 2 - IO_mult_all'!$A$1:$AQ$156,'appendix 1 - Calculation'!V$36-2007,FALSE),0)</f>
        <v>0</v>
      </c>
      <c r="W54" s="25">
        <f>IFERROR(VLOOKUP($K54&amp;$J54,'appendix 2 - IO_mult_all'!$A$1:$AQ$156,'appendix 1 - Calculation'!W$36-2007,FALSE),0)</f>
        <v>0</v>
      </c>
      <c r="X54" s="25">
        <f>IFERROR(VLOOKUP($K54&amp;$J54,'appendix 2 - IO_mult_all'!$A$1:$AQ$156,'appendix 1 - Calculation'!X$36-2007,FALSE),0)</f>
        <v>0</v>
      </c>
      <c r="Y54" s="25">
        <f>IFERROR(VLOOKUP($K54&amp;$J54,'appendix 2 - IO_mult_all'!$A$1:$AQ$156,'appendix 1 - Calculation'!Y$36-2007,FALSE),0)</f>
        <v>0</v>
      </c>
      <c r="Z54" s="25">
        <f>IFERROR(VLOOKUP($K54&amp;$J54,'appendix 2 - IO_mult_all'!$A$1:$AQ$156,'appendix 1 - Calculation'!Z$36-2007,FALSE),0)</f>
        <v>0</v>
      </c>
      <c r="AA54" s="25">
        <f>IFERROR(VLOOKUP($K54&amp;$J54,'appendix 2 - IO_mult_all'!$A$1:$AQ$156,'appendix 1 - Calculation'!AA$36-2007,FALSE),0)</f>
        <v>0</v>
      </c>
      <c r="AB54" s="25">
        <f>IFERROR(VLOOKUP($K54&amp;$J54,'appendix 2 - IO_mult_all'!$A$1:$AQ$156,'appendix 1 - Calculation'!AB$36-2007,FALSE),0)</f>
        <v>0</v>
      </c>
      <c r="AC54" s="25">
        <f>IFERROR(VLOOKUP($K54&amp;$J54,'appendix 2 - IO_mult_all'!$A$1:$AQ$156,'appendix 1 - Calculation'!AC$36-2007,FALSE),0)</f>
        <v>0</v>
      </c>
      <c r="AD54" s="25">
        <f>IFERROR(VLOOKUP($K54&amp;$J54,'appendix 2 - IO_mult_all'!$A$1:$AQ$156,'appendix 1 - Calculation'!AD$36-2007,FALSE),0)</f>
        <v>0</v>
      </c>
      <c r="AE54" s="25">
        <f>IFERROR(VLOOKUP($K54&amp;$J54,'appendix 2 - IO_mult_all'!$A$1:$AQ$156,'appendix 1 - Calculation'!AE$36-2007,FALSE),0)</f>
        <v>0</v>
      </c>
      <c r="AF54" s="25">
        <f>IFERROR(VLOOKUP($K54&amp;$J54,'appendix 2 - IO_mult_all'!$A$1:$AQ$156,'appendix 1 - Calculation'!AF$36-2007,FALSE),0)</f>
        <v>0</v>
      </c>
      <c r="AG54" s="25">
        <f>IFERROR(VLOOKUP($K54&amp;$J54,'appendix 2 - IO_mult_all'!$A$1:$AQ$156,'appendix 1 - Calculation'!AG$36-2007,FALSE),0)</f>
        <v>0</v>
      </c>
      <c r="AH54" s="25">
        <f>IFERROR(VLOOKUP($K54&amp;$J54,'appendix 2 - IO_mult_all'!$A$1:$AQ$156,'appendix 1 - Calculation'!AH$36-2007,FALSE),0)</f>
        <v>0</v>
      </c>
      <c r="AI54" s="25">
        <f>IFERROR(VLOOKUP($K54&amp;$J54,'appendix 2 - IO_mult_all'!$A$1:$AQ$156,'appendix 1 - Calculation'!AI$36-2007,FALSE),0)</f>
        <v>0</v>
      </c>
      <c r="AJ54" s="25">
        <f>IFERROR(VLOOKUP($K54&amp;$J54,'appendix 2 - IO_mult_all'!$A$1:$AQ$156,'appendix 1 - Calculation'!AJ$36-2007,FALSE),0)</f>
        <v>0</v>
      </c>
      <c r="AK54" s="25">
        <f>IFERROR(VLOOKUP($K54&amp;$J54,'appendix 2 - IO_mult_all'!$A$1:$AQ$156,'appendix 1 - Calculation'!AK$36-2007,FALSE),0)</f>
        <v>0</v>
      </c>
      <c r="AL54" s="25">
        <f>IFERROR(VLOOKUP($K54&amp;$J54,'appendix 2 - IO_mult_all'!$A$1:$AQ$156,'appendix 1 - Calculation'!AL$36-2007,FALSE),0)</f>
        <v>0</v>
      </c>
      <c r="AM54" s="25">
        <f>IFERROR(VLOOKUP($K54&amp;$J54,'appendix 2 - IO_mult_all'!$A$1:$AQ$156,'appendix 1 - Calculation'!AM$36-2007,FALSE),0)</f>
        <v>0</v>
      </c>
      <c r="AN54" s="25">
        <f>IFERROR(VLOOKUP($K54&amp;$J54,'appendix 2 - IO_mult_all'!$A$1:$AQ$156,'appendix 1 - Calculation'!AN$36-2007,FALSE),0)</f>
        <v>0</v>
      </c>
      <c r="AO54" s="25">
        <f>IFERROR(VLOOKUP($K54&amp;$J54,'appendix 2 - IO_mult_all'!$A$1:$AQ$156,'appendix 1 - Calculation'!AO$36-2007,FALSE),0)</f>
        <v>0</v>
      </c>
      <c r="AP54" s="25">
        <f>IFERROR(VLOOKUP($K54&amp;$J54,'appendix 2 - IO_mult_all'!$A$1:$AQ$156,'appendix 1 - Calculation'!AP$36-2007,FALSE),0)</f>
        <v>0</v>
      </c>
      <c r="AQ54" s="25">
        <f>IFERROR(VLOOKUP($K54&amp;$J54,'appendix 2 - IO_mult_all'!$A$1:$AQ$156,'appendix 1 - Calculation'!AQ$36-2007,FALSE),0)</f>
        <v>0</v>
      </c>
      <c r="AR54" s="25">
        <f>IFERROR(VLOOKUP($K54&amp;$J54,'appendix 2 - IO_mult_all'!$A$1:$AQ$156,'appendix 1 - Calculation'!AR$36-2007,FALSE),0)</f>
        <v>0</v>
      </c>
      <c r="AS54" s="25">
        <f>IFERROR(VLOOKUP($K54&amp;$J54,'appendix 2 - IO_mult_all'!$A$1:$AQ$156,'appendix 1 - Calculation'!AS$36-2007,FALSE),0)</f>
        <v>0</v>
      </c>
      <c r="AT54" s="25">
        <f>IFERROR(VLOOKUP($K54&amp;$J54,'appendix 2 - IO_mult_all'!$A$1:$AQ$156,'appendix 1 - Calculation'!AT$36-2007,FALSE),0)</f>
        <v>0</v>
      </c>
      <c r="AU54" s="25">
        <f>IFERROR(VLOOKUP($K54&amp;$J54,'appendix 2 - IO_mult_all'!$A$1:$AQ$156,'appendix 1 - Calculation'!AU$36-2007,FALSE),0)</f>
        <v>0</v>
      </c>
      <c r="AV54" s="25">
        <f>IFERROR(VLOOKUP($K54&amp;$J54,'appendix 2 - IO_mult_all'!$A$1:$AQ$156,'appendix 1 - Calculation'!AV$36-2007,FALSE),0)</f>
        <v>0</v>
      </c>
      <c r="AW54" s="25">
        <f>IFERROR(VLOOKUP($K54&amp;$J54,'appendix 2 - IO_mult_all'!$A$1:$AQ$156,'appendix 1 - Calculation'!AW$36-2007,FALSE),0)</f>
        <v>0</v>
      </c>
      <c r="AX54" s="25">
        <f>IFERROR(VLOOKUP($K54&amp;$J54,'appendix 2 - IO_mult_all'!$A$1:$AQ$156,'appendix 1 - Calculation'!AX$36-2007,FALSE),0)</f>
        <v>0</v>
      </c>
      <c r="AY54" s="25">
        <f>IFERROR(VLOOKUP($K54&amp;$J54,'appendix 2 - IO_mult_all'!$A$1:$AQ$156,'appendix 1 - Calculation'!AY$36-2007,FALSE),0)</f>
        <v>0</v>
      </c>
      <c r="AZ54" s="25">
        <f>IFERROR(VLOOKUP($K54&amp;$J54,'appendix 3 - IO_mult_ETS'!$A$1:$AQ$156,'appendix 1 - Calculation'!AZ$3-2007,FALSE),0)</f>
        <v>0</v>
      </c>
      <c r="BA54" s="25">
        <f>IFERROR(VLOOKUP($K54&amp;$J54,'appendix 3 - IO_mult_ETS'!$A$1:$AQ$156,'appendix 1 - Calculation'!BA$3-2007,FALSE),0)</f>
        <v>0</v>
      </c>
      <c r="BB54" s="25">
        <f>IFERROR(VLOOKUP($K54&amp;$J54,'appendix 3 - IO_mult_ETS'!$A$1:$AQ$156,'appendix 1 - Calculation'!BB$3-2007,FALSE),0)</f>
        <v>0</v>
      </c>
      <c r="BC54" s="25">
        <f>IFERROR(VLOOKUP($K54&amp;$J54,'appendix 3 - IO_mult_ETS'!$A$1:$AQ$156,'appendix 1 - Calculation'!BC$3-2007,FALSE),0)</f>
        <v>0</v>
      </c>
      <c r="BD54" s="25">
        <f>IFERROR(VLOOKUP($K54&amp;$J54,'appendix 3 - IO_mult_ETS'!$A$1:$AQ$156,'appendix 1 - Calculation'!BD$3-2007,FALSE),0)</f>
        <v>0</v>
      </c>
      <c r="BE54" s="25">
        <f>IFERROR(VLOOKUP($K54&amp;$J54,'appendix 3 - IO_mult_ETS'!$A$1:$AQ$156,'appendix 1 - Calculation'!BE$3-2007,FALSE),0)</f>
        <v>0</v>
      </c>
      <c r="BF54" s="25">
        <f>IFERROR(VLOOKUP($K54&amp;$J54,'appendix 3 - IO_mult_ETS'!$A$1:$AQ$156,'appendix 1 - Calculation'!BF$3-2007,FALSE),0)</f>
        <v>0</v>
      </c>
      <c r="BG54" s="25">
        <f>IFERROR(VLOOKUP($K54&amp;$J54,'appendix 3 - IO_mult_ETS'!$A$1:$AQ$156,'appendix 1 - Calculation'!BG$3-2007,FALSE),0)</f>
        <v>0</v>
      </c>
      <c r="BH54" s="25">
        <f>IFERROR(VLOOKUP($K54&amp;$J54,'appendix 3 - IO_mult_ETS'!$A$1:$AQ$156,'appendix 1 - Calculation'!BH$3-2007,FALSE),0)</f>
        <v>0</v>
      </c>
      <c r="BI54" s="25">
        <f>IFERROR(VLOOKUP($K54&amp;$J54,'appendix 3 - IO_mult_ETS'!$A$1:$AQ$156,'appendix 1 - Calculation'!BI$3-2007,FALSE),0)</f>
        <v>0</v>
      </c>
      <c r="BJ54" s="25">
        <f>IFERROR(VLOOKUP($K54&amp;$J54,'appendix 3 - IO_mult_ETS'!$A$1:$AQ$156,'appendix 1 - Calculation'!BJ$3-2007,FALSE),0)</f>
        <v>0</v>
      </c>
      <c r="BK54" s="25">
        <f>IFERROR(VLOOKUP($K54&amp;$J54,'appendix 3 - IO_mult_ETS'!$A$1:$AQ$156,'appendix 1 - Calculation'!BK$3-2007,FALSE),0)</f>
        <v>0</v>
      </c>
      <c r="BL54" s="25">
        <f>IFERROR(VLOOKUP($K54&amp;$J54,'appendix 3 - IO_mult_ETS'!$A$1:$AQ$156,'appendix 1 - Calculation'!BL$3-2007,FALSE),0)</f>
        <v>0</v>
      </c>
      <c r="BM54" s="25">
        <f>IFERROR(VLOOKUP($K54&amp;$J54,'appendix 3 - IO_mult_ETS'!$A$1:$AQ$156,'appendix 1 - Calculation'!BM$3-2007,FALSE),0)</f>
        <v>0</v>
      </c>
      <c r="BN54" s="25">
        <f>IFERROR(VLOOKUP($K54&amp;$J54,'appendix 3 - IO_mult_ETS'!$A$1:$AQ$156,'appendix 1 - Calculation'!BN$3-2007,FALSE),0)</f>
        <v>0</v>
      </c>
      <c r="BO54" s="25">
        <f>IFERROR(VLOOKUP($K54&amp;$J54,'appendix 3 - IO_mult_ETS'!$A$1:$AQ$156,'appendix 1 - Calculation'!BO$3-2007,FALSE),0)</f>
        <v>0</v>
      </c>
      <c r="BP54" s="25">
        <f>IFERROR(VLOOKUP($K54&amp;$J54,'appendix 3 - IO_mult_ETS'!$A$1:$AQ$156,'appendix 1 - Calculation'!BP$3-2007,FALSE),0)</f>
        <v>0</v>
      </c>
      <c r="BQ54" s="25">
        <f>IFERROR(VLOOKUP($K54&amp;$J54,'appendix 3 - IO_mult_ETS'!$A$1:$AQ$156,'appendix 1 - Calculation'!BQ$3-2007,FALSE),0)</f>
        <v>0</v>
      </c>
      <c r="BR54" s="25">
        <f>IFERROR(VLOOKUP($K54&amp;$J54,'appendix 3 - IO_mult_ETS'!$A$1:$AQ$156,'appendix 1 - Calculation'!BR$3-2007,FALSE),0)</f>
        <v>0</v>
      </c>
      <c r="BS54" s="25">
        <f>IFERROR(VLOOKUP($K54&amp;$J54,'appendix 3 - IO_mult_ETS'!$A$1:$AQ$156,'appendix 1 - Calculation'!BS$3-2007,FALSE),0)</f>
        <v>0</v>
      </c>
      <c r="BT54" s="25">
        <f>IFERROR(VLOOKUP($K54&amp;$J54,'appendix 3 - IO_mult_ETS'!$A$1:$AQ$156,'appendix 1 - Calculation'!BT$3-2007,FALSE),0)</f>
        <v>0</v>
      </c>
      <c r="BU54" s="25">
        <f>IFERROR(VLOOKUP($K54&amp;$J54,'appendix 3 - IO_mult_ETS'!$A$1:$AQ$156,'appendix 1 - Calculation'!BU$3-2007,FALSE),0)</f>
        <v>0</v>
      </c>
      <c r="BV54" s="25">
        <f>IFERROR(VLOOKUP($K54&amp;$J54,'appendix 3 - IO_mult_ETS'!$A$1:$AQ$156,'appendix 1 - Calculation'!BV$3-2007,FALSE),0)</f>
        <v>0</v>
      </c>
      <c r="BW54" s="25">
        <f>IFERROR(VLOOKUP($K54&amp;$J54,'appendix 3 - IO_mult_ETS'!$A$1:$AQ$156,'appendix 1 - Calculation'!BW$3-2007,FALSE),0)</f>
        <v>0</v>
      </c>
      <c r="BX54" s="25">
        <f>IFERROR(VLOOKUP($K54&amp;$J54,'appendix 3 - IO_mult_ETS'!$A$1:$AQ$156,'appendix 1 - Calculation'!BX$3-2007,FALSE),0)</f>
        <v>0</v>
      </c>
      <c r="BY54" s="25">
        <f>IFERROR(VLOOKUP($K54&amp;$J54,'appendix 3 - IO_mult_ETS'!$A$1:$AQ$156,'appendix 1 - Calculation'!BY$3-2007,FALSE),0)</f>
        <v>0</v>
      </c>
      <c r="BZ54" s="25">
        <f>IFERROR(VLOOKUP($K54&amp;$J54,'appendix 3 - IO_mult_ETS'!$A$1:$AQ$156,'appendix 1 - Calculation'!BZ$3-2007,FALSE),0)</f>
        <v>0</v>
      </c>
      <c r="CA54" s="25">
        <f>IFERROR(VLOOKUP($K54&amp;$J54,'appendix 3 - IO_mult_ETS'!$A$1:$AQ$156,'appendix 1 - Calculation'!CA$3-2007,FALSE),0)</f>
        <v>0</v>
      </c>
      <c r="CB54" s="25">
        <f>IFERROR(VLOOKUP($K54&amp;$J54,'appendix 3 - IO_mult_ETS'!$A$1:$AQ$156,'appendix 1 - Calculation'!CB$3-2007,FALSE),0)</f>
        <v>0</v>
      </c>
      <c r="CC54" s="25">
        <f>IFERROR(VLOOKUP($K54&amp;$J54,'appendix 3 - IO_mult_ETS'!$A$1:$AQ$156,'appendix 1 - Calculation'!CC$3-2007,FALSE),0)</f>
        <v>0</v>
      </c>
      <c r="CD54" s="25">
        <f>IFERROR(VLOOKUP($K54&amp;$J54,'appendix 3 - IO_mult_ETS'!$A$1:$AQ$156,'appendix 1 - Calculation'!CD$3-2007,FALSE),0)</f>
        <v>0</v>
      </c>
      <c r="CE54" s="25">
        <f>IFERROR(VLOOKUP($K54&amp;$J54,'appendix 3 - IO_mult_ETS'!$A$1:$AQ$156,'appendix 1 - Calculation'!CE$3-2007,FALSE),0)</f>
        <v>0</v>
      </c>
      <c r="CF54" s="25">
        <f>IFERROR(VLOOKUP($K54&amp;$J54,'appendix 3 - IO_mult_ETS'!$A$1:$AQ$156,'appendix 1 - Calculation'!CF$3-2007,FALSE),0)</f>
        <v>0</v>
      </c>
      <c r="CG54" s="25">
        <f>IFERROR(VLOOKUP($K54&amp;$J54,'appendix 3 - IO_mult_ETS'!$A$1:$AQ$156,'appendix 1 - Calculation'!CG$3-2007,FALSE),0)</f>
        <v>0</v>
      </c>
      <c r="CH54" s="25">
        <f>IFERROR(VLOOKUP($K54&amp;$J54,'appendix 3 - IO_mult_ETS'!$A$1:$AQ$156,'appendix 1 - Calculation'!CH$3-2007,FALSE),0)</f>
        <v>0</v>
      </c>
      <c r="CI54" s="25">
        <f>IFERROR(VLOOKUP($K54&amp;$J54,'appendix 3 - IO_mult_ETS'!$A$1:$AQ$156,'appendix 1 - Calculation'!CI$3-2007,FALSE),0)</f>
        <v>0</v>
      </c>
      <c r="CJ54" s="25">
        <f>IFERROR(VLOOKUP($K54&amp;$J54,'appendix 3 - IO_mult_ETS'!$A$1:$AQ$156,'appendix 1 - Calculation'!CJ$3-2007,FALSE),0)</f>
        <v>0</v>
      </c>
      <c r="CK54" s="25">
        <f>IFERROR(VLOOKUP($K54&amp;$J54,'appendix 3 - IO_mult_ETS'!$A$1:$AQ$156,'appendix 1 - Calculation'!CK$3-2007,FALSE),0)</f>
        <v>0</v>
      </c>
      <c r="CL54" s="25">
        <f>IFERROR(VLOOKUP($K54&amp;$J54,'appendix 3 - IO_mult_ETS'!$A$1:$AQ$156,'appendix 1 - Calculation'!CL$3-2007,FALSE),0)</f>
        <v>0</v>
      </c>
      <c r="CM54" s="25">
        <f>IFERROR(VLOOKUP($K54&amp;$J54,'appendix 3 - IO_mult_ETS'!$A$1:$AQ$156,'appendix 1 - Calculation'!CM$3-2007,FALSE),0)</f>
        <v>0</v>
      </c>
      <c r="CN54" s="25">
        <f t="shared" si="582"/>
        <v>0</v>
      </c>
      <c r="CO54" s="25">
        <f t="shared" si="567"/>
        <v>0</v>
      </c>
      <c r="CP54" s="25">
        <f t="shared" si="567"/>
        <v>0</v>
      </c>
      <c r="CQ54" s="25">
        <f t="shared" si="567"/>
        <v>0</v>
      </c>
      <c r="CR54" s="25">
        <f t="shared" si="567"/>
        <v>0</v>
      </c>
      <c r="CS54" s="25">
        <f t="shared" si="567"/>
        <v>0</v>
      </c>
      <c r="CT54" s="25">
        <f t="shared" si="567"/>
        <v>0</v>
      </c>
      <c r="CU54" s="25">
        <f t="shared" si="567"/>
        <v>0</v>
      </c>
      <c r="CV54" s="25">
        <f t="shared" si="567"/>
        <v>0</v>
      </c>
      <c r="CW54" s="25">
        <f t="shared" si="567"/>
        <v>0</v>
      </c>
      <c r="CX54" s="25">
        <f t="shared" si="567"/>
        <v>0</v>
      </c>
      <c r="CY54" s="25">
        <f t="shared" si="567"/>
        <v>0</v>
      </c>
      <c r="CZ54" s="25">
        <f t="shared" si="567"/>
        <v>0</v>
      </c>
      <c r="DA54" s="25">
        <f t="shared" si="567"/>
        <v>0</v>
      </c>
      <c r="DB54" s="25">
        <f t="shared" si="567"/>
        <v>0</v>
      </c>
      <c r="DC54" s="25">
        <f t="shared" si="567"/>
        <v>0</v>
      </c>
      <c r="DD54" s="25">
        <f t="shared" si="567"/>
        <v>0</v>
      </c>
      <c r="DE54" s="25">
        <f t="shared" si="568"/>
        <v>0</v>
      </c>
      <c r="DF54" s="25">
        <f t="shared" si="568"/>
        <v>0</v>
      </c>
      <c r="DG54" s="25">
        <f t="shared" si="568"/>
        <v>0</v>
      </c>
      <c r="DH54" s="25">
        <f t="shared" si="568"/>
        <v>0</v>
      </c>
      <c r="DI54" s="25">
        <f t="shared" si="568"/>
        <v>0</v>
      </c>
      <c r="DJ54" s="25">
        <f t="shared" si="568"/>
        <v>0</v>
      </c>
      <c r="DK54" s="25">
        <f t="shared" si="568"/>
        <v>0</v>
      </c>
      <c r="DL54" s="25">
        <f t="shared" si="568"/>
        <v>0</v>
      </c>
      <c r="DM54" s="25">
        <f t="shared" si="568"/>
        <v>0</v>
      </c>
      <c r="DN54" s="25">
        <f t="shared" si="568"/>
        <v>0</v>
      </c>
      <c r="DO54" s="25">
        <f t="shared" si="568"/>
        <v>0</v>
      </c>
      <c r="DP54" s="25">
        <f t="shared" si="568"/>
        <v>0</v>
      </c>
      <c r="DQ54" s="25">
        <f t="shared" si="568"/>
        <v>0</v>
      </c>
      <c r="DR54" s="25">
        <f t="shared" si="568"/>
        <v>0</v>
      </c>
      <c r="DS54" s="25">
        <f t="shared" si="568"/>
        <v>0</v>
      </c>
      <c r="DT54" s="25">
        <f t="shared" si="568"/>
        <v>0</v>
      </c>
      <c r="DU54" s="25">
        <f t="shared" si="569"/>
        <v>0</v>
      </c>
      <c r="DV54" s="25">
        <f t="shared" si="569"/>
        <v>0</v>
      </c>
      <c r="DW54" s="25">
        <f t="shared" si="569"/>
        <v>0</v>
      </c>
      <c r="DX54" s="25">
        <f t="shared" si="569"/>
        <v>0</v>
      </c>
      <c r="DY54" s="25">
        <f t="shared" si="569"/>
        <v>0</v>
      </c>
      <c r="DZ54" s="25">
        <f t="shared" si="569"/>
        <v>0</v>
      </c>
      <c r="EA54" s="25">
        <f t="shared" si="569"/>
        <v>0</v>
      </c>
      <c r="EB54" s="25">
        <f t="shared" si="583"/>
        <v>0</v>
      </c>
      <c r="EC54" s="25">
        <f t="shared" si="570"/>
        <v>0</v>
      </c>
      <c r="ED54" s="25">
        <f t="shared" si="570"/>
        <v>0</v>
      </c>
      <c r="EE54" s="25">
        <f t="shared" si="570"/>
        <v>0</v>
      </c>
      <c r="EF54" s="25">
        <f t="shared" si="570"/>
        <v>0</v>
      </c>
      <c r="EG54" s="25">
        <f t="shared" si="570"/>
        <v>0</v>
      </c>
      <c r="EH54" s="25">
        <f t="shared" si="570"/>
        <v>0</v>
      </c>
      <c r="EI54" s="25">
        <f t="shared" si="570"/>
        <v>0</v>
      </c>
      <c r="EJ54" s="25">
        <f t="shared" si="570"/>
        <v>0</v>
      </c>
      <c r="EK54" s="25">
        <f t="shared" si="570"/>
        <v>0</v>
      </c>
      <c r="EL54" s="25">
        <f t="shared" si="570"/>
        <v>0</v>
      </c>
      <c r="EM54" s="25">
        <f t="shared" si="570"/>
        <v>0</v>
      </c>
      <c r="EN54" s="25">
        <f t="shared" si="570"/>
        <v>0</v>
      </c>
      <c r="EO54" s="25">
        <f t="shared" si="570"/>
        <v>0</v>
      </c>
      <c r="EP54" s="25">
        <f t="shared" si="570"/>
        <v>0</v>
      </c>
      <c r="EQ54" s="25">
        <f t="shared" si="570"/>
        <v>0</v>
      </c>
      <c r="ER54" s="25">
        <f t="shared" si="570"/>
        <v>0</v>
      </c>
      <c r="ES54" s="25">
        <f t="shared" si="571"/>
        <v>0</v>
      </c>
      <c r="ET54" s="25">
        <f t="shared" si="571"/>
        <v>0</v>
      </c>
      <c r="EU54" s="25">
        <f t="shared" si="571"/>
        <v>0</v>
      </c>
      <c r="EV54" s="25">
        <f t="shared" si="571"/>
        <v>0</v>
      </c>
      <c r="EW54" s="25">
        <f t="shared" si="571"/>
        <v>0</v>
      </c>
      <c r="EX54" s="25">
        <f t="shared" si="571"/>
        <v>0</v>
      </c>
      <c r="EY54" s="25">
        <f t="shared" si="571"/>
        <v>0</v>
      </c>
      <c r="EZ54" s="25">
        <f t="shared" si="571"/>
        <v>0</v>
      </c>
      <c r="FA54" s="25">
        <f t="shared" si="571"/>
        <v>0</v>
      </c>
      <c r="FB54" s="25">
        <f t="shared" si="571"/>
        <v>0</v>
      </c>
      <c r="FC54" s="25">
        <f t="shared" si="571"/>
        <v>0</v>
      </c>
      <c r="FD54" s="25">
        <f t="shared" si="571"/>
        <v>0</v>
      </c>
      <c r="FE54" s="25">
        <f t="shared" si="571"/>
        <v>0</v>
      </c>
      <c r="FF54" s="25">
        <f t="shared" si="571"/>
        <v>0</v>
      </c>
      <c r="FG54" s="25">
        <f t="shared" si="571"/>
        <v>0</v>
      </c>
      <c r="FH54" s="25">
        <f t="shared" si="571"/>
        <v>0</v>
      </c>
      <c r="FI54" s="25">
        <f t="shared" si="572"/>
        <v>0</v>
      </c>
      <c r="FJ54" s="25">
        <f t="shared" si="573"/>
        <v>0</v>
      </c>
      <c r="FK54" s="25">
        <f t="shared" si="574"/>
        <v>0</v>
      </c>
      <c r="FL54" s="25">
        <f t="shared" si="575"/>
        <v>0</v>
      </c>
      <c r="FM54" s="25">
        <f t="shared" si="576"/>
        <v>0</v>
      </c>
      <c r="FN54" s="25">
        <f t="shared" si="577"/>
        <v>0</v>
      </c>
      <c r="FO54" s="25">
        <f t="shared" si="578"/>
        <v>0</v>
      </c>
      <c r="FP54" s="25">
        <f t="shared" si="584"/>
        <v>0</v>
      </c>
      <c r="FQ54" s="25">
        <f t="shared" si="579"/>
        <v>0</v>
      </c>
      <c r="FR54" s="25">
        <f t="shared" si="579"/>
        <v>0</v>
      </c>
      <c r="FS54" s="25">
        <f t="shared" si="579"/>
        <v>0</v>
      </c>
      <c r="FT54" s="25">
        <f t="shared" si="579"/>
        <v>0</v>
      </c>
      <c r="FU54" s="25">
        <f t="shared" si="579"/>
        <v>0</v>
      </c>
      <c r="FV54" s="25">
        <f t="shared" si="579"/>
        <v>0</v>
      </c>
      <c r="FW54" s="25">
        <f t="shared" si="579"/>
        <v>0</v>
      </c>
      <c r="FX54" s="25">
        <f t="shared" si="579"/>
        <v>0</v>
      </c>
      <c r="FY54" s="25">
        <f t="shared" si="579"/>
        <v>0</v>
      </c>
      <c r="FZ54" s="25">
        <f t="shared" si="579"/>
        <v>0</v>
      </c>
      <c r="GA54" s="25">
        <f t="shared" si="579"/>
        <v>0</v>
      </c>
      <c r="GB54" s="25">
        <f t="shared" si="579"/>
        <v>0</v>
      </c>
      <c r="GC54" s="25">
        <f t="shared" si="579"/>
        <v>0</v>
      </c>
      <c r="GD54" s="25">
        <f t="shared" si="579"/>
        <v>0</v>
      </c>
      <c r="GE54" s="25">
        <f t="shared" si="579"/>
        <v>0</v>
      </c>
      <c r="GF54" s="25">
        <f t="shared" si="579"/>
        <v>0</v>
      </c>
      <c r="GG54" s="25">
        <f t="shared" si="580"/>
        <v>0</v>
      </c>
      <c r="GH54" s="25">
        <f t="shared" si="580"/>
        <v>0</v>
      </c>
      <c r="GI54" s="25">
        <f t="shared" si="580"/>
        <v>0</v>
      </c>
      <c r="GJ54" s="25">
        <f t="shared" si="580"/>
        <v>0</v>
      </c>
      <c r="GK54" s="25">
        <f t="shared" si="580"/>
        <v>0</v>
      </c>
      <c r="GL54" s="25">
        <f t="shared" si="580"/>
        <v>0</v>
      </c>
      <c r="GM54" s="25">
        <f t="shared" si="580"/>
        <v>0</v>
      </c>
      <c r="GN54" s="25">
        <f t="shared" si="580"/>
        <v>0</v>
      </c>
      <c r="GO54" s="25">
        <f t="shared" si="580"/>
        <v>0</v>
      </c>
      <c r="GP54" s="25">
        <f t="shared" si="580"/>
        <v>0</v>
      </c>
      <c r="GQ54" s="25">
        <f t="shared" si="580"/>
        <v>0</v>
      </c>
      <c r="GR54" s="25">
        <f t="shared" si="580"/>
        <v>0</v>
      </c>
      <c r="GS54" s="25">
        <f t="shared" si="580"/>
        <v>0</v>
      </c>
      <c r="GT54" s="25">
        <f t="shared" si="580"/>
        <v>0</v>
      </c>
      <c r="GU54" s="25">
        <f t="shared" si="580"/>
        <v>0</v>
      </c>
      <c r="GV54" s="25">
        <f t="shared" si="580"/>
        <v>0</v>
      </c>
      <c r="GW54" s="25">
        <f t="shared" si="581"/>
        <v>0</v>
      </c>
      <c r="GX54" s="25">
        <f t="shared" si="581"/>
        <v>0</v>
      </c>
      <c r="GY54" s="25">
        <f t="shared" si="581"/>
        <v>0</v>
      </c>
      <c r="GZ54" s="25">
        <f t="shared" si="581"/>
        <v>0</v>
      </c>
      <c r="HA54" s="25">
        <f t="shared" si="581"/>
        <v>0</v>
      </c>
      <c r="HB54" s="25">
        <f t="shared" si="581"/>
        <v>0</v>
      </c>
      <c r="HC54" s="25">
        <f t="shared" si="581"/>
        <v>0</v>
      </c>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BGD54" s="21"/>
    </row>
    <row r="55" spans="1:291 1538:1538" x14ac:dyDescent="0.25">
      <c r="A55" s="7">
        <f>'STEP 2 Input sheet'!A150</f>
        <v>0</v>
      </c>
      <c r="B55" s="7">
        <f>'STEP 2 Input sheet'!B150</f>
        <v>0</v>
      </c>
      <c r="C55" s="7">
        <f>'STEP 2 Input sheet'!C150</f>
        <v>0</v>
      </c>
      <c r="D55" s="7">
        <f>'STEP 2 Input sheet'!D150</f>
        <v>0</v>
      </c>
      <c r="E55" s="7">
        <f>'STEP 2 Input sheet'!E150</f>
        <v>0</v>
      </c>
      <c r="F55" s="7" t="str">
        <f>'STEP 2 Input sheet'!F150</f>
        <v>euro/</v>
      </c>
      <c r="G55" s="7">
        <f>'STEP 2 Input sheet'!G150</f>
        <v>0</v>
      </c>
      <c r="H55" s="7">
        <f>'STEP 2 Input sheet'!H150</f>
        <v>0</v>
      </c>
      <c r="I55" s="7">
        <f>'STEP 2 Input sheet'!I150</f>
        <v>0</v>
      </c>
      <c r="J55" s="15" t="e">
        <f>VLOOKUP(C55,'appendix 7 - prd ind and reg'!$A:$B,2,FALSE)</f>
        <v>#N/A</v>
      </c>
      <c r="K55" s="16" t="e">
        <f>VLOOKUP(D55,'appendix 7 - prd ind and reg'!$G$2:$H$6,2,FALSE)</f>
        <v>#N/A</v>
      </c>
      <c r="L55" s="25">
        <f>IFERROR(VLOOKUP($K55&amp;$J55,'appendix 2 - IO_mult_all'!$A$1:$AQ$156,'appendix 1 - Calculation'!L$36-2007,FALSE),0)</f>
        <v>0</v>
      </c>
      <c r="M55" s="25">
        <f>IFERROR(VLOOKUP($K55&amp;$J55,'appendix 2 - IO_mult_all'!$A$1:$AQ$156,'appendix 1 - Calculation'!M$36-2007,FALSE),0)</f>
        <v>0</v>
      </c>
      <c r="N55" s="25">
        <f>IFERROR(VLOOKUP($K55&amp;$J55,'appendix 2 - IO_mult_all'!$A$1:$AQ$156,'appendix 1 - Calculation'!N$36-2007,FALSE),0)</f>
        <v>0</v>
      </c>
      <c r="O55" s="25">
        <f>IFERROR(VLOOKUP($K55&amp;$J55,'appendix 2 - IO_mult_all'!$A$1:$AQ$156,'appendix 1 - Calculation'!O$36-2007,FALSE),0)</f>
        <v>0</v>
      </c>
      <c r="P55" s="25">
        <f>IFERROR(VLOOKUP($K55&amp;$J55,'appendix 2 - IO_mult_all'!$A$1:$AQ$156,'appendix 1 - Calculation'!P$36-2007,FALSE),0)</f>
        <v>0</v>
      </c>
      <c r="Q55" s="25">
        <f>IFERROR(VLOOKUP($K55&amp;$J55,'appendix 2 - IO_mult_all'!$A$1:$AQ$156,'appendix 1 - Calculation'!Q$36-2007,FALSE),0)</f>
        <v>0</v>
      </c>
      <c r="R55" s="25">
        <f>IFERROR(VLOOKUP($K55&amp;$J55,'appendix 2 - IO_mult_all'!$A$1:$AQ$156,'appendix 1 - Calculation'!R$36-2007,FALSE),0)</f>
        <v>0</v>
      </c>
      <c r="S55" s="25">
        <f>IFERROR(VLOOKUP($K55&amp;$J55,'appendix 2 - IO_mult_all'!$A$1:$AQ$156,'appendix 1 - Calculation'!S$36-2007,FALSE),0)</f>
        <v>0</v>
      </c>
      <c r="T55" s="25">
        <f>IFERROR(VLOOKUP($K55&amp;$J55,'appendix 2 - IO_mult_all'!$A$1:$AQ$156,'appendix 1 - Calculation'!T$36-2007,FALSE),0)</f>
        <v>0</v>
      </c>
      <c r="U55" s="25">
        <f>IFERROR(VLOOKUP($K55&amp;$J55,'appendix 2 - IO_mult_all'!$A$1:$AQ$156,'appendix 1 - Calculation'!U$36-2007,FALSE),0)</f>
        <v>0</v>
      </c>
      <c r="V55" s="25">
        <f>IFERROR(VLOOKUP($K55&amp;$J55,'appendix 2 - IO_mult_all'!$A$1:$AQ$156,'appendix 1 - Calculation'!V$36-2007,FALSE),0)</f>
        <v>0</v>
      </c>
      <c r="W55" s="25">
        <f>IFERROR(VLOOKUP($K55&amp;$J55,'appendix 2 - IO_mult_all'!$A$1:$AQ$156,'appendix 1 - Calculation'!W$36-2007,FALSE),0)</f>
        <v>0</v>
      </c>
      <c r="X55" s="25">
        <f>IFERROR(VLOOKUP($K55&amp;$J55,'appendix 2 - IO_mult_all'!$A$1:$AQ$156,'appendix 1 - Calculation'!X$36-2007,FALSE),0)</f>
        <v>0</v>
      </c>
      <c r="Y55" s="25">
        <f>IFERROR(VLOOKUP($K55&amp;$J55,'appendix 2 - IO_mult_all'!$A$1:$AQ$156,'appendix 1 - Calculation'!Y$36-2007,FALSE),0)</f>
        <v>0</v>
      </c>
      <c r="Z55" s="25">
        <f>IFERROR(VLOOKUP($K55&amp;$J55,'appendix 2 - IO_mult_all'!$A$1:$AQ$156,'appendix 1 - Calculation'!Z$36-2007,FALSE),0)</f>
        <v>0</v>
      </c>
      <c r="AA55" s="25">
        <f>IFERROR(VLOOKUP($K55&amp;$J55,'appendix 2 - IO_mult_all'!$A$1:$AQ$156,'appendix 1 - Calculation'!AA$36-2007,FALSE),0)</f>
        <v>0</v>
      </c>
      <c r="AB55" s="25">
        <f>IFERROR(VLOOKUP($K55&amp;$J55,'appendix 2 - IO_mult_all'!$A$1:$AQ$156,'appendix 1 - Calculation'!AB$36-2007,FALSE),0)</f>
        <v>0</v>
      </c>
      <c r="AC55" s="25">
        <f>IFERROR(VLOOKUP($K55&amp;$J55,'appendix 2 - IO_mult_all'!$A$1:$AQ$156,'appendix 1 - Calculation'!AC$36-2007,FALSE),0)</f>
        <v>0</v>
      </c>
      <c r="AD55" s="25">
        <f>IFERROR(VLOOKUP($K55&amp;$J55,'appendix 2 - IO_mult_all'!$A$1:$AQ$156,'appendix 1 - Calculation'!AD$36-2007,FALSE),0)</f>
        <v>0</v>
      </c>
      <c r="AE55" s="25">
        <f>IFERROR(VLOOKUP($K55&amp;$J55,'appendix 2 - IO_mult_all'!$A$1:$AQ$156,'appendix 1 - Calculation'!AE$36-2007,FALSE),0)</f>
        <v>0</v>
      </c>
      <c r="AF55" s="25">
        <f>IFERROR(VLOOKUP($K55&amp;$J55,'appendix 2 - IO_mult_all'!$A$1:$AQ$156,'appendix 1 - Calculation'!AF$36-2007,FALSE),0)</f>
        <v>0</v>
      </c>
      <c r="AG55" s="25">
        <f>IFERROR(VLOOKUP($K55&amp;$J55,'appendix 2 - IO_mult_all'!$A$1:$AQ$156,'appendix 1 - Calculation'!AG$36-2007,FALSE),0)</f>
        <v>0</v>
      </c>
      <c r="AH55" s="25">
        <f>IFERROR(VLOOKUP($K55&amp;$J55,'appendix 2 - IO_mult_all'!$A$1:$AQ$156,'appendix 1 - Calculation'!AH$36-2007,FALSE),0)</f>
        <v>0</v>
      </c>
      <c r="AI55" s="25">
        <f>IFERROR(VLOOKUP($K55&amp;$J55,'appendix 2 - IO_mult_all'!$A$1:$AQ$156,'appendix 1 - Calculation'!AI$36-2007,FALSE),0)</f>
        <v>0</v>
      </c>
      <c r="AJ55" s="25">
        <f>IFERROR(VLOOKUP($K55&amp;$J55,'appendix 2 - IO_mult_all'!$A$1:$AQ$156,'appendix 1 - Calculation'!AJ$36-2007,FALSE),0)</f>
        <v>0</v>
      </c>
      <c r="AK55" s="25">
        <f>IFERROR(VLOOKUP($K55&amp;$J55,'appendix 2 - IO_mult_all'!$A$1:$AQ$156,'appendix 1 - Calculation'!AK$36-2007,FALSE),0)</f>
        <v>0</v>
      </c>
      <c r="AL55" s="25">
        <f>IFERROR(VLOOKUP($K55&amp;$J55,'appendix 2 - IO_mult_all'!$A$1:$AQ$156,'appendix 1 - Calculation'!AL$36-2007,FALSE),0)</f>
        <v>0</v>
      </c>
      <c r="AM55" s="25">
        <f>IFERROR(VLOOKUP($K55&amp;$J55,'appendix 2 - IO_mult_all'!$A$1:$AQ$156,'appendix 1 - Calculation'!AM$36-2007,FALSE),0)</f>
        <v>0</v>
      </c>
      <c r="AN55" s="25">
        <f>IFERROR(VLOOKUP($K55&amp;$J55,'appendix 2 - IO_mult_all'!$A$1:$AQ$156,'appendix 1 - Calculation'!AN$36-2007,FALSE),0)</f>
        <v>0</v>
      </c>
      <c r="AO55" s="25">
        <f>IFERROR(VLOOKUP($K55&amp;$J55,'appendix 2 - IO_mult_all'!$A$1:$AQ$156,'appendix 1 - Calculation'!AO$36-2007,FALSE),0)</f>
        <v>0</v>
      </c>
      <c r="AP55" s="25">
        <f>IFERROR(VLOOKUP($K55&amp;$J55,'appendix 2 - IO_mult_all'!$A$1:$AQ$156,'appendix 1 - Calculation'!AP$36-2007,FALSE),0)</f>
        <v>0</v>
      </c>
      <c r="AQ55" s="25">
        <f>IFERROR(VLOOKUP($K55&amp;$J55,'appendix 2 - IO_mult_all'!$A$1:$AQ$156,'appendix 1 - Calculation'!AQ$36-2007,FALSE),0)</f>
        <v>0</v>
      </c>
      <c r="AR55" s="25">
        <f>IFERROR(VLOOKUP($K55&amp;$J55,'appendix 2 - IO_mult_all'!$A$1:$AQ$156,'appendix 1 - Calculation'!AR$36-2007,FALSE),0)</f>
        <v>0</v>
      </c>
      <c r="AS55" s="25">
        <f>IFERROR(VLOOKUP($K55&amp;$J55,'appendix 2 - IO_mult_all'!$A$1:$AQ$156,'appendix 1 - Calculation'!AS$36-2007,FALSE),0)</f>
        <v>0</v>
      </c>
      <c r="AT55" s="25">
        <f>IFERROR(VLOOKUP($K55&amp;$J55,'appendix 2 - IO_mult_all'!$A$1:$AQ$156,'appendix 1 - Calculation'!AT$36-2007,FALSE),0)</f>
        <v>0</v>
      </c>
      <c r="AU55" s="25">
        <f>IFERROR(VLOOKUP($K55&amp;$J55,'appendix 2 - IO_mult_all'!$A$1:$AQ$156,'appendix 1 - Calculation'!AU$36-2007,FALSE),0)</f>
        <v>0</v>
      </c>
      <c r="AV55" s="25">
        <f>IFERROR(VLOOKUP($K55&amp;$J55,'appendix 2 - IO_mult_all'!$A$1:$AQ$156,'appendix 1 - Calculation'!AV$36-2007,FALSE),0)</f>
        <v>0</v>
      </c>
      <c r="AW55" s="25">
        <f>IFERROR(VLOOKUP($K55&amp;$J55,'appendix 2 - IO_mult_all'!$A$1:$AQ$156,'appendix 1 - Calculation'!AW$36-2007,FALSE),0)</f>
        <v>0</v>
      </c>
      <c r="AX55" s="25">
        <f>IFERROR(VLOOKUP($K55&amp;$J55,'appendix 2 - IO_mult_all'!$A$1:$AQ$156,'appendix 1 - Calculation'!AX$36-2007,FALSE),0)</f>
        <v>0</v>
      </c>
      <c r="AY55" s="25">
        <f>IFERROR(VLOOKUP($K55&amp;$J55,'appendix 2 - IO_mult_all'!$A$1:$AQ$156,'appendix 1 - Calculation'!AY$36-2007,FALSE),0)</f>
        <v>0</v>
      </c>
      <c r="AZ55" s="25">
        <f>IFERROR(VLOOKUP($K55&amp;$J55,'appendix 3 - IO_mult_ETS'!$A$1:$AQ$156,'appendix 1 - Calculation'!AZ$3-2007,FALSE),0)</f>
        <v>0</v>
      </c>
      <c r="BA55" s="25">
        <f>IFERROR(VLOOKUP($K55&amp;$J55,'appendix 3 - IO_mult_ETS'!$A$1:$AQ$156,'appendix 1 - Calculation'!BA$3-2007,FALSE),0)</f>
        <v>0</v>
      </c>
      <c r="BB55" s="25">
        <f>IFERROR(VLOOKUP($K55&amp;$J55,'appendix 3 - IO_mult_ETS'!$A$1:$AQ$156,'appendix 1 - Calculation'!BB$3-2007,FALSE),0)</f>
        <v>0</v>
      </c>
      <c r="BC55" s="25">
        <f>IFERROR(VLOOKUP($K55&amp;$J55,'appendix 3 - IO_mult_ETS'!$A$1:$AQ$156,'appendix 1 - Calculation'!BC$3-2007,FALSE),0)</f>
        <v>0</v>
      </c>
      <c r="BD55" s="25">
        <f>IFERROR(VLOOKUP($K55&amp;$J55,'appendix 3 - IO_mult_ETS'!$A$1:$AQ$156,'appendix 1 - Calculation'!BD$3-2007,FALSE),0)</f>
        <v>0</v>
      </c>
      <c r="BE55" s="25">
        <f>IFERROR(VLOOKUP($K55&amp;$J55,'appendix 3 - IO_mult_ETS'!$A$1:$AQ$156,'appendix 1 - Calculation'!BE$3-2007,FALSE),0)</f>
        <v>0</v>
      </c>
      <c r="BF55" s="25">
        <f>IFERROR(VLOOKUP($K55&amp;$J55,'appendix 3 - IO_mult_ETS'!$A$1:$AQ$156,'appendix 1 - Calculation'!BF$3-2007,FALSE),0)</f>
        <v>0</v>
      </c>
      <c r="BG55" s="25">
        <f>IFERROR(VLOOKUP($K55&amp;$J55,'appendix 3 - IO_mult_ETS'!$A$1:$AQ$156,'appendix 1 - Calculation'!BG$3-2007,FALSE),0)</f>
        <v>0</v>
      </c>
      <c r="BH55" s="25">
        <f>IFERROR(VLOOKUP($K55&amp;$J55,'appendix 3 - IO_mult_ETS'!$A$1:$AQ$156,'appendix 1 - Calculation'!BH$3-2007,FALSE),0)</f>
        <v>0</v>
      </c>
      <c r="BI55" s="25">
        <f>IFERROR(VLOOKUP($K55&amp;$J55,'appendix 3 - IO_mult_ETS'!$A$1:$AQ$156,'appendix 1 - Calculation'!BI$3-2007,FALSE),0)</f>
        <v>0</v>
      </c>
      <c r="BJ55" s="25">
        <f>IFERROR(VLOOKUP($K55&amp;$J55,'appendix 3 - IO_mult_ETS'!$A$1:$AQ$156,'appendix 1 - Calculation'!BJ$3-2007,FALSE),0)</f>
        <v>0</v>
      </c>
      <c r="BK55" s="25">
        <f>IFERROR(VLOOKUP($K55&amp;$J55,'appendix 3 - IO_mult_ETS'!$A$1:$AQ$156,'appendix 1 - Calculation'!BK$3-2007,FALSE),0)</f>
        <v>0</v>
      </c>
      <c r="BL55" s="25">
        <f>IFERROR(VLOOKUP($K55&amp;$J55,'appendix 3 - IO_mult_ETS'!$A$1:$AQ$156,'appendix 1 - Calculation'!BL$3-2007,FALSE),0)</f>
        <v>0</v>
      </c>
      <c r="BM55" s="25">
        <f>IFERROR(VLOOKUP($K55&amp;$J55,'appendix 3 - IO_mult_ETS'!$A$1:$AQ$156,'appendix 1 - Calculation'!BM$3-2007,FALSE),0)</f>
        <v>0</v>
      </c>
      <c r="BN55" s="25">
        <f>IFERROR(VLOOKUP($K55&amp;$J55,'appendix 3 - IO_mult_ETS'!$A$1:$AQ$156,'appendix 1 - Calculation'!BN$3-2007,FALSE),0)</f>
        <v>0</v>
      </c>
      <c r="BO55" s="25">
        <f>IFERROR(VLOOKUP($K55&amp;$J55,'appendix 3 - IO_mult_ETS'!$A$1:$AQ$156,'appendix 1 - Calculation'!BO$3-2007,FALSE),0)</f>
        <v>0</v>
      </c>
      <c r="BP55" s="25">
        <f>IFERROR(VLOOKUP($K55&amp;$J55,'appendix 3 - IO_mult_ETS'!$A$1:$AQ$156,'appendix 1 - Calculation'!BP$3-2007,FALSE),0)</f>
        <v>0</v>
      </c>
      <c r="BQ55" s="25">
        <f>IFERROR(VLOOKUP($K55&amp;$J55,'appendix 3 - IO_mult_ETS'!$A$1:$AQ$156,'appendix 1 - Calculation'!BQ$3-2007,FALSE),0)</f>
        <v>0</v>
      </c>
      <c r="BR55" s="25">
        <f>IFERROR(VLOOKUP($K55&amp;$J55,'appendix 3 - IO_mult_ETS'!$A$1:$AQ$156,'appendix 1 - Calculation'!BR$3-2007,FALSE),0)</f>
        <v>0</v>
      </c>
      <c r="BS55" s="25">
        <f>IFERROR(VLOOKUP($K55&amp;$J55,'appendix 3 - IO_mult_ETS'!$A$1:$AQ$156,'appendix 1 - Calculation'!BS$3-2007,FALSE),0)</f>
        <v>0</v>
      </c>
      <c r="BT55" s="25">
        <f>IFERROR(VLOOKUP($K55&amp;$J55,'appendix 3 - IO_mult_ETS'!$A$1:$AQ$156,'appendix 1 - Calculation'!BT$3-2007,FALSE),0)</f>
        <v>0</v>
      </c>
      <c r="BU55" s="25">
        <f>IFERROR(VLOOKUP($K55&amp;$J55,'appendix 3 - IO_mult_ETS'!$A$1:$AQ$156,'appendix 1 - Calculation'!BU$3-2007,FALSE),0)</f>
        <v>0</v>
      </c>
      <c r="BV55" s="25">
        <f>IFERROR(VLOOKUP($K55&amp;$J55,'appendix 3 - IO_mult_ETS'!$A$1:$AQ$156,'appendix 1 - Calculation'!BV$3-2007,FALSE),0)</f>
        <v>0</v>
      </c>
      <c r="BW55" s="25">
        <f>IFERROR(VLOOKUP($K55&amp;$J55,'appendix 3 - IO_mult_ETS'!$A$1:$AQ$156,'appendix 1 - Calculation'!BW$3-2007,FALSE),0)</f>
        <v>0</v>
      </c>
      <c r="BX55" s="25">
        <f>IFERROR(VLOOKUP($K55&amp;$J55,'appendix 3 - IO_mult_ETS'!$A$1:$AQ$156,'appendix 1 - Calculation'!BX$3-2007,FALSE),0)</f>
        <v>0</v>
      </c>
      <c r="BY55" s="25">
        <f>IFERROR(VLOOKUP($K55&amp;$J55,'appendix 3 - IO_mult_ETS'!$A$1:$AQ$156,'appendix 1 - Calculation'!BY$3-2007,FALSE),0)</f>
        <v>0</v>
      </c>
      <c r="BZ55" s="25">
        <f>IFERROR(VLOOKUP($K55&amp;$J55,'appendix 3 - IO_mult_ETS'!$A$1:$AQ$156,'appendix 1 - Calculation'!BZ$3-2007,FALSE),0)</f>
        <v>0</v>
      </c>
      <c r="CA55" s="25">
        <f>IFERROR(VLOOKUP($K55&amp;$J55,'appendix 3 - IO_mult_ETS'!$A$1:$AQ$156,'appendix 1 - Calculation'!CA$3-2007,FALSE),0)</f>
        <v>0</v>
      </c>
      <c r="CB55" s="25">
        <f>IFERROR(VLOOKUP($K55&amp;$J55,'appendix 3 - IO_mult_ETS'!$A$1:$AQ$156,'appendix 1 - Calculation'!CB$3-2007,FALSE),0)</f>
        <v>0</v>
      </c>
      <c r="CC55" s="25">
        <f>IFERROR(VLOOKUP($K55&amp;$J55,'appendix 3 - IO_mult_ETS'!$A$1:$AQ$156,'appendix 1 - Calculation'!CC$3-2007,FALSE),0)</f>
        <v>0</v>
      </c>
      <c r="CD55" s="25">
        <f>IFERROR(VLOOKUP($K55&amp;$J55,'appendix 3 - IO_mult_ETS'!$A$1:$AQ$156,'appendix 1 - Calculation'!CD$3-2007,FALSE),0)</f>
        <v>0</v>
      </c>
      <c r="CE55" s="25">
        <f>IFERROR(VLOOKUP($K55&amp;$J55,'appendix 3 - IO_mult_ETS'!$A$1:$AQ$156,'appendix 1 - Calculation'!CE$3-2007,FALSE),0)</f>
        <v>0</v>
      </c>
      <c r="CF55" s="25">
        <f>IFERROR(VLOOKUP($K55&amp;$J55,'appendix 3 - IO_mult_ETS'!$A$1:$AQ$156,'appendix 1 - Calculation'!CF$3-2007,FALSE),0)</f>
        <v>0</v>
      </c>
      <c r="CG55" s="25">
        <f>IFERROR(VLOOKUP($K55&amp;$J55,'appendix 3 - IO_mult_ETS'!$A$1:$AQ$156,'appendix 1 - Calculation'!CG$3-2007,FALSE),0)</f>
        <v>0</v>
      </c>
      <c r="CH55" s="25">
        <f>IFERROR(VLOOKUP($K55&amp;$J55,'appendix 3 - IO_mult_ETS'!$A$1:$AQ$156,'appendix 1 - Calculation'!CH$3-2007,FALSE),0)</f>
        <v>0</v>
      </c>
      <c r="CI55" s="25">
        <f>IFERROR(VLOOKUP($K55&amp;$J55,'appendix 3 - IO_mult_ETS'!$A$1:$AQ$156,'appendix 1 - Calculation'!CI$3-2007,FALSE),0)</f>
        <v>0</v>
      </c>
      <c r="CJ55" s="25">
        <f>IFERROR(VLOOKUP($K55&amp;$J55,'appendix 3 - IO_mult_ETS'!$A$1:$AQ$156,'appendix 1 - Calculation'!CJ$3-2007,FALSE),0)</f>
        <v>0</v>
      </c>
      <c r="CK55" s="25">
        <f>IFERROR(VLOOKUP($K55&amp;$J55,'appendix 3 - IO_mult_ETS'!$A$1:$AQ$156,'appendix 1 - Calculation'!CK$3-2007,FALSE),0)</f>
        <v>0</v>
      </c>
      <c r="CL55" s="25">
        <f>IFERROR(VLOOKUP($K55&amp;$J55,'appendix 3 - IO_mult_ETS'!$A$1:$AQ$156,'appendix 1 - Calculation'!CL$3-2007,FALSE),0)</f>
        <v>0</v>
      </c>
      <c r="CM55" s="25">
        <f>IFERROR(VLOOKUP($K55&amp;$J55,'appendix 3 - IO_mult_ETS'!$A$1:$AQ$156,'appendix 1 - Calculation'!CM$3-2007,FALSE),0)</f>
        <v>0</v>
      </c>
      <c r="CN55" s="25">
        <f t="shared" ref="CN55:DC57" si="615">$I55*L55</f>
        <v>0</v>
      </c>
      <c r="CO55" s="25">
        <f t="shared" si="615"/>
        <v>0</v>
      </c>
      <c r="CP55" s="25">
        <f t="shared" si="615"/>
        <v>0</v>
      </c>
      <c r="CQ55" s="25">
        <f t="shared" si="615"/>
        <v>0</v>
      </c>
      <c r="CR55" s="25">
        <f t="shared" si="615"/>
        <v>0</v>
      </c>
      <c r="CS55" s="25">
        <f t="shared" si="615"/>
        <v>0</v>
      </c>
      <c r="CT55" s="25">
        <f t="shared" si="615"/>
        <v>0</v>
      </c>
      <c r="CU55" s="25">
        <f t="shared" si="615"/>
        <v>0</v>
      </c>
      <c r="CV55" s="25">
        <f t="shared" si="615"/>
        <v>0</v>
      </c>
      <c r="CW55" s="25">
        <f t="shared" si="615"/>
        <v>0</v>
      </c>
      <c r="CX55" s="25">
        <f t="shared" si="615"/>
        <v>0</v>
      </c>
      <c r="CY55" s="25">
        <f t="shared" si="615"/>
        <v>0</v>
      </c>
      <c r="CZ55" s="25">
        <f t="shared" si="615"/>
        <v>0</v>
      </c>
      <c r="DA55" s="25">
        <f t="shared" si="615"/>
        <v>0</v>
      </c>
      <c r="DB55" s="25">
        <f t="shared" si="615"/>
        <v>0</v>
      </c>
      <c r="DC55" s="25">
        <f t="shared" si="615"/>
        <v>0</v>
      </c>
      <c r="DD55" s="25">
        <f t="shared" ref="DD55:DS57" si="616">$I55*AB55</f>
        <v>0</v>
      </c>
      <c r="DE55" s="25">
        <f t="shared" si="616"/>
        <v>0</v>
      </c>
      <c r="DF55" s="25">
        <f t="shared" si="616"/>
        <v>0</v>
      </c>
      <c r="DG55" s="25">
        <f t="shared" si="616"/>
        <v>0</v>
      </c>
      <c r="DH55" s="25">
        <f t="shared" si="616"/>
        <v>0</v>
      </c>
      <c r="DI55" s="25">
        <f t="shared" si="616"/>
        <v>0</v>
      </c>
      <c r="DJ55" s="25">
        <f t="shared" si="616"/>
        <v>0</v>
      </c>
      <c r="DK55" s="25">
        <f t="shared" si="616"/>
        <v>0</v>
      </c>
      <c r="DL55" s="25">
        <f t="shared" si="616"/>
        <v>0</v>
      </c>
      <c r="DM55" s="25">
        <f t="shared" si="616"/>
        <v>0</v>
      </c>
      <c r="DN55" s="25">
        <f t="shared" si="616"/>
        <v>0</v>
      </c>
      <c r="DO55" s="25">
        <f t="shared" si="616"/>
        <v>0</v>
      </c>
      <c r="DP55" s="25">
        <f t="shared" si="616"/>
        <v>0</v>
      </c>
      <c r="DQ55" s="25">
        <f t="shared" si="616"/>
        <v>0</v>
      </c>
      <c r="DR55" s="25">
        <f t="shared" si="616"/>
        <v>0</v>
      </c>
      <c r="DS55" s="25">
        <f t="shared" si="616"/>
        <v>0</v>
      </c>
      <c r="DT55" s="25">
        <f t="shared" ref="DE55:DT57" si="617">$I55*AR55</f>
        <v>0</v>
      </c>
      <c r="DU55" s="25">
        <f t="shared" ref="DU55:DU57" si="618">$I55*AS55</f>
        <v>0</v>
      </c>
      <c r="DV55" s="25">
        <f t="shared" ref="DV55:DV57" si="619">$I55*AT55</f>
        <v>0</v>
      </c>
      <c r="DW55" s="25">
        <f t="shared" ref="DW55:DW57" si="620">$I55*AU55</f>
        <v>0</v>
      </c>
      <c r="DX55" s="25">
        <f t="shared" ref="DX55:DX57" si="621">$I55*AV55</f>
        <v>0</v>
      </c>
      <c r="DY55" s="25">
        <f t="shared" ref="DY55:DY57" si="622">$I55*AW55</f>
        <v>0</v>
      </c>
      <c r="DZ55" s="25">
        <f t="shared" ref="DZ55:DZ57" si="623">$I55*AX55</f>
        <v>0</v>
      </c>
      <c r="EA55" s="25">
        <f t="shared" ref="EA55:EA57" si="624">$I55*AY55</f>
        <v>0</v>
      </c>
      <c r="EB55" s="25">
        <f t="shared" ref="EB55:EQ57" si="625">$I55*AZ55</f>
        <v>0</v>
      </c>
      <c r="EC55" s="25">
        <f t="shared" si="625"/>
        <v>0</v>
      </c>
      <c r="ED55" s="25">
        <f t="shared" si="625"/>
        <v>0</v>
      </c>
      <c r="EE55" s="25">
        <f t="shared" si="625"/>
        <v>0</v>
      </c>
      <c r="EF55" s="25">
        <f t="shared" si="625"/>
        <v>0</v>
      </c>
      <c r="EG55" s="25">
        <f t="shared" si="625"/>
        <v>0</v>
      </c>
      <c r="EH55" s="25">
        <f t="shared" si="625"/>
        <v>0</v>
      </c>
      <c r="EI55" s="25">
        <f t="shared" si="625"/>
        <v>0</v>
      </c>
      <c r="EJ55" s="25">
        <f t="shared" si="625"/>
        <v>0</v>
      </c>
      <c r="EK55" s="25">
        <f t="shared" si="625"/>
        <v>0</v>
      </c>
      <c r="EL55" s="25">
        <f t="shared" si="625"/>
        <v>0</v>
      </c>
      <c r="EM55" s="25">
        <f t="shared" si="625"/>
        <v>0</v>
      </c>
      <c r="EN55" s="25">
        <f t="shared" si="625"/>
        <v>0</v>
      </c>
      <c r="EO55" s="25">
        <f t="shared" si="625"/>
        <v>0</v>
      </c>
      <c r="EP55" s="25">
        <f t="shared" si="625"/>
        <v>0</v>
      </c>
      <c r="EQ55" s="25">
        <f t="shared" si="625"/>
        <v>0</v>
      </c>
      <c r="ER55" s="25">
        <f t="shared" ref="ER55:FG57" si="626">$I55*BP55</f>
        <v>0</v>
      </c>
      <c r="ES55" s="25">
        <f t="shared" si="626"/>
        <v>0</v>
      </c>
      <c r="ET55" s="25">
        <f t="shared" si="626"/>
        <v>0</v>
      </c>
      <c r="EU55" s="25">
        <f t="shared" si="626"/>
        <v>0</v>
      </c>
      <c r="EV55" s="25">
        <f t="shared" si="626"/>
        <v>0</v>
      </c>
      <c r="EW55" s="25">
        <f t="shared" si="626"/>
        <v>0</v>
      </c>
      <c r="EX55" s="25">
        <f t="shared" si="626"/>
        <v>0</v>
      </c>
      <c r="EY55" s="25">
        <f t="shared" si="626"/>
        <v>0</v>
      </c>
      <c r="EZ55" s="25">
        <f t="shared" si="626"/>
        <v>0</v>
      </c>
      <c r="FA55" s="25">
        <f t="shared" si="626"/>
        <v>0</v>
      </c>
      <c r="FB55" s="25">
        <f t="shared" si="626"/>
        <v>0</v>
      </c>
      <c r="FC55" s="25">
        <f t="shared" si="626"/>
        <v>0</v>
      </c>
      <c r="FD55" s="25">
        <f t="shared" si="626"/>
        <v>0</v>
      </c>
      <c r="FE55" s="25">
        <f t="shared" si="626"/>
        <v>0</v>
      </c>
      <c r="FF55" s="25">
        <f t="shared" si="626"/>
        <v>0</v>
      </c>
      <c r="FG55" s="25">
        <f t="shared" si="626"/>
        <v>0</v>
      </c>
      <c r="FH55" s="25">
        <f t="shared" ref="ES55:FH57" si="627">$I55*CF55</f>
        <v>0</v>
      </c>
      <c r="FI55" s="25">
        <f t="shared" ref="FI55:FI57" si="628">$I55*CG55</f>
        <v>0</v>
      </c>
      <c r="FJ55" s="25">
        <f t="shared" ref="FJ55:FJ57" si="629">$I55*CH55</f>
        <v>0</v>
      </c>
      <c r="FK55" s="25">
        <f t="shared" ref="FK55:FK57" si="630">$I55*CI55</f>
        <v>0</v>
      </c>
      <c r="FL55" s="25">
        <f t="shared" ref="FL55:FL57" si="631">$I55*CJ55</f>
        <v>0</v>
      </c>
      <c r="FM55" s="25">
        <f t="shared" ref="FM55:FM57" si="632">$I55*CK55</f>
        <v>0</v>
      </c>
      <c r="FN55" s="25">
        <f t="shared" ref="FN55:FN57" si="633">$I55*CL55</f>
        <v>0</v>
      </c>
      <c r="FO55" s="25">
        <f t="shared" ref="FO55:FO57" si="634">$I55*CM55</f>
        <v>0</v>
      </c>
      <c r="FP55" s="25">
        <f t="shared" ref="FP55:GE57" si="635">CN55-EB55</f>
        <v>0</v>
      </c>
      <c r="FQ55" s="25">
        <f t="shared" si="635"/>
        <v>0</v>
      </c>
      <c r="FR55" s="25">
        <f t="shared" si="635"/>
        <v>0</v>
      </c>
      <c r="FS55" s="25">
        <f t="shared" si="635"/>
        <v>0</v>
      </c>
      <c r="FT55" s="25">
        <f t="shared" si="635"/>
        <v>0</v>
      </c>
      <c r="FU55" s="25">
        <f t="shared" si="635"/>
        <v>0</v>
      </c>
      <c r="FV55" s="25">
        <f t="shared" si="635"/>
        <v>0</v>
      </c>
      <c r="FW55" s="25">
        <f t="shared" si="635"/>
        <v>0</v>
      </c>
      <c r="FX55" s="25">
        <f t="shared" si="635"/>
        <v>0</v>
      </c>
      <c r="FY55" s="25">
        <f t="shared" si="635"/>
        <v>0</v>
      </c>
      <c r="FZ55" s="25">
        <f t="shared" si="635"/>
        <v>0</v>
      </c>
      <c r="GA55" s="25">
        <f t="shared" si="635"/>
        <v>0</v>
      </c>
      <c r="GB55" s="25">
        <f t="shared" si="635"/>
        <v>0</v>
      </c>
      <c r="GC55" s="25">
        <f t="shared" si="635"/>
        <v>0</v>
      </c>
      <c r="GD55" s="25">
        <f t="shared" si="635"/>
        <v>0</v>
      </c>
      <c r="GE55" s="25">
        <f t="shared" si="635"/>
        <v>0</v>
      </c>
      <c r="GF55" s="25">
        <f t="shared" ref="GF55:GU57" si="636">DD55-ER55</f>
        <v>0</v>
      </c>
      <c r="GG55" s="25">
        <f t="shared" si="636"/>
        <v>0</v>
      </c>
      <c r="GH55" s="25">
        <f t="shared" si="636"/>
        <v>0</v>
      </c>
      <c r="GI55" s="25">
        <f t="shared" si="636"/>
        <v>0</v>
      </c>
      <c r="GJ55" s="25">
        <f t="shared" si="636"/>
        <v>0</v>
      </c>
      <c r="GK55" s="25">
        <f t="shared" si="636"/>
        <v>0</v>
      </c>
      <c r="GL55" s="25">
        <f t="shared" si="636"/>
        <v>0</v>
      </c>
      <c r="GM55" s="25">
        <f t="shared" si="636"/>
        <v>0</v>
      </c>
      <c r="GN55" s="25">
        <f t="shared" si="636"/>
        <v>0</v>
      </c>
      <c r="GO55" s="25">
        <f t="shared" si="636"/>
        <v>0</v>
      </c>
      <c r="GP55" s="25">
        <f t="shared" si="636"/>
        <v>0</v>
      </c>
      <c r="GQ55" s="25">
        <f t="shared" si="636"/>
        <v>0</v>
      </c>
      <c r="GR55" s="25">
        <f t="shared" si="636"/>
        <v>0</v>
      </c>
      <c r="GS55" s="25">
        <f t="shared" si="636"/>
        <v>0</v>
      </c>
      <c r="GT55" s="25">
        <f t="shared" si="636"/>
        <v>0</v>
      </c>
      <c r="GU55" s="25">
        <f t="shared" si="636"/>
        <v>0</v>
      </c>
      <c r="GV55" s="25">
        <f t="shared" ref="GG55:GV57" si="637">DT55-FH55</f>
        <v>0</v>
      </c>
      <c r="GW55" s="25">
        <f t="shared" ref="GW55:GW57" si="638">DU55-FI55</f>
        <v>0</v>
      </c>
      <c r="GX55" s="25">
        <f t="shared" ref="GX55:GX57" si="639">DV55-FJ55</f>
        <v>0</v>
      </c>
      <c r="GY55" s="25">
        <f t="shared" ref="GY55:GY57" si="640">DW55-FK55</f>
        <v>0</v>
      </c>
      <c r="GZ55" s="25">
        <f t="shared" ref="GZ55:GZ57" si="641">DX55-FL55</f>
        <v>0</v>
      </c>
      <c r="HA55" s="25">
        <f t="shared" ref="HA55:HA57" si="642">DY55-FM55</f>
        <v>0</v>
      </c>
      <c r="HB55" s="25">
        <f t="shared" ref="HB55:HB57" si="643">DZ55-FN55</f>
        <v>0</v>
      </c>
      <c r="HC55" s="25">
        <f t="shared" ref="HC55:HC57" si="644">EA55-FO55</f>
        <v>0</v>
      </c>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BGD55" s="21"/>
    </row>
    <row r="56" spans="1:291 1538:1538" x14ac:dyDescent="0.25">
      <c r="A56" s="7">
        <f>'STEP 2 Input sheet'!A151</f>
        <v>0</v>
      </c>
      <c r="B56" s="7">
        <f>'STEP 2 Input sheet'!B151</f>
        <v>0</v>
      </c>
      <c r="C56" s="7">
        <f>'STEP 2 Input sheet'!C151</f>
        <v>0</v>
      </c>
      <c r="D56" s="7">
        <f>'STEP 2 Input sheet'!D151</f>
        <v>0</v>
      </c>
      <c r="E56" s="7">
        <f>'STEP 2 Input sheet'!E151</f>
        <v>0</v>
      </c>
      <c r="F56" s="7" t="str">
        <f>'STEP 2 Input sheet'!F151</f>
        <v>euro/</v>
      </c>
      <c r="G56" s="7">
        <f>'STEP 2 Input sheet'!G151</f>
        <v>0</v>
      </c>
      <c r="H56" s="7">
        <f>'STEP 2 Input sheet'!H151</f>
        <v>0</v>
      </c>
      <c r="I56" s="7">
        <f>'STEP 2 Input sheet'!I151</f>
        <v>0</v>
      </c>
      <c r="J56" s="15" t="e">
        <f>VLOOKUP(C56,'appendix 7 - prd ind and reg'!$A:$B,2,FALSE)</f>
        <v>#N/A</v>
      </c>
      <c r="K56" s="16" t="e">
        <f>VLOOKUP(D56,'appendix 7 - prd ind and reg'!$G$2:$H$6,2,FALSE)</f>
        <v>#N/A</v>
      </c>
      <c r="L56" s="25">
        <f>IFERROR(VLOOKUP($K56&amp;$J56,'appendix 2 - IO_mult_all'!$A$1:$AQ$156,'appendix 1 - Calculation'!L$36-2007,FALSE),0)</f>
        <v>0</v>
      </c>
      <c r="M56" s="25">
        <f>IFERROR(VLOOKUP($K56&amp;$J56,'appendix 2 - IO_mult_all'!$A$1:$AQ$156,'appendix 1 - Calculation'!M$36-2007,FALSE),0)</f>
        <v>0</v>
      </c>
      <c r="N56" s="25">
        <f>IFERROR(VLOOKUP($K56&amp;$J56,'appendix 2 - IO_mult_all'!$A$1:$AQ$156,'appendix 1 - Calculation'!N$36-2007,FALSE),0)</f>
        <v>0</v>
      </c>
      <c r="O56" s="25">
        <f>IFERROR(VLOOKUP($K56&amp;$J56,'appendix 2 - IO_mult_all'!$A$1:$AQ$156,'appendix 1 - Calculation'!O$36-2007,FALSE),0)</f>
        <v>0</v>
      </c>
      <c r="P56" s="25">
        <f>IFERROR(VLOOKUP($K56&amp;$J56,'appendix 2 - IO_mult_all'!$A$1:$AQ$156,'appendix 1 - Calculation'!P$36-2007,FALSE),0)</f>
        <v>0</v>
      </c>
      <c r="Q56" s="25">
        <f>IFERROR(VLOOKUP($K56&amp;$J56,'appendix 2 - IO_mult_all'!$A$1:$AQ$156,'appendix 1 - Calculation'!Q$36-2007,FALSE),0)</f>
        <v>0</v>
      </c>
      <c r="R56" s="25">
        <f>IFERROR(VLOOKUP($K56&amp;$J56,'appendix 2 - IO_mult_all'!$A$1:$AQ$156,'appendix 1 - Calculation'!R$36-2007,FALSE),0)</f>
        <v>0</v>
      </c>
      <c r="S56" s="25">
        <f>IFERROR(VLOOKUP($K56&amp;$J56,'appendix 2 - IO_mult_all'!$A$1:$AQ$156,'appendix 1 - Calculation'!S$36-2007,FALSE),0)</f>
        <v>0</v>
      </c>
      <c r="T56" s="25">
        <f>IFERROR(VLOOKUP($K56&amp;$J56,'appendix 2 - IO_mult_all'!$A$1:$AQ$156,'appendix 1 - Calculation'!T$36-2007,FALSE),0)</f>
        <v>0</v>
      </c>
      <c r="U56" s="25">
        <f>IFERROR(VLOOKUP($K56&amp;$J56,'appendix 2 - IO_mult_all'!$A$1:$AQ$156,'appendix 1 - Calculation'!U$36-2007,FALSE),0)</f>
        <v>0</v>
      </c>
      <c r="V56" s="25">
        <f>IFERROR(VLOOKUP($K56&amp;$J56,'appendix 2 - IO_mult_all'!$A$1:$AQ$156,'appendix 1 - Calculation'!V$36-2007,FALSE),0)</f>
        <v>0</v>
      </c>
      <c r="W56" s="25">
        <f>IFERROR(VLOOKUP($K56&amp;$J56,'appendix 2 - IO_mult_all'!$A$1:$AQ$156,'appendix 1 - Calculation'!W$36-2007,FALSE),0)</f>
        <v>0</v>
      </c>
      <c r="X56" s="25">
        <f>IFERROR(VLOOKUP($K56&amp;$J56,'appendix 2 - IO_mult_all'!$A$1:$AQ$156,'appendix 1 - Calculation'!X$36-2007,FALSE),0)</f>
        <v>0</v>
      </c>
      <c r="Y56" s="25">
        <f>IFERROR(VLOOKUP($K56&amp;$J56,'appendix 2 - IO_mult_all'!$A$1:$AQ$156,'appendix 1 - Calculation'!Y$36-2007,FALSE),0)</f>
        <v>0</v>
      </c>
      <c r="Z56" s="25">
        <f>IFERROR(VLOOKUP($K56&amp;$J56,'appendix 2 - IO_mult_all'!$A$1:$AQ$156,'appendix 1 - Calculation'!Z$36-2007,FALSE),0)</f>
        <v>0</v>
      </c>
      <c r="AA56" s="25">
        <f>IFERROR(VLOOKUP($K56&amp;$J56,'appendix 2 - IO_mult_all'!$A$1:$AQ$156,'appendix 1 - Calculation'!AA$36-2007,FALSE),0)</f>
        <v>0</v>
      </c>
      <c r="AB56" s="25">
        <f>IFERROR(VLOOKUP($K56&amp;$J56,'appendix 2 - IO_mult_all'!$A$1:$AQ$156,'appendix 1 - Calculation'!AB$36-2007,FALSE),0)</f>
        <v>0</v>
      </c>
      <c r="AC56" s="25">
        <f>IFERROR(VLOOKUP($K56&amp;$J56,'appendix 2 - IO_mult_all'!$A$1:$AQ$156,'appendix 1 - Calculation'!AC$36-2007,FALSE),0)</f>
        <v>0</v>
      </c>
      <c r="AD56" s="25">
        <f>IFERROR(VLOOKUP($K56&amp;$J56,'appendix 2 - IO_mult_all'!$A$1:$AQ$156,'appendix 1 - Calculation'!AD$36-2007,FALSE),0)</f>
        <v>0</v>
      </c>
      <c r="AE56" s="25">
        <f>IFERROR(VLOOKUP($K56&amp;$J56,'appendix 2 - IO_mult_all'!$A$1:$AQ$156,'appendix 1 - Calculation'!AE$36-2007,FALSE),0)</f>
        <v>0</v>
      </c>
      <c r="AF56" s="25">
        <f>IFERROR(VLOOKUP($K56&amp;$J56,'appendix 2 - IO_mult_all'!$A$1:$AQ$156,'appendix 1 - Calculation'!AF$36-2007,FALSE),0)</f>
        <v>0</v>
      </c>
      <c r="AG56" s="25">
        <f>IFERROR(VLOOKUP($K56&amp;$J56,'appendix 2 - IO_mult_all'!$A$1:$AQ$156,'appendix 1 - Calculation'!AG$36-2007,FALSE),0)</f>
        <v>0</v>
      </c>
      <c r="AH56" s="25">
        <f>IFERROR(VLOOKUP($K56&amp;$J56,'appendix 2 - IO_mult_all'!$A$1:$AQ$156,'appendix 1 - Calculation'!AH$36-2007,FALSE),0)</f>
        <v>0</v>
      </c>
      <c r="AI56" s="25">
        <f>IFERROR(VLOOKUP($K56&amp;$J56,'appendix 2 - IO_mult_all'!$A$1:$AQ$156,'appendix 1 - Calculation'!AI$36-2007,FALSE),0)</f>
        <v>0</v>
      </c>
      <c r="AJ56" s="25">
        <f>IFERROR(VLOOKUP($K56&amp;$J56,'appendix 2 - IO_mult_all'!$A$1:$AQ$156,'appendix 1 - Calculation'!AJ$36-2007,FALSE),0)</f>
        <v>0</v>
      </c>
      <c r="AK56" s="25">
        <f>IFERROR(VLOOKUP($K56&amp;$J56,'appendix 2 - IO_mult_all'!$A$1:$AQ$156,'appendix 1 - Calculation'!AK$36-2007,FALSE),0)</f>
        <v>0</v>
      </c>
      <c r="AL56" s="25">
        <f>IFERROR(VLOOKUP($K56&amp;$J56,'appendix 2 - IO_mult_all'!$A$1:$AQ$156,'appendix 1 - Calculation'!AL$36-2007,FALSE),0)</f>
        <v>0</v>
      </c>
      <c r="AM56" s="25">
        <f>IFERROR(VLOOKUP($K56&amp;$J56,'appendix 2 - IO_mult_all'!$A$1:$AQ$156,'appendix 1 - Calculation'!AM$36-2007,FALSE),0)</f>
        <v>0</v>
      </c>
      <c r="AN56" s="25">
        <f>IFERROR(VLOOKUP($K56&amp;$J56,'appendix 2 - IO_mult_all'!$A$1:$AQ$156,'appendix 1 - Calculation'!AN$36-2007,FALSE),0)</f>
        <v>0</v>
      </c>
      <c r="AO56" s="25">
        <f>IFERROR(VLOOKUP($K56&amp;$J56,'appendix 2 - IO_mult_all'!$A$1:$AQ$156,'appendix 1 - Calculation'!AO$36-2007,FALSE),0)</f>
        <v>0</v>
      </c>
      <c r="AP56" s="25">
        <f>IFERROR(VLOOKUP($K56&amp;$J56,'appendix 2 - IO_mult_all'!$A$1:$AQ$156,'appendix 1 - Calculation'!AP$36-2007,FALSE),0)</f>
        <v>0</v>
      </c>
      <c r="AQ56" s="25">
        <f>IFERROR(VLOOKUP($K56&amp;$J56,'appendix 2 - IO_mult_all'!$A$1:$AQ$156,'appendix 1 - Calculation'!AQ$36-2007,FALSE),0)</f>
        <v>0</v>
      </c>
      <c r="AR56" s="25">
        <f>IFERROR(VLOOKUP($K56&amp;$J56,'appendix 2 - IO_mult_all'!$A$1:$AQ$156,'appendix 1 - Calculation'!AR$36-2007,FALSE),0)</f>
        <v>0</v>
      </c>
      <c r="AS56" s="25">
        <f>IFERROR(VLOOKUP($K56&amp;$J56,'appendix 2 - IO_mult_all'!$A$1:$AQ$156,'appendix 1 - Calculation'!AS$36-2007,FALSE),0)</f>
        <v>0</v>
      </c>
      <c r="AT56" s="25">
        <f>IFERROR(VLOOKUP($K56&amp;$J56,'appendix 2 - IO_mult_all'!$A$1:$AQ$156,'appendix 1 - Calculation'!AT$36-2007,FALSE),0)</f>
        <v>0</v>
      </c>
      <c r="AU56" s="25">
        <f>IFERROR(VLOOKUP($K56&amp;$J56,'appendix 2 - IO_mult_all'!$A$1:$AQ$156,'appendix 1 - Calculation'!AU$36-2007,FALSE),0)</f>
        <v>0</v>
      </c>
      <c r="AV56" s="25">
        <f>IFERROR(VLOOKUP($K56&amp;$J56,'appendix 2 - IO_mult_all'!$A$1:$AQ$156,'appendix 1 - Calculation'!AV$36-2007,FALSE),0)</f>
        <v>0</v>
      </c>
      <c r="AW56" s="25">
        <f>IFERROR(VLOOKUP($K56&amp;$J56,'appendix 2 - IO_mult_all'!$A$1:$AQ$156,'appendix 1 - Calculation'!AW$36-2007,FALSE),0)</f>
        <v>0</v>
      </c>
      <c r="AX56" s="25">
        <f>IFERROR(VLOOKUP($K56&amp;$J56,'appendix 2 - IO_mult_all'!$A$1:$AQ$156,'appendix 1 - Calculation'!AX$36-2007,FALSE),0)</f>
        <v>0</v>
      </c>
      <c r="AY56" s="25">
        <f>IFERROR(VLOOKUP($K56&amp;$J56,'appendix 2 - IO_mult_all'!$A$1:$AQ$156,'appendix 1 - Calculation'!AY$36-2007,FALSE),0)</f>
        <v>0</v>
      </c>
      <c r="AZ56" s="25">
        <f>IFERROR(VLOOKUP($K56&amp;$J56,'appendix 3 - IO_mult_ETS'!$A$1:$AQ$156,'appendix 1 - Calculation'!AZ$3-2007,FALSE),0)</f>
        <v>0</v>
      </c>
      <c r="BA56" s="25">
        <f>IFERROR(VLOOKUP($K56&amp;$J56,'appendix 3 - IO_mult_ETS'!$A$1:$AQ$156,'appendix 1 - Calculation'!BA$3-2007,FALSE),0)</f>
        <v>0</v>
      </c>
      <c r="BB56" s="25">
        <f>IFERROR(VLOOKUP($K56&amp;$J56,'appendix 3 - IO_mult_ETS'!$A$1:$AQ$156,'appendix 1 - Calculation'!BB$3-2007,FALSE),0)</f>
        <v>0</v>
      </c>
      <c r="BC56" s="25">
        <f>IFERROR(VLOOKUP($K56&amp;$J56,'appendix 3 - IO_mult_ETS'!$A$1:$AQ$156,'appendix 1 - Calculation'!BC$3-2007,FALSE),0)</f>
        <v>0</v>
      </c>
      <c r="BD56" s="25">
        <f>IFERROR(VLOOKUP($K56&amp;$J56,'appendix 3 - IO_mult_ETS'!$A$1:$AQ$156,'appendix 1 - Calculation'!BD$3-2007,FALSE),0)</f>
        <v>0</v>
      </c>
      <c r="BE56" s="25">
        <f>IFERROR(VLOOKUP($K56&amp;$J56,'appendix 3 - IO_mult_ETS'!$A$1:$AQ$156,'appendix 1 - Calculation'!BE$3-2007,FALSE),0)</f>
        <v>0</v>
      </c>
      <c r="BF56" s="25">
        <f>IFERROR(VLOOKUP($K56&amp;$J56,'appendix 3 - IO_mult_ETS'!$A$1:$AQ$156,'appendix 1 - Calculation'!BF$3-2007,FALSE),0)</f>
        <v>0</v>
      </c>
      <c r="BG56" s="25">
        <f>IFERROR(VLOOKUP($K56&amp;$J56,'appendix 3 - IO_mult_ETS'!$A$1:$AQ$156,'appendix 1 - Calculation'!BG$3-2007,FALSE),0)</f>
        <v>0</v>
      </c>
      <c r="BH56" s="25">
        <f>IFERROR(VLOOKUP($K56&amp;$J56,'appendix 3 - IO_mult_ETS'!$A$1:$AQ$156,'appendix 1 - Calculation'!BH$3-2007,FALSE),0)</f>
        <v>0</v>
      </c>
      <c r="BI56" s="25">
        <f>IFERROR(VLOOKUP($K56&amp;$J56,'appendix 3 - IO_mult_ETS'!$A$1:$AQ$156,'appendix 1 - Calculation'!BI$3-2007,FALSE),0)</f>
        <v>0</v>
      </c>
      <c r="BJ56" s="25">
        <f>IFERROR(VLOOKUP($K56&amp;$J56,'appendix 3 - IO_mult_ETS'!$A$1:$AQ$156,'appendix 1 - Calculation'!BJ$3-2007,FALSE),0)</f>
        <v>0</v>
      </c>
      <c r="BK56" s="25">
        <f>IFERROR(VLOOKUP($K56&amp;$J56,'appendix 3 - IO_mult_ETS'!$A$1:$AQ$156,'appendix 1 - Calculation'!BK$3-2007,FALSE),0)</f>
        <v>0</v>
      </c>
      <c r="BL56" s="25">
        <f>IFERROR(VLOOKUP($K56&amp;$J56,'appendix 3 - IO_mult_ETS'!$A$1:$AQ$156,'appendix 1 - Calculation'!BL$3-2007,FALSE),0)</f>
        <v>0</v>
      </c>
      <c r="BM56" s="25">
        <f>IFERROR(VLOOKUP($K56&amp;$J56,'appendix 3 - IO_mult_ETS'!$A$1:$AQ$156,'appendix 1 - Calculation'!BM$3-2007,FALSE),0)</f>
        <v>0</v>
      </c>
      <c r="BN56" s="25">
        <f>IFERROR(VLOOKUP($K56&amp;$J56,'appendix 3 - IO_mult_ETS'!$A$1:$AQ$156,'appendix 1 - Calculation'!BN$3-2007,FALSE),0)</f>
        <v>0</v>
      </c>
      <c r="BO56" s="25">
        <f>IFERROR(VLOOKUP($K56&amp;$J56,'appendix 3 - IO_mult_ETS'!$A$1:$AQ$156,'appendix 1 - Calculation'!BO$3-2007,FALSE),0)</f>
        <v>0</v>
      </c>
      <c r="BP56" s="25">
        <f>IFERROR(VLOOKUP($K56&amp;$J56,'appendix 3 - IO_mult_ETS'!$A$1:$AQ$156,'appendix 1 - Calculation'!BP$3-2007,FALSE),0)</f>
        <v>0</v>
      </c>
      <c r="BQ56" s="25">
        <f>IFERROR(VLOOKUP($K56&amp;$J56,'appendix 3 - IO_mult_ETS'!$A$1:$AQ$156,'appendix 1 - Calculation'!BQ$3-2007,FALSE),0)</f>
        <v>0</v>
      </c>
      <c r="BR56" s="25">
        <f>IFERROR(VLOOKUP($K56&amp;$J56,'appendix 3 - IO_mult_ETS'!$A$1:$AQ$156,'appendix 1 - Calculation'!BR$3-2007,FALSE),0)</f>
        <v>0</v>
      </c>
      <c r="BS56" s="25">
        <f>IFERROR(VLOOKUP($K56&amp;$J56,'appendix 3 - IO_mult_ETS'!$A$1:$AQ$156,'appendix 1 - Calculation'!BS$3-2007,FALSE),0)</f>
        <v>0</v>
      </c>
      <c r="BT56" s="25">
        <f>IFERROR(VLOOKUP($K56&amp;$J56,'appendix 3 - IO_mult_ETS'!$A$1:$AQ$156,'appendix 1 - Calculation'!BT$3-2007,FALSE),0)</f>
        <v>0</v>
      </c>
      <c r="BU56" s="25">
        <f>IFERROR(VLOOKUP($K56&amp;$J56,'appendix 3 - IO_mult_ETS'!$A$1:$AQ$156,'appendix 1 - Calculation'!BU$3-2007,FALSE),0)</f>
        <v>0</v>
      </c>
      <c r="BV56" s="25">
        <f>IFERROR(VLOOKUP($K56&amp;$J56,'appendix 3 - IO_mult_ETS'!$A$1:$AQ$156,'appendix 1 - Calculation'!BV$3-2007,FALSE),0)</f>
        <v>0</v>
      </c>
      <c r="BW56" s="25">
        <f>IFERROR(VLOOKUP($K56&amp;$J56,'appendix 3 - IO_mult_ETS'!$A$1:$AQ$156,'appendix 1 - Calculation'!BW$3-2007,FALSE),0)</f>
        <v>0</v>
      </c>
      <c r="BX56" s="25">
        <f>IFERROR(VLOOKUP($K56&amp;$J56,'appendix 3 - IO_mult_ETS'!$A$1:$AQ$156,'appendix 1 - Calculation'!BX$3-2007,FALSE),0)</f>
        <v>0</v>
      </c>
      <c r="BY56" s="25">
        <f>IFERROR(VLOOKUP($K56&amp;$J56,'appendix 3 - IO_mult_ETS'!$A$1:$AQ$156,'appendix 1 - Calculation'!BY$3-2007,FALSE),0)</f>
        <v>0</v>
      </c>
      <c r="BZ56" s="25">
        <f>IFERROR(VLOOKUP($K56&amp;$J56,'appendix 3 - IO_mult_ETS'!$A$1:$AQ$156,'appendix 1 - Calculation'!BZ$3-2007,FALSE),0)</f>
        <v>0</v>
      </c>
      <c r="CA56" s="25">
        <f>IFERROR(VLOOKUP($K56&amp;$J56,'appendix 3 - IO_mult_ETS'!$A$1:$AQ$156,'appendix 1 - Calculation'!CA$3-2007,FALSE),0)</f>
        <v>0</v>
      </c>
      <c r="CB56" s="25">
        <f>IFERROR(VLOOKUP($K56&amp;$J56,'appendix 3 - IO_mult_ETS'!$A$1:$AQ$156,'appendix 1 - Calculation'!CB$3-2007,FALSE),0)</f>
        <v>0</v>
      </c>
      <c r="CC56" s="25">
        <f>IFERROR(VLOOKUP($K56&amp;$J56,'appendix 3 - IO_mult_ETS'!$A$1:$AQ$156,'appendix 1 - Calculation'!CC$3-2007,FALSE),0)</f>
        <v>0</v>
      </c>
      <c r="CD56" s="25">
        <f>IFERROR(VLOOKUP($K56&amp;$J56,'appendix 3 - IO_mult_ETS'!$A$1:$AQ$156,'appendix 1 - Calculation'!CD$3-2007,FALSE),0)</f>
        <v>0</v>
      </c>
      <c r="CE56" s="25">
        <f>IFERROR(VLOOKUP($K56&amp;$J56,'appendix 3 - IO_mult_ETS'!$A$1:$AQ$156,'appendix 1 - Calculation'!CE$3-2007,FALSE),0)</f>
        <v>0</v>
      </c>
      <c r="CF56" s="25">
        <f>IFERROR(VLOOKUP($K56&amp;$J56,'appendix 3 - IO_mult_ETS'!$A$1:$AQ$156,'appendix 1 - Calculation'!CF$3-2007,FALSE),0)</f>
        <v>0</v>
      </c>
      <c r="CG56" s="25">
        <f>IFERROR(VLOOKUP($K56&amp;$J56,'appendix 3 - IO_mult_ETS'!$A$1:$AQ$156,'appendix 1 - Calculation'!CG$3-2007,FALSE),0)</f>
        <v>0</v>
      </c>
      <c r="CH56" s="25">
        <f>IFERROR(VLOOKUP($K56&amp;$J56,'appendix 3 - IO_mult_ETS'!$A$1:$AQ$156,'appendix 1 - Calculation'!CH$3-2007,FALSE),0)</f>
        <v>0</v>
      </c>
      <c r="CI56" s="25">
        <f>IFERROR(VLOOKUP($K56&amp;$J56,'appendix 3 - IO_mult_ETS'!$A$1:$AQ$156,'appendix 1 - Calculation'!CI$3-2007,FALSE),0)</f>
        <v>0</v>
      </c>
      <c r="CJ56" s="25">
        <f>IFERROR(VLOOKUP($K56&amp;$J56,'appendix 3 - IO_mult_ETS'!$A$1:$AQ$156,'appendix 1 - Calculation'!CJ$3-2007,FALSE),0)</f>
        <v>0</v>
      </c>
      <c r="CK56" s="25">
        <f>IFERROR(VLOOKUP($K56&amp;$J56,'appendix 3 - IO_mult_ETS'!$A$1:$AQ$156,'appendix 1 - Calculation'!CK$3-2007,FALSE),0)</f>
        <v>0</v>
      </c>
      <c r="CL56" s="25">
        <f>IFERROR(VLOOKUP($K56&amp;$J56,'appendix 3 - IO_mult_ETS'!$A$1:$AQ$156,'appendix 1 - Calculation'!CL$3-2007,FALSE),0)</f>
        <v>0</v>
      </c>
      <c r="CM56" s="25">
        <f>IFERROR(VLOOKUP($K56&amp;$J56,'appendix 3 - IO_mult_ETS'!$A$1:$AQ$156,'appendix 1 - Calculation'!CM$3-2007,FALSE),0)</f>
        <v>0</v>
      </c>
      <c r="CN56" s="25">
        <f t="shared" si="615"/>
        <v>0</v>
      </c>
      <c r="CO56" s="25">
        <f t="shared" si="615"/>
        <v>0</v>
      </c>
      <c r="CP56" s="25">
        <f t="shared" si="615"/>
        <v>0</v>
      </c>
      <c r="CQ56" s="25">
        <f t="shared" si="615"/>
        <v>0</v>
      </c>
      <c r="CR56" s="25">
        <f t="shared" si="615"/>
        <v>0</v>
      </c>
      <c r="CS56" s="25">
        <f t="shared" si="615"/>
        <v>0</v>
      </c>
      <c r="CT56" s="25">
        <f t="shared" si="615"/>
        <v>0</v>
      </c>
      <c r="CU56" s="25">
        <f t="shared" si="615"/>
        <v>0</v>
      </c>
      <c r="CV56" s="25">
        <f t="shared" si="615"/>
        <v>0</v>
      </c>
      <c r="CW56" s="25">
        <f t="shared" si="615"/>
        <v>0</v>
      </c>
      <c r="CX56" s="25">
        <f t="shared" si="615"/>
        <v>0</v>
      </c>
      <c r="CY56" s="25">
        <f t="shared" si="615"/>
        <v>0</v>
      </c>
      <c r="CZ56" s="25">
        <f t="shared" si="615"/>
        <v>0</v>
      </c>
      <c r="DA56" s="25">
        <f t="shared" si="615"/>
        <v>0</v>
      </c>
      <c r="DB56" s="25">
        <f t="shared" si="615"/>
        <v>0</v>
      </c>
      <c r="DC56" s="25">
        <f t="shared" si="615"/>
        <v>0</v>
      </c>
      <c r="DD56" s="25">
        <f t="shared" si="616"/>
        <v>0</v>
      </c>
      <c r="DE56" s="25">
        <f t="shared" si="617"/>
        <v>0</v>
      </c>
      <c r="DF56" s="25">
        <f t="shared" si="617"/>
        <v>0</v>
      </c>
      <c r="DG56" s="25">
        <f t="shared" si="617"/>
        <v>0</v>
      </c>
      <c r="DH56" s="25">
        <f t="shared" si="617"/>
        <v>0</v>
      </c>
      <c r="DI56" s="25">
        <f t="shared" si="617"/>
        <v>0</v>
      </c>
      <c r="DJ56" s="25">
        <f t="shared" si="617"/>
        <v>0</v>
      </c>
      <c r="DK56" s="25">
        <f t="shared" si="617"/>
        <v>0</v>
      </c>
      <c r="DL56" s="25">
        <f t="shared" si="617"/>
        <v>0</v>
      </c>
      <c r="DM56" s="25">
        <f t="shared" si="617"/>
        <v>0</v>
      </c>
      <c r="DN56" s="25">
        <f t="shared" si="617"/>
        <v>0</v>
      </c>
      <c r="DO56" s="25">
        <f t="shared" si="617"/>
        <v>0</v>
      </c>
      <c r="DP56" s="25">
        <f t="shared" si="617"/>
        <v>0</v>
      </c>
      <c r="DQ56" s="25">
        <f t="shared" si="617"/>
        <v>0</v>
      </c>
      <c r="DR56" s="25">
        <f t="shared" si="617"/>
        <v>0</v>
      </c>
      <c r="DS56" s="25">
        <f t="shared" si="617"/>
        <v>0</v>
      </c>
      <c r="DT56" s="25">
        <f t="shared" si="617"/>
        <v>0</v>
      </c>
      <c r="DU56" s="25">
        <f t="shared" si="618"/>
        <v>0</v>
      </c>
      <c r="DV56" s="25">
        <f t="shared" si="619"/>
        <v>0</v>
      </c>
      <c r="DW56" s="25">
        <f t="shared" si="620"/>
        <v>0</v>
      </c>
      <c r="DX56" s="25">
        <f t="shared" si="621"/>
        <v>0</v>
      </c>
      <c r="DY56" s="25">
        <f t="shared" si="622"/>
        <v>0</v>
      </c>
      <c r="DZ56" s="25">
        <f t="shared" si="623"/>
        <v>0</v>
      </c>
      <c r="EA56" s="25">
        <f t="shared" si="624"/>
        <v>0</v>
      </c>
      <c r="EB56" s="25">
        <f t="shared" si="625"/>
        <v>0</v>
      </c>
      <c r="EC56" s="25">
        <f t="shared" si="625"/>
        <v>0</v>
      </c>
      <c r="ED56" s="25">
        <f t="shared" si="625"/>
        <v>0</v>
      </c>
      <c r="EE56" s="25">
        <f t="shared" si="625"/>
        <v>0</v>
      </c>
      <c r="EF56" s="25">
        <f t="shared" si="625"/>
        <v>0</v>
      </c>
      <c r="EG56" s="25">
        <f t="shared" si="625"/>
        <v>0</v>
      </c>
      <c r="EH56" s="25">
        <f t="shared" si="625"/>
        <v>0</v>
      </c>
      <c r="EI56" s="25">
        <f t="shared" si="625"/>
        <v>0</v>
      </c>
      <c r="EJ56" s="25">
        <f t="shared" si="625"/>
        <v>0</v>
      </c>
      <c r="EK56" s="25">
        <f t="shared" si="625"/>
        <v>0</v>
      </c>
      <c r="EL56" s="25">
        <f t="shared" si="625"/>
        <v>0</v>
      </c>
      <c r="EM56" s="25">
        <f t="shared" si="625"/>
        <v>0</v>
      </c>
      <c r="EN56" s="25">
        <f t="shared" si="625"/>
        <v>0</v>
      </c>
      <c r="EO56" s="25">
        <f t="shared" si="625"/>
        <v>0</v>
      </c>
      <c r="EP56" s="25">
        <f t="shared" si="625"/>
        <v>0</v>
      </c>
      <c r="EQ56" s="25">
        <f t="shared" si="625"/>
        <v>0</v>
      </c>
      <c r="ER56" s="25">
        <f t="shared" si="626"/>
        <v>0</v>
      </c>
      <c r="ES56" s="25">
        <f t="shared" si="627"/>
        <v>0</v>
      </c>
      <c r="ET56" s="25">
        <f t="shared" si="627"/>
        <v>0</v>
      </c>
      <c r="EU56" s="25">
        <f t="shared" si="627"/>
        <v>0</v>
      </c>
      <c r="EV56" s="25">
        <f t="shared" si="627"/>
        <v>0</v>
      </c>
      <c r="EW56" s="25">
        <f t="shared" si="627"/>
        <v>0</v>
      </c>
      <c r="EX56" s="25">
        <f t="shared" si="627"/>
        <v>0</v>
      </c>
      <c r="EY56" s="25">
        <f t="shared" si="627"/>
        <v>0</v>
      </c>
      <c r="EZ56" s="25">
        <f t="shared" si="627"/>
        <v>0</v>
      </c>
      <c r="FA56" s="25">
        <f t="shared" si="627"/>
        <v>0</v>
      </c>
      <c r="FB56" s="25">
        <f t="shared" si="627"/>
        <v>0</v>
      </c>
      <c r="FC56" s="25">
        <f t="shared" si="627"/>
        <v>0</v>
      </c>
      <c r="FD56" s="25">
        <f t="shared" si="627"/>
        <v>0</v>
      </c>
      <c r="FE56" s="25">
        <f t="shared" si="627"/>
        <v>0</v>
      </c>
      <c r="FF56" s="25">
        <f t="shared" si="627"/>
        <v>0</v>
      </c>
      <c r="FG56" s="25">
        <f t="shared" si="627"/>
        <v>0</v>
      </c>
      <c r="FH56" s="25">
        <f t="shared" si="627"/>
        <v>0</v>
      </c>
      <c r="FI56" s="25">
        <f t="shared" si="628"/>
        <v>0</v>
      </c>
      <c r="FJ56" s="25">
        <f t="shared" si="629"/>
        <v>0</v>
      </c>
      <c r="FK56" s="25">
        <f t="shared" si="630"/>
        <v>0</v>
      </c>
      <c r="FL56" s="25">
        <f t="shared" si="631"/>
        <v>0</v>
      </c>
      <c r="FM56" s="25">
        <f t="shared" si="632"/>
        <v>0</v>
      </c>
      <c r="FN56" s="25">
        <f t="shared" si="633"/>
        <v>0</v>
      </c>
      <c r="FO56" s="25">
        <f t="shared" si="634"/>
        <v>0</v>
      </c>
      <c r="FP56" s="25">
        <f t="shared" si="635"/>
        <v>0</v>
      </c>
      <c r="FQ56" s="25">
        <f t="shared" si="635"/>
        <v>0</v>
      </c>
      <c r="FR56" s="25">
        <f t="shared" si="635"/>
        <v>0</v>
      </c>
      <c r="FS56" s="25">
        <f t="shared" si="635"/>
        <v>0</v>
      </c>
      <c r="FT56" s="25">
        <f t="shared" si="635"/>
        <v>0</v>
      </c>
      <c r="FU56" s="25">
        <f t="shared" si="635"/>
        <v>0</v>
      </c>
      <c r="FV56" s="25">
        <f t="shared" si="635"/>
        <v>0</v>
      </c>
      <c r="FW56" s="25">
        <f t="shared" si="635"/>
        <v>0</v>
      </c>
      <c r="FX56" s="25">
        <f t="shared" si="635"/>
        <v>0</v>
      </c>
      <c r="FY56" s="25">
        <f t="shared" si="635"/>
        <v>0</v>
      </c>
      <c r="FZ56" s="25">
        <f t="shared" si="635"/>
        <v>0</v>
      </c>
      <c r="GA56" s="25">
        <f t="shared" si="635"/>
        <v>0</v>
      </c>
      <c r="GB56" s="25">
        <f t="shared" si="635"/>
        <v>0</v>
      </c>
      <c r="GC56" s="25">
        <f t="shared" si="635"/>
        <v>0</v>
      </c>
      <c r="GD56" s="25">
        <f t="shared" si="635"/>
        <v>0</v>
      </c>
      <c r="GE56" s="25">
        <f t="shared" si="635"/>
        <v>0</v>
      </c>
      <c r="GF56" s="25">
        <f t="shared" si="636"/>
        <v>0</v>
      </c>
      <c r="GG56" s="25">
        <f t="shared" si="637"/>
        <v>0</v>
      </c>
      <c r="GH56" s="25">
        <f t="shared" si="637"/>
        <v>0</v>
      </c>
      <c r="GI56" s="25">
        <f t="shared" si="637"/>
        <v>0</v>
      </c>
      <c r="GJ56" s="25">
        <f t="shared" si="637"/>
        <v>0</v>
      </c>
      <c r="GK56" s="25">
        <f t="shared" si="637"/>
        <v>0</v>
      </c>
      <c r="GL56" s="25">
        <f t="shared" si="637"/>
        <v>0</v>
      </c>
      <c r="GM56" s="25">
        <f t="shared" si="637"/>
        <v>0</v>
      </c>
      <c r="GN56" s="25">
        <f t="shared" si="637"/>
        <v>0</v>
      </c>
      <c r="GO56" s="25">
        <f t="shared" si="637"/>
        <v>0</v>
      </c>
      <c r="GP56" s="25">
        <f t="shared" si="637"/>
        <v>0</v>
      </c>
      <c r="GQ56" s="25">
        <f t="shared" si="637"/>
        <v>0</v>
      </c>
      <c r="GR56" s="25">
        <f t="shared" si="637"/>
        <v>0</v>
      </c>
      <c r="GS56" s="25">
        <f t="shared" si="637"/>
        <v>0</v>
      </c>
      <c r="GT56" s="25">
        <f t="shared" si="637"/>
        <v>0</v>
      </c>
      <c r="GU56" s="25">
        <f t="shared" si="637"/>
        <v>0</v>
      </c>
      <c r="GV56" s="25">
        <f t="shared" si="637"/>
        <v>0</v>
      </c>
      <c r="GW56" s="25">
        <f t="shared" si="638"/>
        <v>0</v>
      </c>
      <c r="GX56" s="25">
        <f t="shared" si="639"/>
        <v>0</v>
      </c>
      <c r="GY56" s="25">
        <f t="shared" si="640"/>
        <v>0</v>
      </c>
      <c r="GZ56" s="25">
        <f t="shared" si="641"/>
        <v>0</v>
      </c>
      <c r="HA56" s="25">
        <f t="shared" si="642"/>
        <v>0</v>
      </c>
      <c r="HB56" s="25">
        <f t="shared" si="643"/>
        <v>0</v>
      </c>
      <c r="HC56" s="25">
        <f t="shared" si="644"/>
        <v>0</v>
      </c>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BGD56" s="21"/>
    </row>
    <row r="57" spans="1:291 1538:1538" x14ac:dyDescent="0.25">
      <c r="A57" s="7">
        <f>'STEP 2 Input sheet'!A152</f>
        <v>0</v>
      </c>
      <c r="B57" s="7">
        <f>'STEP 2 Input sheet'!B152</f>
        <v>0</v>
      </c>
      <c r="C57" s="7">
        <f>'STEP 2 Input sheet'!C152</f>
        <v>0</v>
      </c>
      <c r="D57" s="7">
        <f>'STEP 2 Input sheet'!D152</f>
        <v>0</v>
      </c>
      <c r="E57" s="7">
        <f>'STEP 2 Input sheet'!E152</f>
        <v>0</v>
      </c>
      <c r="F57" s="7" t="str">
        <f>'STEP 2 Input sheet'!F152</f>
        <v>euro/</v>
      </c>
      <c r="G57" s="7">
        <f>'STEP 2 Input sheet'!G152</f>
        <v>0</v>
      </c>
      <c r="H57" s="7">
        <f>'STEP 2 Input sheet'!H152</f>
        <v>0</v>
      </c>
      <c r="I57" s="7">
        <f>'STEP 2 Input sheet'!I152</f>
        <v>0</v>
      </c>
      <c r="J57" s="15" t="e">
        <f>VLOOKUP(C57,'appendix 7 - prd ind and reg'!$A:$B,2,FALSE)</f>
        <v>#N/A</v>
      </c>
      <c r="K57" s="16" t="e">
        <f>VLOOKUP(D57,'appendix 7 - prd ind and reg'!$G$2:$H$6,2,FALSE)</f>
        <v>#N/A</v>
      </c>
      <c r="L57" s="25">
        <f>IFERROR(VLOOKUP($K57&amp;$J57,'appendix 2 - IO_mult_all'!$A$1:$AQ$156,'appendix 1 - Calculation'!L$36-2007,FALSE),0)</f>
        <v>0</v>
      </c>
      <c r="M57" s="25">
        <f>IFERROR(VLOOKUP($K57&amp;$J57,'appendix 2 - IO_mult_all'!$A$1:$AQ$156,'appendix 1 - Calculation'!M$36-2007,FALSE),0)</f>
        <v>0</v>
      </c>
      <c r="N57" s="25">
        <f>IFERROR(VLOOKUP($K57&amp;$J57,'appendix 2 - IO_mult_all'!$A$1:$AQ$156,'appendix 1 - Calculation'!N$36-2007,FALSE),0)</f>
        <v>0</v>
      </c>
      <c r="O57" s="25">
        <f>IFERROR(VLOOKUP($K57&amp;$J57,'appendix 2 - IO_mult_all'!$A$1:$AQ$156,'appendix 1 - Calculation'!O$36-2007,FALSE),0)</f>
        <v>0</v>
      </c>
      <c r="P57" s="25">
        <f>IFERROR(VLOOKUP($K57&amp;$J57,'appendix 2 - IO_mult_all'!$A$1:$AQ$156,'appendix 1 - Calculation'!P$36-2007,FALSE),0)</f>
        <v>0</v>
      </c>
      <c r="Q57" s="25">
        <f>IFERROR(VLOOKUP($K57&amp;$J57,'appendix 2 - IO_mult_all'!$A$1:$AQ$156,'appendix 1 - Calculation'!Q$36-2007,FALSE),0)</f>
        <v>0</v>
      </c>
      <c r="R57" s="25">
        <f>IFERROR(VLOOKUP($K57&amp;$J57,'appendix 2 - IO_mult_all'!$A$1:$AQ$156,'appendix 1 - Calculation'!R$36-2007,FALSE),0)</f>
        <v>0</v>
      </c>
      <c r="S57" s="25">
        <f>IFERROR(VLOOKUP($K57&amp;$J57,'appendix 2 - IO_mult_all'!$A$1:$AQ$156,'appendix 1 - Calculation'!S$36-2007,FALSE),0)</f>
        <v>0</v>
      </c>
      <c r="T57" s="25">
        <f>IFERROR(VLOOKUP($K57&amp;$J57,'appendix 2 - IO_mult_all'!$A$1:$AQ$156,'appendix 1 - Calculation'!T$36-2007,FALSE),0)</f>
        <v>0</v>
      </c>
      <c r="U57" s="25">
        <f>IFERROR(VLOOKUP($K57&amp;$J57,'appendix 2 - IO_mult_all'!$A$1:$AQ$156,'appendix 1 - Calculation'!U$36-2007,FALSE),0)</f>
        <v>0</v>
      </c>
      <c r="V57" s="25">
        <f>IFERROR(VLOOKUP($K57&amp;$J57,'appendix 2 - IO_mult_all'!$A$1:$AQ$156,'appendix 1 - Calculation'!V$36-2007,FALSE),0)</f>
        <v>0</v>
      </c>
      <c r="W57" s="25">
        <f>IFERROR(VLOOKUP($K57&amp;$J57,'appendix 2 - IO_mult_all'!$A$1:$AQ$156,'appendix 1 - Calculation'!W$36-2007,FALSE),0)</f>
        <v>0</v>
      </c>
      <c r="X57" s="25">
        <f>IFERROR(VLOOKUP($K57&amp;$J57,'appendix 2 - IO_mult_all'!$A$1:$AQ$156,'appendix 1 - Calculation'!X$36-2007,FALSE),0)</f>
        <v>0</v>
      </c>
      <c r="Y57" s="25">
        <f>IFERROR(VLOOKUP($K57&amp;$J57,'appendix 2 - IO_mult_all'!$A$1:$AQ$156,'appendix 1 - Calculation'!Y$36-2007,FALSE),0)</f>
        <v>0</v>
      </c>
      <c r="Z57" s="25">
        <f>IFERROR(VLOOKUP($K57&amp;$J57,'appendix 2 - IO_mult_all'!$A$1:$AQ$156,'appendix 1 - Calculation'!Z$36-2007,FALSE),0)</f>
        <v>0</v>
      </c>
      <c r="AA57" s="25">
        <f>IFERROR(VLOOKUP($K57&amp;$J57,'appendix 2 - IO_mult_all'!$A$1:$AQ$156,'appendix 1 - Calculation'!AA$36-2007,FALSE),0)</f>
        <v>0</v>
      </c>
      <c r="AB57" s="25">
        <f>IFERROR(VLOOKUP($K57&amp;$J57,'appendix 2 - IO_mult_all'!$A$1:$AQ$156,'appendix 1 - Calculation'!AB$36-2007,FALSE),0)</f>
        <v>0</v>
      </c>
      <c r="AC57" s="25">
        <f>IFERROR(VLOOKUP($K57&amp;$J57,'appendix 2 - IO_mult_all'!$A$1:$AQ$156,'appendix 1 - Calculation'!AC$36-2007,FALSE),0)</f>
        <v>0</v>
      </c>
      <c r="AD57" s="25">
        <f>IFERROR(VLOOKUP($K57&amp;$J57,'appendix 2 - IO_mult_all'!$A$1:$AQ$156,'appendix 1 - Calculation'!AD$36-2007,FALSE),0)</f>
        <v>0</v>
      </c>
      <c r="AE57" s="25">
        <f>IFERROR(VLOOKUP($K57&amp;$J57,'appendix 2 - IO_mult_all'!$A$1:$AQ$156,'appendix 1 - Calculation'!AE$36-2007,FALSE),0)</f>
        <v>0</v>
      </c>
      <c r="AF57" s="25">
        <f>IFERROR(VLOOKUP($K57&amp;$J57,'appendix 2 - IO_mult_all'!$A$1:$AQ$156,'appendix 1 - Calculation'!AF$36-2007,FALSE),0)</f>
        <v>0</v>
      </c>
      <c r="AG57" s="25">
        <f>IFERROR(VLOOKUP($K57&amp;$J57,'appendix 2 - IO_mult_all'!$A$1:$AQ$156,'appendix 1 - Calculation'!AG$36-2007,FALSE),0)</f>
        <v>0</v>
      </c>
      <c r="AH57" s="25">
        <f>IFERROR(VLOOKUP($K57&amp;$J57,'appendix 2 - IO_mult_all'!$A$1:$AQ$156,'appendix 1 - Calculation'!AH$36-2007,FALSE),0)</f>
        <v>0</v>
      </c>
      <c r="AI57" s="25">
        <f>IFERROR(VLOOKUP($K57&amp;$J57,'appendix 2 - IO_mult_all'!$A$1:$AQ$156,'appendix 1 - Calculation'!AI$36-2007,FALSE),0)</f>
        <v>0</v>
      </c>
      <c r="AJ57" s="25">
        <f>IFERROR(VLOOKUP($K57&amp;$J57,'appendix 2 - IO_mult_all'!$A$1:$AQ$156,'appendix 1 - Calculation'!AJ$36-2007,FALSE),0)</f>
        <v>0</v>
      </c>
      <c r="AK57" s="25">
        <f>IFERROR(VLOOKUP($K57&amp;$J57,'appendix 2 - IO_mult_all'!$A$1:$AQ$156,'appendix 1 - Calculation'!AK$36-2007,FALSE),0)</f>
        <v>0</v>
      </c>
      <c r="AL57" s="25">
        <f>IFERROR(VLOOKUP($K57&amp;$J57,'appendix 2 - IO_mult_all'!$A$1:$AQ$156,'appendix 1 - Calculation'!AL$36-2007,FALSE),0)</f>
        <v>0</v>
      </c>
      <c r="AM57" s="25">
        <f>IFERROR(VLOOKUP($K57&amp;$J57,'appendix 2 - IO_mult_all'!$A$1:$AQ$156,'appendix 1 - Calculation'!AM$36-2007,FALSE),0)</f>
        <v>0</v>
      </c>
      <c r="AN57" s="25">
        <f>IFERROR(VLOOKUP($K57&amp;$J57,'appendix 2 - IO_mult_all'!$A$1:$AQ$156,'appendix 1 - Calculation'!AN$36-2007,FALSE),0)</f>
        <v>0</v>
      </c>
      <c r="AO57" s="25">
        <f>IFERROR(VLOOKUP($K57&amp;$J57,'appendix 2 - IO_mult_all'!$A$1:$AQ$156,'appendix 1 - Calculation'!AO$36-2007,FALSE),0)</f>
        <v>0</v>
      </c>
      <c r="AP57" s="25">
        <f>IFERROR(VLOOKUP($K57&amp;$J57,'appendix 2 - IO_mult_all'!$A$1:$AQ$156,'appendix 1 - Calculation'!AP$36-2007,FALSE),0)</f>
        <v>0</v>
      </c>
      <c r="AQ57" s="25">
        <f>IFERROR(VLOOKUP($K57&amp;$J57,'appendix 2 - IO_mult_all'!$A$1:$AQ$156,'appendix 1 - Calculation'!AQ$36-2007,FALSE),0)</f>
        <v>0</v>
      </c>
      <c r="AR57" s="25">
        <f>IFERROR(VLOOKUP($K57&amp;$J57,'appendix 2 - IO_mult_all'!$A$1:$AQ$156,'appendix 1 - Calculation'!AR$36-2007,FALSE),0)</f>
        <v>0</v>
      </c>
      <c r="AS57" s="25">
        <f>IFERROR(VLOOKUP($K57&amp;$J57,'appendix 2 - IO_mult_all'!$A$1:$AQ$156,'appendix 1 - Calculation'!AS$36-2007,FALSE),0)</f>
        <v>0</v>
      </c>
      <c r="AT57" s="25">
        <f>IFERROR(VLOOKUP($K57&amp;$J57,'appendix 2 - IO_mult_all'!$A$1:$AQ$156,'appendix 1 - Calculation'!AT$36-2007,FALSE),0)</f>
        <v>0</v>
      </c>
      <c r="AU57" s="25">
        <f>IFERROR(VLOOKUP($K57&amp;$J57,'appendix 2 - IO_mult_all'!$A$1:$AQ$156,'appendix 1 - Calculation'!AU$36-2007,FALSE),0)</f>
        <v>0</v>
      </c>
      <c r="AV57" s="25">
        <f>IFERROR(VLOOKUP($K57&amp;$J57,'appendix 2 - IO_mult_all'!$A$1:$AQ$156,'appendix 1 - Calculation'!AV$36-2007,FALSE),0)</f>
        <v>0</v>
      </c>
      <c r="AW57" s="25">
        <f>IFERROR(VLOOKUP($K57&amp;$J57,'appendix 2 - IO_mult_all'!$A$1:$AQ$156,'appendix 1 - Calculation'!AW$36-2007,FALSE),0)</f>
        <v>0</v>
      </c>
      <c r="AX57" s="25">
        <f>IFERROR(VLOOKUP($K57&amp;$J57,'appendix 2 - IO_mult_all'!$A$1:$AQ$156,'appendix 1 - Calculation'!AX$36-2007,FALSE),0)</f>
        <v>0</v>
      </c>
      <c r="AY57" s="25">
        <f>IFERROR(VLOOKUP($K57&amp;$J57,'appendix 2 - IO_mult_all'!$A$1:$AQ$156,'appendix 1 - Calculation'!AY$36-2007,FALSE),0)</f>
        <v>0</v>
      </c>
      <c r="AZ57" s="25">
        <f>IFERROR(VLOOKUP($K57&amp;$J57,'appendix 3 - IO_mult_ETS'!$A$1:$AQ$156,'appendix 1 - Calculation'!AZ$3-2007,FALSE),0)</f>
        <v>0</v>
      </c>
      <c r="BA57" s="25">
        <f>IFERROR(VLOOKUP($K57&amp;$J57,'appendix 3 - IO_mult_ETS'!$A$1:$AQ$156,'appendix 1 - Calculation'!BA$3-2007,FALSE),0)</f>
        <v>0</v>
      </c>
      <c r="BB57" s="25">
        <f>IFERROR(VLOOKUP($K57&amp;$J57,'appendix 3 - IO_mult_ETS'!$A$1:$AQ$156,'appendix 1 - Calculation'!BB$3-2007,FALSE),0)</f>
        <v>0</v>
      </c>
      <c r="BC57" s="25">
        <f>IFERROR(VLOOKUP($K57&amp;$J57,'appendix 3 - IO_mult_ETS'!$A$1:$AQ$156,'appendix 1 - Calculation'!BC$3-2007,FALSE),0)</f>
        <v>0</v>
      </c>
      <c r="BD57" s="25">
        <f>IFERROR(VLOOKUP($K57&amp;$J57,'appendix 3 - IO_mult_ETS'!$A$1:$AQ$156,'appendix 1 - Calculation'!BD$3-2007,FALSE),0)</f>
        <v>0</v>
      </c>
      <c r="BE57" s="25">
        <f>IFERROR(VLOOKUP($K57&amp;$J57,'appendix 3 - IO_mult_ETS'!$A$1:$AQ$156,'appendix 1 - Calculation'!BE$3-2007,FALSE),0)</f>
        <v>0</v>
      </c>
      <c r="BF57" s="25">
        <f>IFERROR(VLOOKUP($K57&amp;$J57,'appendix 3 - IO_mult_ETS'!$A$1:$AQ$156,'appendix 1 - Calculation'!BF$3-2007,FALSE),0)</f>
        <v>0</v>
      </c>
      <c r="BG57" s="25">
        <f>IFERROR(VLOOKUP($K57&amp;$J57,'appendix 3 - IO_mult_ETS'!$A$1:$AQ$156,'appendix 1 - Calculation'!BG$3-2007,FALSE),0)</f>
        <v>0</v>
      </c>
      <c r="BH57" s="25">
        <f>IFERROR(VLOOKUP($K57&amp;$J57,'appendix 3 - IO_mult_ETS'!$A$1:$AQ$156,'appendix 1 - Calculation'!BH$3-2007,FALSE),0)</f>
        <v>0</v>
      </c>
      <c r="BI57" s="25">
        <f>IFERROR(VLOOKUP($K57&amp;$J57,'appendix 3 - IO_mult_ETS'!$A$1:$AQ$156,'appendix 1 - Calculation'!BI$3-2007,FALSE),0)</f>
        <v>0</v>
      </c>
      <c r="BJ57" s="25">
        <f>IFERROR(VLOOKUP($K57&amp;$J57,'appendix 3 - IO_mult_ETS'!$A$1:$AQ$156,'appendix 1 - Calculation'!BJ$3-2007,FALSE),0)</f>
        <v>0</v>
      </c>
      <c r="BK57" s="25">
        <f>IFERROR(VLOOKUP($K57&amp;$J57,'appendix 3 - IO_mult_ETS'!$A$1:$AQ$156,'appendix 1 - Calculation'!BK$3-2007,FALSE),0)</f>
        <v>0</v>
      </c>
      <c r="BL57" s="25">
        <f>IFERROR(VLOOKUP($K57&amp;$J57,'appendix 3 - IO_mult_ETS'!$A$1:$AQ$156,'appendix 1 - Calculation'!BL$3-2007,FALSE),0)</f>
        <v>0</v>
      </c>
      <c r="BM57" s="25">
        <f>IFERROR(VLOOKUP($K57&amp;$J57,'appendix 3 - IO_mult_ETS'!$A$1:$AQ$156,'appendix 1 - Calculation'!BM$3-2007,FALSE),0)</f>
        <v>0</v>
      </c>
      <c r="BN57" s="25">
        <f>IFERROR(VLOOKUP($K57&amp;$J57,'appendix 3 - IO_mult_ETS'!$A$1:$AQ$156,'appendix 1 - Calculation'!BN$3-2007,FALSE),0)</f>
        <v>0</v>
      </c>
      <c r="BO57" s="25">
        <f>IFERROR(VLOOKUP($K57&amp;$J57,'appendix 3 - IO_mult_ETS'!$A$1:$AQ$156,'appendix 1 - Calculation'!BO$3-2007,FALSE),0)</f>
        <v>0</v>
      </c>
      <c r="BP57" s="25">
        <f>IFERROR(VLOOKUP($K57&amp;$J57,'appendix 3 - IO_mult_ETS'!$A$1:$AQ$156,'appendix 1 - Calculation'!BP$3-2007,FALSE),0)</f>
        <v>0</v>
      </c>
      <c r="BQ57" s="25">
        <f>IFERROR(VLOOKUP($K57&amp;$J57,'appendix 3 - IO_mult_ETS'!$A$1:$AQ$156,'appendix 1 - Calculation'!BQ$3-2007,FALSE),0)</f>
        <v>0</v>
      </c>
      <c r="BR57" s="25">
        <f>IFERROR(VLOOKUP($K57&amp;$J57,'appendix 3 - IO_mult_ETS'!$A$1:$AQ$156,'appendix 1 - Calculation'!BR$3-2007,FALSE),0)</f>
        <v>0</v>
      </c>
      <c r="BS57" s="25">
        <f>IFERROR(VLOOKUP($K57&amp;$J57,'appendix 3 - IO_mult_ETS'!$A$1:$AQ$156,'appendix 1 - Calculation'!BS$3-2007,FALSE),0)</f>
        <v>0</v>
      </c>
      <c r="BT57" s="25">
        <f>IFERROR(VLOOKUP($K57&amp;$J57,'appendix 3 - IO_mult_ETS'!$A$1:$AQ$156,'appendix 1 - Calculation'!BT$3-2007,FALSE),0)</f>
        <v>0</v>
      </c>
      <c r="BU57" s="25">
        <f>IFERROR(VLOOKUP($K57&amp;$J57,'appendix 3 - IO_mult_ETS'!$A$1:$AQ$156,'appendix 1 - Calculation'!BU$3-2007,FALSE),0)</f>
        <v>0</v>
      </c>
      <c r="BV57" s="25">
        <f>IFERROR(VLOOKUP($K57&amp;$J57,'appendix 3 - IO_mult_ETS'!$A$1:$AQ$156,'appendix 1 - Calculation'!BV$3-2007,FALSE),0)</f>
        <v>0</v>
      </c>
      <c r="BW57" s="25">
        <f>IFERROR(VLOOKUP($K57&amp;$J57,'appendix 3 - IO_mult_ETS'!$A$1:$AQ$156,'appendix 1 - Calculation'!BW$3-2007,FALSE),0)</f>
        <v>0</v>
      </c>
      <c r="BX57" s="25">
        <f>IFERROR(VLOOKUP($K57&amp;$J57,'appendix 3 - IO_mult_ETS'!$A$1:$AQ$156,'appendix 1 - Calculation'!BX$3-2007,FALSE),0)</f>
        <v>0</v>
      </c>
      <c r="BY57" s="25">
        <f>IFERROR(VLOOKUP($K57&amp;$J57,'appendix 3 - IO_mult_ETS'!$A$1:$AQ$156,'appendix 1 - Calculation'!BY$3-2007,FALSE),0)</f>
        <v>0</v>
      </c>
      <c r="BZ57" s="25">
        <f>IFERROR(VLOOKUP($K57&amp;$J57,'appendix 3 - IO_mult_ETS'!$A$1:$AQ$156,'appendix 1 - Calculation'!BZ$3-2007,FALSE),0)</f>
        <v>0</v>
      </c>
      <c r="CA57" s="25">
        <f>IFERROR(VLOOKUP($K57&amp;$J57,'appendix 3 - IO_mult_ETS'!$A$1:$AQ$156,'appendix 1 - Calculation'!CA$3-2007,FALSE),0)</f>
        <v>0</v>
      </c>
      <c r="CB57" s="25">
        <f>IFERROR(VLOOKUP($K57&amp;$J57,'appendix 3 - IO_mult_ETS'!$A$1:$AQ$156,'appendix 1 - Calculation'!CB$3-2007,FALSE),0)</f>
        <v>0</v>
      </c>
      <c r="CC57" s="25">
        <f>IFERROR(VLOOKUP($K57&amp;$J57,'appendix 3 - IO_mult_ETS'!$A$1:$AQ$156,'appendix 1 - Calculation'!CC$3-2007,FALSE),0)</f>
        <v>0</v>
      </c>
      <c r="CD57" s="25">
        <f>IFERROR(VLOOKUP($K57&amp;$J57,'appendix 3 - IO_mult_ETS'!$A$1:$AQ$156,'appendix 1 - Calculation'!CD$3-2007,FALSE),0)</f>
        <v>0</v>
      </c>
      <c r="CE57" s="25">
        <f>IFERROR(VLOOKUP($K57&amp;$J57,'appendix 3 - IO_mult_ETS'!$A$1:$AQ$156,'appendix 1 - Calculation'!CE$3-2007,FALSE),0)</f>
        <v>0</v>
      </c>
      <c r="CF57" s="25">
        <f>IFERROR(VLOOKUP($K57&amp;$J57,'appendix 3 - IO_mult_ETS'!$A$1:$AQ$156,'appendix 1 - Calculation'!CF$3-2007,FALSE),0)</f>
        <v>0</v>
      </c>
      <c r="CG57" s="25">
        <f>IFERROR(VLOOKUP($K57&amp;$J57,'appendix 3 - IO_mult_ETS'!$A$1:$AQ$156,'appendix 1 - Calculation'!CG$3-2007,FALSE),0)</f>
        <v>0</v>
      </c>
      <c r="CH57" s="25">
        <f>IFERROR(VLOOKUP($K57&amp;$J57,'appendix 3 - IO_mult_ETS'!$A$1:$AQ$156,'appendix 1 - Calculation'!CH$3-2007,FALSE),0)</f>
        <v>0</v>
      </c>
      <c r="CI57" s="25">
        <f>IFERROR(VLOOKUP($K57&amp;$J57,'appendix 3 - IO_mult_ETS'!$A$1:$AQ$156,'appendix 1 - Calculation'!CI$3-2007,FALSE),0)</f>
        <v>0</v>
      </c>
      <c r="CJ57" s="25">
        <f>IFERROR(VLOOKUP($K57&amp;$J57,'appendix 3 - IO_mult_ETS'!$A$1:$AQ$156,'appendix 1 - Calculation'!CJ$3-2007,FALSE),0)</f>
        <v>0</v>
      </c>
      <c r="CK57" s="25">
        <f>IFERROR(VLOOKUP($K57&amp;$J57,'appendix 3 - IO_mult_ETS'!$A$1:$AQ$156,'appendix 1 - Calculation'!CK$3-2007,FALSE),0)</f>
        <v>0</v>
      </c>
      <c r="CL57" s="25">
        <f>IFERROR(VLOOKUP($K57&amp;$J57,'appendix 3 - IO_mult_ETS'!$A$1:$AQ$156,'appendix 1 - Calculation'!CL$3-2007,FALSE),0)</f>
        <v>0</v>
      </c>
      <c r="CM57" s="25">
        <f>IFERROR(VLOOKUP($K57&amp;$J57,'appendix 3 - IO_mult_ETS'!$A$1:$AQ$156,'appendix 1 - Calculation'!CM$3-2007,FALSE),0)</f>
        <v>0</v>
      </c>
      <c r="CN57" s="25">
        <f t="shared" si="615"/>
        <v>0</v>
      </c>
      <c r="CO57" s="25">
        <f t="shared" si="615"/>
        <v>0</v>
      </c>
      <c r="CP57" s="25">
        <f t="shared" si="615"/>
        <v>0</v>
      </c>
      <c r="CQ57" s="25">
        <f t="shared" si="615"/>
        <v>0</v>
      </c>
      <c r="CR57" s="25">
        <f t="shared" si="615"/>
        <v>0</v>
      </c>
      <c r="CS57" s="25">
        <f t="shared" si="615"/>
        <v>0</v>
      </c>
      <c r="CT57" s="25">
        <f t="shared" si="615"/>
        <v>0</v>
      </c>
      <c r="CU57" s="25">
        <f t="shared" si="615"/>
        <v>0</v>
      </c>
      <c r="CV57" s="25">
        <f t="shared" si="615"/>
        <v>0</v>
      </c>
      <c r="CW57" s="25">
        <f t="shared" si="615"/>
        <v>0</v>
      </c>
      <c r="CX57" s="25">
        <f t="shared" si="615"/>
        <v>0</v>
      </c>
      <c r="CY57" s="25">
        <f t="shared" si="615"/>
        <v>0</v>
      </c>
      <c r="CZ57" s="25">
        <f t="shared" si="615"/>
        <v>0</v>
      </c>
      <c r="DA57" s="25">
        <f t="shared" si="615"/>
        <v>0</v>
      </c>
      <c r="DB57" s="25">
        <f t="shared" si="615"/>
        <v>0</v>
      </c>
      <c r="DC57" s="25">
        <f t="shared" si="615"/>
        <v>0</v>
      </c>
      <c r="DD57" s="25">
        <f t="shared" si="616"/>
        <v>0</v>
      </c>
      <c r="DE57" s="25">
        <f t="shared" si="617"/>
        <v>0</v>
      </c>
      <c r="DF57" s="25">
        <f t="shared" si="617"/>
        <v>0</v>
      </c>
      <c r="DG57" s="25">
        <f t="shared" si="617"/>
        <v>0</v>
      </c>
      <c r="DH57" s="25">
        <f t="shared" si="617"/>
        <v>0</v>
      </c>
      <c r="DI57" s="25">
        <f t="shared" si="617"/>
        <v>0</v>
      </c>
      <c r="DJ57" s="25">
        <f t="shared" si="617"/>
        <v>0</v>
      </c>
      <c r="DK57" s="25">
        <f t="shared" si="617"/>
        <v>0</v>
      </c>
      <c r="DL57" s="25">
        <f t="shared" si="617"/>
        <v>0</v>
      </c>
      <c r="DM57" s="25">
        <f t="shared" si="617"/>
        <v>0</v>
      </c>
      <c r="DN57" s="25">
        <f t="shared" si="617"/>
        <v>0</v>
      </c>
      <c r="DO57" s="25">
        <f t="shared" si="617"/>
        <v>0</v>
      </c>
      <c r="DP57" s="25">
        <f t="shared" si="617"/>
        <v>0</v>
      </c>
      <c r="DQ57" s="25">
        <f t="shared" si="617"/>
        <v>0</v>
      </c>
      <c r="DR57" s="25">
        <f t="shared" si="617"/>
        <v>0</v>
      </c>
      <c r="DS57" s="25">
        <f t="shared" si="617"/>
        <v>0</v>
      </c>
      <c r="DT57" s="25">
        <f t="shared" si="617"/>
        <v>0</v>
      </c>
      <c r="DU57" s="25">
        <f t="shared" si="618"/>
        <v>0</v>
      </c>
      <c r="DV57" s="25">
        <f t="shared" si="619"/>
        <v>0</v>
      </c>
      <c r="DW57" s="25">
        <f t="shared" si="620"/>
        <v>0</v>
      </c>
      <c r="DX57" s="25">
        <f t="shared" si="621"/>
        <v>0</v>
      </c>
      <c r="DY57" s="25">
        <f t="shared" si="622"/>
        <v>0</v>
      </c>
      <c r="DZ57" s="25">
        <f t="shared" si="623"/>
        <v>0</v>
      </c>
      <c r="EA57" s="25">
        <f t="shared" si="624"/>
        <v>0</v>
      </c>
      <c r="EB57" s="25">
        <f t="shared" si="625"/>
        <v>0</v>
      </c>
      <c r="EC57" s="25">
        <f t="shared" si="625"/>
        <v>0</v>
      </c>
      <c r="ED57" s="25">
        <f t="shared" si="625"/>
        <v>0</v>
      </c>
      <c r="EE57" s="25">
        <f t="shared" si="625"/>
        <v>0</v>
      </c>
      <c r="EF57" s="25">
        <f t="shared" si="625"/>
        <v>0</v>
      </c>
      <c r="EG57" s="25">
        <f t="shared" si="625"/>
        <v>0</v>
      </c>
      <c r="EH57" s="25">
        <f t="shared" si="625"/>
        <v>0</v>
      </c>
      <c r="EI57" s="25">
        <f t="shared" si="625"/>
        <v>0</v>
      </c>
      <c r="EJ57" s="25">
        <f t="shared" si="625"/>
        <v>0</v>
      </c>
      <c r="EK57" s="25">
        <f t="shared" si="625"/>
        <v>0</v>
      </c>
      <c r="EL57" s="25">
        <f t="shared" si="625"/>
        <v>0</v>
      </c>
      <c r="EM57" s="25">
        <f t="shared" si="625"/>
        <v>0</v>
      </c>
      <c r="EN57" s="25">
        <f t="shared" si="625"/>
        <v>0</v>
      </c>
      <c r="EO57" s="25">
        <f t="shared" si="625"/>
        <v>0</v>
      </c>
      <c r="EP57" s="25">
        <f t="shared" si="625"/>
        <v>0</v>
      </c>
      <c r="EQ57" s="25">
        <f t="shared" si="625"/>
        <v>0</v>
      </c>
      <c r="ER57" s="25">
        <f t="shared" si="626"/>
        <v>0</v>
      </c>
      <c r="ES57" s="25">
        <f t="shared" si="627"/>
        <v>0</v>
      </c>
      <c r="ET57" s="25">
        <f t="shared" si="627"/>
        <v>0</v>
      </c>
      <c r="EU57" s="25">
        <f t="shared" si="627"/>
        <v>0</v>
      </c>
      <c r="EV57" s="25">
        <f t="shared" si="627"/>
        <v>0</v>
      </c>
      <c r="EW57" s="25">
        <f t="shared" si="627"/>
        <v>0</v>
      </c>
      <c r="EX57" s="25">
        <f t="shared" si="627"/>
        <v>0</v>
      </c>
      <c r="EY57" s="25">
        <f t="shared" si="627"/>
        <v>0</v>
      </c>
      <c r="EZ57" s="25">
        <f t="shared" si="627"/>
        <v>0</v>
      </c>
      <c r="FA57" s="25">
        <f t="shared" si="627"/>
        <v>0</v>
      </c>
      <c r="FB57" s="25">
        <f t="shared" si="627"/>
        <v>0</v>
      </c>
      <c r="FC57" s="25">
        <f t="shared" si="627"/>
        <v>0</v>
      </c>
      <c r="FD57" s="25">
        <f t="shared" si="627"/>
        <v>0</v>
      </c>
      <c r="FE57" s="25">
        <f t="shared" si="627"/>
        <v>0</v>
      </c>
      <c r="FF57" s="25">
        <f t="shared" si="627"/>
        <v>0</v>
      </c>
      <c r="FG57" s="25">
        <f t="shared" si="627"/>
        <v>0</v>
      </c>
      <c r="FH57" s="25">
        <f t="shared" si="627"/>
        <v>0</v>
      </c>
      <c r="FI57" s="25">
        <f t="shared" si="628"/>
        <v>0</v>
      </c>
      <c r="FJ57" s="25">
        <f t="shared" si="629"/>
        <v>0</v>
      </c>
      <c r="FK57" s="25">
        <f t="shared" si="630"/>
        <v>0</v>
      </c>
      <c r="FL57" s="25">
        <f t="shared" si="631"/>
        <v>0</v>
      </c>
      <c r="FM57" s="25">
        <f t="shared" si="632"/>
        <v>0</v>
      </c>
      <c r="FN57" s="25">
        <f t="shared" si="633"/>
        <v>0</v>
      </c>
      <c r="FO57" s="25">
        <f t="shared" si="634"/>
        <v>0</v>
      </c>
      <c r="FP57" s="25">
        <f t="shared" si="635"/>
        <v>0</v>
      </c>
      <c r="FQ57" s="25">
        <f t="shared" si="635"/>
        <v>0</v>
      </c>
      <c r="FR57" s="25">
        <f t="shared" si="635"/>
        <v>0</v>
      </c>
      <c r="FS57" s="25">
        <f t="shared" si="635"/>
        <v>0</v>
      </c>
      <c r="FT57" s="25">
        <f t="shared" si="635"/>
        <v>0</v>
      </c>
      <c r="FU57" s="25">
        <f t="shared" si="635"/>
        <v>0</v>
      </c>
      <c r="FV57" s="25">
        <f t="shared" si="635"/>
        <v>0</v>
      </c>
      <c r="FW57" s="25">
        <f t="shared" si="635"/>
        <v>0</v>
      </c>
      <c r="FX57" s="25">
        <f t="shared" si="635"/>
        <v>0</v>
      </c>
      <c r="FY57" s="25">
        <f t="shared" si="635"/>
        <v>0</v>
      </c>
      <c r="FZ57" s="25">
        <f t="shared" si="635"/>
        <v>0</v>
      </c>
      <c r="GA57" s="25">
        <f t="shared" si="635"/>
        <v>0</v>
      </c>
      <c r="GB57" s="25">
        <f t="shared" si="635"/>
        <v>0</v>
      </c>
      <c r="GC57" s="25">
        <f t="shared" si="635"/>
        <v>0</v>
      </c>
      <c r="GD57" s="25">
        <f t="shared" si="635"/>
        <v>0</v>
      </c>
      <c r="GE57" s="25">
        <f t="shared" si="635"/>
        <v>0</v>
      </c>
      <c r="GF57" s="25">
        <f t="shared" si="636"/>
        <v>0</v>
      </c>
      <c r="GG57" s="25">
        <f t="shared" si="637"/>
        <v>0</v>
      </c>
      <c r="GH57" s="25">
        <f t="shared" si="637"/>
        <v>0</v>
      </c>
      <c r="GI57" s="25">
        <f t="shared" si="637"/>
        <v>0</v>
      </c>
      <c r="GJ57" s="25">
        <f t="shared" si="637"/>
        <v>0</v>
      </c>
      <c r="GK57" s="25">
        <f t="shared" si="637"/>
        <v>0</v>
      </c>
      <c r="GL57" s="25">
        <f t="shared" si="637"/>
        <v>0</v>
      </c>
      <c r="GM57" s="25">
        <f t="shared" si="637"/>
        <v>0</v>
      </c>
      <c r="GN57" s="25">
        <f t="shared" si="637"/>
        <v>0</v>
      </c>
      <c r="GO57" s="25">
        <f t="shared" si="637"/>
        <v>0</v>
      </c>
      <c r="GP57" s="25">
        <f t="shared" si="637"/>
        <v>0</v>
      </c>
      <c r="GQ57" s="25">
        <f t="shared" si="637"/>
        <v>0</v>
      </c>
      <c r="GR57" s="25">
        <f t="shared" si="637"/>
        <v>0</v>
      </c>
      <c r="GS57" s="25">
        <f t="shared" si="637"/>
        <v>0</v>
      </c>
      <c r="GT57" s="25">
        <f t="shared" si="637"/>
        <v>0</v>
      </c>
      <c r="GU57" s="25">
        <f t="shared" si="637"/>
        <v>0</v>
      </c>
      <c r="GV57" s="25">
        <f t="shared" si="637"/>
        <v>0</v>
      </c>
      <c r="GW57" s="25">
        <f t="shared" si="638"/>
        <v>0</v>
      </c>
      <c r="GX57" s="25">
        <f t="shared" si="639"/>
        <v>0</v>
      </c>
      <c r="GY57" s="25">
        <f t="shared" si="640"/>
        <v>0</v>
      </c>
      <c r="GZ57" s="25">
        <f t="shared" si="641"/>
        <v>0</v>
      </c>
      <c r="HA57" s="25">
        <f t="shared" si="642"/>
        <v>0</v>
      </c>
      <c r="HB57" s="25">
        <f t="shared" si="643"/>
        <v>0</v>
      </c>
      <c r="HC57" s="25">
        <f t="shared" si="644"/>
        <v>0</v>
      </c>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BGD57" s="21"/>
    </row>
    <row r="58" spans="1:291 1538:1538" x14ac:dyDescent="0.25">
      <c r="A58" s="7">
        <f>'STEP 2 Input sheet'!A154</f>
        <v>0</v>
      </c>
      <c r="B58" s="7">
        <f>'STEP 2 Input sheet'!B154</f>
        <v>0</v>
      </c>
      <c r="C58" s="7">
        <f>'STEP 2 Input sheet'!C154</f>
        <v>0</v>
      </c>
      <c r="D58" s="7">
        <f>'STEP 2 Input sheet'!D154</f>
        <v>0</v>
      </c>
      <c r="E58" s="7">
        <f>'STEP 2 Input sheet'!E154</f>
        <v>0</v>
      </c>
      <c r="F58" s="7" t="str">
        <f>'STEP 2 Input sheet'!F154</f>
        <v>euro/</v>
      </c>
      <c r="G58" s="7">
        <f>'STEP 2 Input sheet'!G154</f>
        <v>0</v>
      </c>
      <c r="H58" s="7">
        <f>'STEP 2 Input sheet'!H154</f>
        <v>0</v>
      </c>
      <c r="I58" s="7">
        <f>'STEP 2 Input sheet'!I154</f>
        <v>0</v>
      </c>
      <c r="J58" s="15" t="e">
        <f>VLOOKUP(C58,'appendix 7 - prd ind and reg'!$A:$B,2,FALSE)</f>
        <v>#N/A</v>
      </c>
      <c r="K58" s="16" t="e">
        <f>VLOOKUP(D58,'appendix 7 - prd ind and reg'!$G$2:$H$6,2,FALSE)</f>
        <v>#N/A</v>
      </c>
      <c r="L58" s="25">
        <f>IFERROR(VLOOKUP($K58&amp;$J58,'appendix 2 - IO_mult_all'!$A$1:$AQ$156,'appendix 1 - Calculation'!L$36-2007,FALSE),0)</f>
        <v>0</v>
      </c>
      <c r="M58" s="25">
        <f>IFERROR(VLOOKUP($K58&amp;$J58,'appendix 2 - IO_mult_all'!$A$1:$AQ$156,'appendix 1 - Calculation'!M$36-2007,FALSE),0)</f>
        <v>0</v>
      </c>
      <c r="N58" s="25">
        <f>IFERROR(VLOOKUP($K58&amp;$J58,'appendix 2 - IO_mult_all'!$A$1:$AQ$156,'appendix 1 - Calculation'!N$36-2007,FALSE),0)</f>
        <v>0</v>
      </c>
      <c r="O58" s="25">
        <f>IFERROR(VLOOKUP($K58&amp;$J58,'appendix 2 - IO_mult_all'!$A$1:$AQ$156,'appendix 1 - Calculation'!O$36-2007,FALSE),0)</f>
        <v>0</v>
      </c>
      <c r="P58" s="25">
        <f>IFERROR(VLOOKUP($K58&amp;$J58,'appendix 2 - IO_mult_all'!$A$1:$AQ$156,'appendix 1 - Calculation'!P$36-2007,FALSE),0)</f>
        <v>0</v>
      </c>
      <c r="Q58" s="25">
        <f>IFERROR(VLOOKUP($K58&amp;$J58,'appendix 2 - IO_mult_all'!$A$1:$AQ$156,'appendix 1 - Calculation'!Q$36-2007,FALSE),0)</f>
        <v>0</v>
      </c>
      <c r="R58" s="25">
        <f>IFERROR(VLOOKUP($K58&amp;$J58,'appendix 2 - IO_mult_all'!$A$1:$AQ$156,'appendix 1 - Calculation'!R$36-2007,FALSE),0)</f>
        <v>0</v>
      </c>
      <c r="S58" s="25">
        <f>IFERROR(VLOOKUP($K58&amp;$J58,'appendix 2 - IO_mult_all'!$A$1:$AQ$156,'appendix 1 - Calculation'!S$36-2007,FALSE),0)</f>
        <v>0</v>
      </c>
      <c r="T58" s="25">
        <f>IFERROR(VLOOKUP($K58&amp;$J58,'appendix 2 - IO_mult_all'!$A$1:$AQ$156,'appendix 1 - Calculation'!T$36-2007,FALSE),0)</f>
        <v>0</v>
      </c>
      <c r="U58" s="25">
        <f>IFERROR(VLOOKUP($K58&amp;$J58,'appendix 2 - IO_mult_all'!$A$1:$AQ$156,'appendix 1 - Calculation'!U$36-2007,FALSE),0)</f>
        <v>0</v>
      </c>
      <c r="V58" s="25">
        <f>IFERROR(VLOOKUP($K58&amp;$J58,'appendix 2 - IO_mult_all'!$A$1:$AQ$156,'appendix 1 - Calculation'!V$36-2007,FALSE),0)</f>
        <v>0</v>
      </c>
      <c r="W58" s="25">
        <f>IFERROR(VLOOKUP($K58&amp;$J58,'appendix 2 - IO_mult_all'!$A$1:$AQ$156,'appendix 1 - Calculation'!W$36-2007,FALSE),0)</f>
        <v>0</v>
      </c>
      <c r="X58" s="25">
        <f>IFERROR(VLOOKUP($K58&amp;$J58,'appendix 2 - IO_mult_all'!$A$1:$AQ$156,'appendix 1 - Calculation'!X$36-2007,FALSE),0)</f>
        <v>0</v>
      </c>
      <c r="Y58" s="25">
        <f>IFERROR(VLOOKUP($K58&amp;$J58,'appendix 2 - IO_mult_all'!$A$1:$AQ$156,'appendix 1 - Calculation'!Y$36-2007,FALSE),0)</f>
        <v>0</v>
      </c>
      <c r="Z58" s="25">
        <f>IFERROR(VLOOKUP($K58&amp;$J58,'appendix 2 - IO_mult_all'!$A$1:$AQ$156,'appendix 1 - Calculation'!Z$36-2007,FALSE),0)</f>
        <v>0</v>
      </c>
      <c r="AA58" s="25">
        <f>IFERROR(VLOOKUP($K58&amp;$J58,'appendix 2 - IO_mult_all'!$A$1:$AQ$156,'appendix 1 - Calculation'!AA$36-2007,FALSE),0)</f>
        <v>0</v>
      </c>
      <c r="AB58" s="25">
        <f>IFERROR(VLOOKUP($K58&amp;$J58,'appendix 2 - IO_mult_all'!$A$1:$AQ$156,'appendix 1 - Calculation'!AB$36-2007,FALSE),0)</f>
        <v>0</v>
      </c>
      <c r="AC58" s="25">
        <f>IFERROR(VLOOKUP($K58&amp;$J58,'appendix 2 - IO_mult_all'!$A$1:$AQ$156,'appendix 1 - Calculation'!AC$36-2007,FALSE),0)</f>
        <v>0</v>
      </c>
      <c r="AD58" s="25">
        <f>IFERROR(VLOOKUP($K58&amp;$J58,'appendix 2 - IO_mult_all'!$A$1:$AQ$156,'appendix 1 - Calculation'!AD$36-2007,FALSE),0)</f>
        <v>0</v>
      </c>
      <c r="AE58" s="25">
        <f>IFERROR(VLOOKUP($K58&amp;$J58,'appendix 2 - IO_mult_all'!$A$1:$AQ$156,'appendix 1 - Calculation'!AE$36-2007,FALSE),0)</f>
        <v>0</v>
      </c>
      <c r="AF58" s="25">
        <f>IFERROR(VLOOKUP($K58&amp;$J58,'appendix 2 - IO_mult_all'!$A$1:$AQ$156,'appendix 1 - Calculation'!AF$36-2007,FALSE),0)</f>
        <v>0</v>
      </c>
      <c r="AG58" s="25">
        <f>IFERROR(VLOOKUP($K58&amp;$J58,'appendix 2 - IO_mult_all'!$A$1:$AQ$156,'appendix 1 - Calculation'!AG$36-2007,FALSE),0)</f>
        <v>0</v>
      </c>
      <c r="AH58" s="25">
        <f>IFERROR(VLOOKUP($K58&amp;$J58,'appendix 2 - IO_mult_all'!$A$1:$AQ$156,'appendix 1 - Calculation'!AH$36-2007,FALSE),0)</f>
        <v>0</v>
      </c>
      <c r="AI58" s="25">
        <f>IFERROR(VLOOKUP($K58&amp;$J58,'appendix 2 - IO_mult_all'!$A$1:$AQ$156,'appendix 1 - Calculation'!AI$36-2007,FALSE),0)</f>
        <v>0</v>
      </c>
      <c r="AJ58" s="25">
        <f>IFERROR(VLOOKUP($K58&amp;$J58,'appendix 2 - IO_mult_all'!$A$1:$AQ$156,'appendix 1 - Calculation'!AJ$36-2007,FALSE),0)</f>
        <v>0</v>
      </c>
      <c r="AK58" s="25">
        <f>IFERROR(VLOOKUP($K58&amp;$J58,'appendix 2 - IO_mult_all'!$A$1:$AQ$156,'appendix 1 - Calculation'!AK$36-2007,FALSE),0)</f>
        <v>0</v>
      </c>
      <c r="AL58" s="25">
        <f>IFERROR(VLOOKUP($K58&amp;$J58,'appendix 2 - IO_mult_all'!$A$1:$AQ$156,'appendix 1 - Calculation'!AL$36-2007,FALSE),0)</f>
        <v>0</v>
      </c>
      <c r="AM58" s="25">
        <f>IFERROR(VLOOKUP($K58&amp;$J58,'appendix 2 - IO_mult_all'!$A$1:$AQ$156,'appendix 1 - Calculation'!AM$36-2007,FALSE),0)</f>
        <v>0</v>
      </c>
      <c r="AN58" s="25">
        <f>IFERROR(VLOOKUP($K58&amp;$J58,'appendix 2 - IO_mult_all'!$A$1:$AQ$156,'appendix 1 - Calculation'!AN$36-2007,FALSE),0)</f>
        <v>0</v>
      </c>
      <c r="AO58" s="25">
        <f>IFERROR(VLOOKUP($K58&amp;$J58,'appendix 2 - IO_mult_all'!$A$1:$AQ$156,'appendix 1 - Calculation'!AO$36-2007,FALSE),0)</f>
        <v>0</v>
      </c>
      <c r="AP58" s="25">
        <f>IFERROR(VLOOKUP($K58&amp;$J58,'appendix 2 - IO_mult_all'!$A$1:$AQ$156,'appendix 1 - Calculation'!AP$36-2007,FALSE),0)</f>
        <v>0</v>
      </c>
      <c r="AQ58" s="25">
        <f>IFERROR(VLOOKUP($K58&amp;$J58,'appendix 2 - IO_mult_all'!$A$1:$AQ$156,'appendix 1 - Calculation'!AQ$36-2007,FALSE),0)</f>
        <v>0</v>
      </c>
      <c r="AR58" s="25">
        <f>IFERROR(VLOOKUP($K58&amp;$J58,'appendix 2 - IO_mult_all'!$A$1:$AQ$156,'appendix 1 - Calculation'!AR$36-2007,FALSE),0)</f>
        <v>0</v>
      </c>
      <c r="AS58" s="25">
        <f>IFERROR(VLOOKUP($K58&amp;$J58,'appendix 2 - IO_mult_all'!$A$1:$AQ$156,'appendix 1 - Calculation'!AS$36-2007,FALSE),0)</f>
        <v>0</v>
      </c>
      <c r="AT58" s="25">
        <f>IFERROR(VLOOKUP($K58&amp;$J58,'appendix 2 - IO_mult_all'!$A$1:$AQ$156,'appendix 1 - Calculation'!AT$36-2007,FALSE),0)</f>
        <v>0</v>
      </c>
      <c r="AU58" s="25">
        <f>IFERROR(VLOOKUP($K58&amp;$J58,'appendix 2 - IO_mult_all'!$A$1:$AQ$156,'appendix 1 - Calculation'!AU$36-2007,FALSE),0)</f>
        <v>0</v>
      </c>
      <c r="AV58" s="25">
        <f>IFERROR(VLOOKUP($K58&amp;$J58,'appendix 2 - IO_mult_all'!$A$1:$AQ$156,'appendix 1 - Calculation'!AV$36-2007,FALSE),0)</f>
        <v>0</v>
      </c>
      <c r="AW58" s="25">
        <f>IFERROR(VLOOKUP($K58&amp;$J58,'appendix 2 - IO_mult_all'!$A$1:$AQ$156,'appendix 1 - Calculation'!AW$36-2007,FALSE),0)</f>
        <v>0</v>
      </c>
      <c r="AX58" s="25">
        <f>IFERROR(VLOOKUP($K58&amp;$J58,'appendix 2 - IO_mult_all'!$A$1:$AQ$156,'appendix 1 - Calculation'!AX$36-2007,FALSE),0)</f>
        <v>0</v>
      </c>
      <c r="AY58" s="25">
        <f>IFERROR(VLOOKUP($K58&amp;$J58,'appendix 2 - IO_mult_all'!$A$1:$AQ$156,'appendix 1 - Calculation'!AY$36-2007,FALSE),0)</f>
        <v>0</v>
      </c>
      <c r="AZ58" s="25">
        <f>IFERROR(VLOOKUP($K58&amp;$J58,'appendix 3 - IO_mult_ETS'!$A$1:$AQ$156,'appendix 1 - Calculation'!AZ$3-2007,FALSE),0)</f>
        <v>0</v>
      </c>
      <c r="BA58" s="25">
        <f>IFERROR(VLOOKUP($K58&amp;$J58,'appendix 3 - IO_mult_ETS'!$A$1:$AQ$156,'appendix 1 - Calculation'!BA$3-2007,FALSE),0)</f>
        <v>0</v>
      </c>
      <c r="BB58" s="25">
        <f>IFERROR(VLOOKUP($K58&amp;$J58,'appendix 3 - IO_mult_ETS'!$A$1:$AQ$156,'appendix 1 - Calculation'!BB$3-2007,FALSE),0)</f>
        <v>0</v>
      </c>
      <c r="BC58" s="25">
        <f>IFERROR(VLOOKUP($K58&amp;$J58,'appendix 3 - IO_mult_ETS'!$A$1:$AQ$156,'appendix 1 - Calculation'!BC$3-2007,FALSE),0)</f>
        <v>0</v>
      </c>
      <c r="BD58" s="25">
        <f>IFERROR(VLOOKUP($K58&amp;$J58,'appendix 3 - IO_mult_ETS'!$A$1:$AQ$156,'appendix 1 - Calculation'!BD$3-2007,FALSE),0)</f>
        <v>0</v>
      </c>
      <c r="BE58" s="25">
        <f>IFERROR(VLOOKUP($K58&amp;$J58,'appendix 3 - IO_mult_ETS'!$A$1:$AQ$156,'appendix 1 - Calculation'!BE$3-2007,FALSE),0)</f>
        <v>0</v>
      </c>
      <c r="BF58" s="25">
        <f>IFERROR(VLOOKUP($K58&amp;$J58,'appendix 3 - IO_mult_ETS'!$A$1:$AQ$156,'appendix 1 - Calculation'!BF$3-2007,FALSE),0)</f>
        <v>0</v>
      </c>
      <c r="BG58" s="25">
        <f>IFERROR(VLOOKUP($K58&amp;$J58,'appendix 3 - IO_mult_ETS'!$A$1:$AQ$156,'appendix 1 - Calculation'!BG$3-2007,FALSE),0)</f>
        <v>0</v>
      </c>
      <c r="BH58" s="25">
        <f>IFERROR(VLOOKUP($K58&amp;$J58,'appendix 3 - IO_mult_ETS'!$A$1:$AQ$156,'appendix 1 - Calculation'!BH$3-2007,FALSE),0)</f>
        <v>0</v>
      </c>
      <c r="BI58" s="25">
        <f>IFERROR(VLOOKUP($K58&amp;$J58,'appendix 3 - IO_mult_ETS'!$A$1:$AQ$156,'appendix 1 - Calculation'!BI$3-2007,FALSE),0)</f>
        <v>0</v>
      </c>
      <c r="BJ58" s="25">
        <f>IFERROR(VLOOKUP($K58&amp;$J58,'appendix 3 - IO_mult_ETS'!$A$1:$AQ$156,'appendix 1 - Calculation'!BJ$3-2007,FALSE),0)</f>
        <v>0</v>
      </c>
      <c r="BK58" s="25">
        <f>IFERROR(VLOOKUP($K58&amp;$J58,'appendix 3 - IO_mult_ETS'!$A$1:$AQ$156,'appendix 1 - Calculation'!BK$3-2007,FALSE),0)</f>
        <v>0</v>
      </c>
      <c r="BL58" s="25">
        <f>IFERROR(VLOOKUP($K58&amp;$J58,'appendix 3 - IO_mult_ETS'!$A$1:$AQ$156,'appendix 1 - Calculation'!BL$3-2007,FALSE),0)</f>
        <v>0</v>
      </c>
      <c r="BM58" s="25">
        <f>IFERROR(VLOOKUP($K58&amp;$J58,'appendix 3 - IO_mult_ETS'!$A$1:$AQ$156,'appendix 1 - Calculation'!BM$3-2007,FALSE),0)</f>
        <v>0</v>
      </c>
      <c r="BN58" s="25">
        <f>IFERROR(VLOOKUP($K58&amp;$J58,'appendix 3 - IO_mult_ETS'!$A$1:$AQ$156,'appendix 1 - Calculation'!BN$3-2007,FALSE),0)</f>
        <v>0</v>
      </c>
      <c r="BO58" s="25">
        <f>IFERROR(VLOOKUP($K58&amp;$J58,'appendix 3 - IO_mult_ETS'!$A$1:$AQ$156,'appendix 1 - Calculation'!BO$3-2007,FALSE),0)</f>
        <v>0</v>
      </c>
      <c r="BP58" s="25">
        <f>IFERROR(VLOOKUP($K58&amp;$J58,'appendix 3 - IO_mult_ETS'!$A$1:$AQ$156,'appendix 1 - Calculation'!BP$3-2007,FALSE),0)</f>
        <v>0</v>
      </c>
      <c r="BQ58" s="25">
        <f>IFERROR(VLOOKUP($K58&amp;$J58,'appendix 3 - IO_mult_ETS'!$A$1:$AQ$156,'appendix 1 - Calculation'!BQ$3-2007,FALSE),0)</f>
        <v>0</v>
      </c>
      <c r="BR58" s="25">
        <f>IFERROR(VLOOKUP($K58&amp;$J58,'appendix 3 - IO_mult_ETS'!$A$1:$AQ$156,'appendix 1 - Calculation'!BR$3-2007,FALSE),0)</f>
        <v>0</v>
      </c>
      <c r="BS58" s="25">
        <f>IFERROR(VLOOKUP($K58&amp;$J58,'appendix 3 - IO_mult_ETS'!$A$1:$AQ$156,'appendix 1 - Calculation'!BS$3-2007,FALSE),0)</f>
        <v>0</v>
      </c>
      <c r="BT58" s="25">
        <f>IFERROR(VLOOKUP($K58&amp;$J58,'appendix 3 - IO_mult_ETS'!$A$1:$AQ$156,'appendix 1 - Calculation'!BT$3-2007,FALSE),0)</f>
        <v>0</v>
      </c>
      <c r="BU58" s="25">
        <f>IFERROR(VLOOKUP($K58&amp;$J58,'appendix 3 - IO_mult_ETS'!$A$1:$AQ$156,'appendix 1 - Calculation'!BU$3-2007,FALSE),0)</f>
        <v>0</v>
      </c>
      <c r="BV58" s="25">
        <f>IFERROR(VLOOKUP($K58&amp;$J58,'appendix 3 - IO_mult_ETS'!$A$1:$AQ$156,'appendix 1 - Calculation'!BV$3-2007,FALSE),0)</f>
        <v>0</v>
      </c>
      <c r="BW58" s="25">
        <f>IFERROR(VLOOKUP($K58&amp;$J58,'appendix 3 - IO_mult_ETS'!$A$1:$AQ$156,'appendix 1 - Calculation'!BW$3-2007,FALSE),0)</f>
        <v>0</v>
      </c>
      <c r="BX58" s="25">
        <f>IFERROR(VLOOKUP($K58&amp;$J58,'appendix 3 - IO_mult_ETS'!$A$1:$AQ$156,'appendix 1 - Calculation'!BX$3-2007,FALSE),0)</f>
        <v>0</v>
      </c>
      <c r="BY58" s="25">
        <f>IFERROR(VLOOKUP($K58&amp;$J58,'appendix 3 - IO_mult_ETS'!$A$1:$AQ$156,'appendix 1 - Calculation'!BY$3-2007,FALSE),0)</f>
        <v>0</v>
      </c>
      <c r="BZ58" s="25">
        <f>IFERROR(VLOOKUP($K58&amp;$J58,'appendix 3 - IO_mult_ETS'!$A$1:$AQ$156,'appendix 1 - Calculation'!BZ$3-2007,FALSE),0)</f>
        <v>0</v>
      </c>
      <c r="CA58" s="25">
        <f>IFERROR(VLOOKUP($K58&amp;$J58,'appendix 3 - IO_mult_ETS'!$A$1:$AQ$156,'appendix 1 - Calculation'!CA$3-2007,FALSE),0)</f>
        <v>0</v>
      </c>
      <c r="CB58" s="25">
        <f>IFERROR(VLOOKUP($K58&amp;$J58,'appendix 3 - IO_mult_ETS'!$A$1:$AQ$156,'appendix 1 - Calculation'!CB$3-2007,FALSE),0)</f>
        <v>0</v>
      </c>
      <c r="CC58" s="25">
        <f>IFERROR(VLOOKUP($K58&amp;$J58,'appendix 3 - IO_mult_ETS'!$A$1:$AQ$156,'appendix 1 - Calculation'!CC$3-2007,FALSE),0)</f>
        <v>0</v>
      </c>
      <c r="CD58" s="25">
        <f>IFERROR(VLOOKUP($K58&amp;$J58,'appendix 3 - IO_mult_ETS'!$A$1:$AQ$156,'appendix 1 - Calculation'!CD$3-2007,FALSE),0)</f>
        <v>0</v>
      </c>
      <c r="CE58" s="25">
        <f>IFERROR(VLOOKUP($K58&amp;$J58,'appendix 3 - IO_mult_ETS'!$A$1:$AQ$156,'appendix 1 - Calculation'!CE$3-2007,FALSE),0)</f>
        <v>0</v>
      </c>
      <c r="CF58" s="25">
        <f>IFERROR(VLOOKUP($K58&amp;$J58,'appendix 3 - IO_mult_ETS'!$A$1:$AQ$156,'appendix 1 - Calculation'!CF$3-2007,FALSE),0)</f>
        <v>0</v>
      </c>
      <c r="CG58" s="25">
        <f>IFERROR(VLOOKUP($K58&amp;$J58,'appendix 3 - IO_mult_ETS'!$A$1:$AQ$156,'appendix 1 - Calculation'!CG$3-2007,FALSE),0)</f>
        <v>0</v>
      </c>
      <c r="CH58" s="25">
        <f>IFERROR(VLOOKUP($K58&amp;$J58,'appendix 3 - IO_mult_ETS'!$A$1:$AQ$156,'appendix 1 - Calculation'!CH$3-2007,FALSE),0)</f>
        <v>0</v>
      </c>
      <c r="CI58" s="25">
        <f>IFERROR(VLOOKUP($K58&amp;$J58,'appendix 3 - IO_mult_ETS'!$A$1:$AQ$156,'appendix 1 - Calculation'!CI$3-2007,FALSE),0)</f>
        <v>0</v>
      </c>
      <c r="CJ58" s="25">
        <f>IFERROR(VLOOKUP($K58&amp;$J58,'appendix 3 - IO_mult_ETS'!$A$1:$AQ$156,'appendix 1 - Calculation'!CJ$3-2007,FALSE),0)</f>
        <v>0</v>
      </c>
      <c r="CK58" s="25">
        <f>IFERROR(VLOOKUP($K58&amp;$J58,'appendix 3 - IO_mult_ETS'!$A$1:$AQ$156,'appendix 1 - Calculation'!CK$3-2007,FALSE),0)</f>
        <v>0</v>
      </c>
      <c r="CL58" s="25">
        <f>IFERROR(VLOOKUP($K58&amp;$J58,'appendix 3 - IO_mult_ETS'!$A$1:$AQ$156,'appendix 1 - Calculation'!CL$3-2007,FALSE),0)</f>
        <v>0</v>
      </c>
      <c r="CM58" s="25">
        <f>IFERROR(VLOOKUP($K58&amp;$J58,'appendix 3 - IO_mult_ETS'!$A$1:$AQ$156,'appendix 1 - Calculation'!CM$3-2007,FALSE),0)</f>
        <v>0</v>
      </c>
      <c r="CN58" s="25">
        <f t="shared" si="582"/>
        <v>0</v>
      </c>
      <c r="CO58" s="25">
        <f t="shared" si="567"/>
        <v>0</v>
      </c>
      <c r="CP58" s="25">
        <f t="shared" si="567"/>
        <v>0</v>
      </c>
      <c r="CQ58" s="25">
        <f t="shared" si="567"/>
        <v>0</v>
      </c>
      <c r="CR58" s="25">
        <f t="shared" si="567"/>
        <v>0</v>
      </c>
      <c r="CS58" s="25">
        <f t="shared" si="567"/>
        <v>0</v>
      </c>
      <c r="CT58" s="25">
        <f t="shared" si="567"/>
        <v>0</v>
      </c>
      <c r="CU58" s="25">
        <f t="shared" si="567"/>
        <v>0</v>
      </c>
      <c r="CV58" s="25">
        <f t="shared" si="567"/>
        <v>0</v>
      </c>
      <c r="CW58" s="25">
        <f t="shared" si="567"/>
        <v>0</v>
      </c>
      <c r="CX58" s="25">
        <f t="shared" si="567"/>
        <v>0</v>
      </c>
      <c r="CY58" s="25">
        <f t="shared" si="567"/>
        <v>0</v>
      </c>
      <c r="CZ58" s="25">
        <f t="shared" si="567"/>
        <v>0</v>
      </c>
      <c r="DA58" s="25">
        <f t="shared" si="567"/>
        <v>0</v>
      </c>
      <c r="DB58" s="25">
        <f t="shared" si="567"/>
        <v>0</v>
      </c>
      <c r="DC58" s="25">
        <f t="shared" si="567"/>
        <v>0</v>
      </c>
      <c r="DD58" s="25">
        <f t="shared" ref="DD58:DD62" si="645">$I58*AB58</f>
        <v>0</v>
      </c>
      <c r="DE58" s="25">
        <f t="shared" si="568"/>
        <v>0</v>
      </c>
      <c r="DF58" s="25">
        <f t="shared" si="568"/>
        <v>0</v>
      </c>
      <c r="DG58" s="25">
        <f t="shared" si="568"/>
        <v>0</v>
      </c>
      <c r="DH58" s="25">
        <f t="shared" si="568"/>
        <v>0</v>
      </c>
      <c r="DI58" s="25">
        <f t="shared" si="568"/>
        <v>0</v>
      </c>
      <c r="DJ58" s="25">
        <f t="shared" si="568"/>
        <v>0</v>
      </c>
      <c r="DK58" s="25">
        <f t="shared" si="568"/>
        <v>0</v>
      </c>
      <c r="DL58" s="25">
        <f t="shared" si="568"/>
        <v>0</v>
      </c>
      <c r="DM58" s="25">
        <f t="shared" si="568"/>
        <v>0</v>
      </c>
      <c r="DN58" s="25">
        <f t="shared" si="568"/>
        <v>0</v>
      </c>
      <c r="DO58" s="25">
        <f t="shared" si="568"/>
        <v>0</v>
      </c>
      <c r="DP58" s="25">
        <f t="shared" si="568"/>
        <v>0</v>
      </c>
      <c r="DQ58" s="25">
        <f t="shared" si="568"/>
        <v>0</v>
      </c>
      <c r="DR58" s="25">
        <f t="shared" si="568"/>
        <v>0</v>
      </c>
      <c r="DS58" s="25">
        <f t="shared" si="568"/>
        <v>0</v>
      </c>
      <c r="DT58" s="25">
        <f t="shared" ref="DT58:DT62" si="646">$I58*AR58</f>
        <v>0</v>
      </c>
      <c r="DU58" s="25">
        <f t="shared" si="569"/>
        <v>0</v>
      </c>
      <c r="DV58" s="25">
        <f t="shared" si="569"/>
        <v>0</v>
      </c>
      <c r="DW58" s="25">
        <f t="shared" si="569"/>
        <v>0</v>
      </c>
      <c r="DX58" s="25">
        <f t="shared" si="569"/>
        <v>0</v>
      </c>
      <c r="DY58" s="25">
        <f t="shared" si="569"/>
        <v>0</v>
      </c>
      <c r="DZ58" s="25">
        <f t="shared" si="569"/>
        <v>0</v>
      </c>
      <c r="EA58" s="25">
        <f t="shared" si="569"/>
        <v>0</v>
      </c>
      <c r="EB58" s="25">
        <f t="shared" si="583"/>
        <v>0</v>
      </c>
      <c r="EC58" s="25">
        <f t="shared" si="570"/>
        <v>0</v>
      </c>
      <c r="ED58" s="25">
        <f t="shared" si="570"/>
        <v>0</v>
      </c>
      <c r="EE58" s="25">
        <f t="shared" si="570"/>
        <v>0</v>
      </c>
      <c r="EF58" s="25">
        <f t="shared" si="570"/>
        <v>0</v>
      </c>
      <c r="EG58" s="25">
        <f t="shared" si="570"/>
        <v>0</v>
      </c>
      <c r="EH58" s="25">
        <f t="shared" si="570"/>
        <v>0</v>
      </c>
      <c r="EI58" s="25">
        <f t="shared" si="570"/>
        <v>0</v>
      </c>
      <c r="EJ58" s="25">
        <f t="shared" si="570"/>
        <v>0</v>
      </c>
      <c r="EK58" s="25">
        <f t="shared" si="570"/>
        <v>0</v>
      </c>
      <c r="EL58" s="25">
        <f t="shared" si="570"/>
        <v>0</v>
      </c>
      <c r="EM58" s="25">
        <f t="shared" si="570"/>
        <v>0</v>
      </c>
      <c r="EN58" s="25">
        <f t="shared" si="570"/>
        <v>0</v>
      </c>
      <c r="EO58" s="25">
        <f t="shared" si="570"/>
        <v>0</v>
      </c>
      <c r="EP58" s="25">
        <f t="shared" si="570"/>
        <v>0</v>
      </c>
      <c r="EQ58" s="25">
        <f t="shared" si="570"/>
        <v>0</v>
      </c>
      <c r="ER58" s="25">
        <f t="shared" ref="ER58:ER62" si="647">$I58*BP58</f>
        <v>0</v>
      </c>
      <c r="ES58" s="25">
        <f t="shared" si="571"/>
        <v>0</v>
      </c>
      <c r="ET58" s="25">
        <f t="shared" si="571"/>
        <v>0</v>
      </c>
      <c r="EU58" s="25">
        <f t="shared" si="571"/>
        <v>0</v>
      </c>
      <c r="EV58" s="25">
        <f t="shared" si="571"/>
        <v>0</v>
      </c>
      <c r="EW58" s="25">
        <f t="shared" si="571"/>
        <v>0</v>
      </c>
      <c r="EX58" s="25">
        <f t="shared" si="571"/>
        <v>0</v>
      </c>
      <c r="EY58" s="25">
        <f t="shared" si="571"/>
        <v>0</v>
      </c>
      <c r="EZ58" s="25">
        <f t="shared" si="571"/>
        <v>0</v>
      </c>
      <c r="FA58" s="25">
        <f t="shared" si="571"/>
        <v>0</v>
      </c>
      <c r="FB58" s="25">
        <f t="shared" si="571"/>
        <v>0</v>
      </c>
      <c r="FC58" s="25">
        <f t="shared" si="571"/>
        <v>0</v>
      </c>
      <c r="FD58" s="25">
        <f t="shared" si="571"/>
        <v>0</v>
      </c>
      <c r="FE58" s="25">
        <f t="shared" si="571"/>
        <v>0</v>
      </c>
      <c r="FF58" s="25">
        <f t="shared" si="571"/>
        <v>0</v>
      </c>
      <c r="FG58" s="25">
        <f t="shared" si="571"/>
        <v>0</v>
      </c>
      <c r="FH58" s="25">
        <f t="shared" ref="FH58:FH62" si="648">$I58*CF58</f>
        <v>0</v>
      </c>
      <c r="FI58" s="25">
        <f t="shared" si="572"/>
        <v>0</v>
      </c>
      <c r="FJ58" s="25">
        <f t="shared" si="573"/>
        <v>0</v>
      </c>
      <c r="FK58" s="25">
        <f t="shared" si="574"/>
        <v>0</v>
      </c>
      <c r="FL58" s="25">
        <f t="shared" si="575"/>
        <v>0</v>
      </c>
      <c r="FM58" s="25">
        <f t="shared" si="576"/>
        <v>0</v>
      </c>
      <c r="FN58" s="25">
        <f t="shared" si="577"/>
        <v>0</v>
      </c>
      <c r="FO58" s="25">
        <f t="shared" si="578"/>
        <v>0</v>
      </c>
      <c r="FP58" s="25">
        <f t="shared" si="584"/>
        <v>0</v>
      </c>
      <c r="FQ58" s="25">
        <f t="shared" si="579"/>
        <v>0</v>
      </c>
      <c r="FR58" s="25">
        <f t="shared" si="579"/>
        <v>0</v>
      </c>
      <c r="FS58" s="25">
        <f t="shared" si="579"/>
        <v>0</v>
      </c>
      <c r="FT58" s="25">
        <f t="shared" si="579"/>
        <v>0</v>
      </c>
      <c r="FU58" s="25">
        <f t="shared" si="579"/>
        <v>0</v>
      </c>
      <c r="FV58" s="25">
        <f t="shared" si="579"/>
        <v>0</v>
      </c>
      <c r="FW58" s="25">
        <f t="shared" si="579"/>
        <v>0</v>
      </c>
      <c r="FX58" s="25">
        <f t="shared" si="579"/>
        <v>0</v>
      </c>
      <c r="FY58" s="25">
        <f t="shared" si="579"/>
        <v>0</v>
      </c>
      <c r="FZ58" s="25">
        <f t="shared" si="579"/>
        <v>0</v>
      </c>
      <c r="GA58" s="25">
        <f t="shared" si="579"/>
        <v>0</v>
      </c>
      <c r="GB58" s="25">
        <f t="shared" si="579"/>
        <v>0</v>
      </c>
      <c r="GC58" s="25">
        <f t="shared" si="579"/>
        <v>0</v>
      </c>
      <c r="GD58" s="25">
        <f t="shared" si="579"/>
        <v>0</v>
      </c>
      <c r="GE58" s="25">
        <f t="shared" si="579"/>
        <v>0</v>
      </c>
      <c r="GF58" s="25">
        <f t="shared" ref="GF58:GF62" si="649">DD58-ER58</f>
        <v>0</v>
      </c>
      <c r="GG58" s="25">
        <f t="shared" si="580"/>
        <v>0</v>
      </c>
      <c r="GH58" s="25">
        <f t="shared" si="580"/>
        <v>0</v>
      </c>
      <c r="GI58" s="25">
        <f t="shared" si="580"/>
        <v>0</v>
      </c>
      <c r="GJ58" s="25">
        <f t="shared" si="580"/>
        <v>0</v>
      </c>
      <c r="GK58" s="25">
        <f t="shared" si="580"/>
        <v>0</v>
      </c>
      <c r="GL58" s="25">
        <f t="shared" si="580"/>
        <v>0</v>
      </c>
      <c r="GM58" s="25">
        <f t="shared" si="580"/>
        <v>0</v>
      </c>
      <c r="GN58" s="25">
        <f t="shared" si="580"/>
        <v>0</v>
      </c>
      <c r="GO58" s="25">
        <f t="shared" si="580"/>
        <v>0</v>
      </c>
      <c r="GP58" s="25">
        <f t="shared" si="580"/>
        <v>0</v>
      </c>
      <c r="GQ58" s="25">
        <f t="shared" si="580"/>
        <v>0</v>
      </c>
      <c r="GR58" s="25">
        <f t="shared" si="580"/>
        <v>0</v>
      </c>
      <c r="GS58" s="25">
        <f t="shared" si="580"/>
        <v>0</v>
      </c>
      <c r="GT58" s="25">
        <f t="shared" si="580"/>
        <v>0</v>
      </c>
      <c r="GU58" s="25">
        <f t="shared" si="580"/>
        <v>0</v>
      </c>
      <c r="GV58" s="25">
        <f t="shared" ref="GV58:GV62" si="650">DT58-FH58</f>
        <v>0</v>
      </c>
      <c r="GW58" s="25">
        <f t="shared" si="581"/>
        <v>0</v>
      </c>
      <c r="GX58" s="25">
        <f t="shared" si="581"/>
        <v>0</v>
      </c>
      <c r="GY58" s="25">
        <f t="shared" si="581"/>
        <v>0</v>
      </c>
      <c r="GZ58" s="25">
        <f t="shared" si="581"/>
        <v>0</v>
      </c>
      <c r="HA58" s="25">
        <f t="shared" si="581"/>
        <v>0</v>
      </c>
      <c r="HB58" s="25">
        <f t="shared" si="581"/>
        <v>0</v>
      </c>
      <c r="HC58" s="25">
        <f t="shared" si="581"/>
        <v>0</v>
      </c>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BGD58" s="21"/>
    </row>
    <row r="59" spans="1:291 1538:1538" x14ac:dyDescent="0.25">
      <c r="A59" s="7">
        <f>'STEP 2 Input sheet'!A155</f>
        <v>0</v>
      </c>
      <c r="B59" s="7">
        <f>'STEP 2 Input sheet'!B155</f>
        <v>0</v>
      </c>
      <c r="C59" s="7">
        <f>'STEP 2 Input sheet'!C155</f>
        <v>0</v>
      </c>
      <c r="D59" s="7">
        <f>'STEP 2 Input sheet'!D155</f>
        <v>0</v>
      </c>
      <c r="E59" s="7">
        <f>'STEP 2 Input sheet'!E155</f>
        <v>0</v>
      </c>
      <c r="F59" s="7" t="str">
        <f>'STEP 2 Input sheet'!F155</f>
        <v>euro/</v>
      </c>
      <c r="G59" s="7">
        <f>'STEP 2 Input sheet'!G155</f>
        <v>0</v>
      </c>
      <c r="H59" s="7">
        <f>'STEP 2 Input sheet'!H155</f>
        <v>0</v>
      </c>
      <c r="I59" s="7">
        <f>'STEP 2 Input sheet'!I155</f>
        <v>0</v>
      </c>
      <c r="J59" s="15" t="e">
        <f>VLOOKUP(C59,'appendix 7 - prd ind and reg'!$A:$B,2,FALSE)</f>
        <v>#N/A</v>
      </c>
      <c r="K59" s="16" t="e">
        <f>VLOOKUP(D59,'appendix 7 - prd ind and reg'!$G$2:$H$6,2,FALSE)</f>
        <v>#N/A</v>
      </c>
      <c r="L59" s="25">
        <f>IFERROR(VLOOKUP($K59&amp;$J59,'appendix 2 - IO_mult_all'!$A$1:$AQ$156,'appendix 1 - Calculation'!L$36-2007,FALSE),0)</f>
        <v>0</v>
      </c>
      <c r="M59" s="25">
        <f>IFERROR(VLOOKUP($K59&amp;$J59,'appendix 2 - IO_mult_all'!$A$1:$AQ$156,'appendix 1 - Calculation'!M$36-2007,FALSE),0)</f>
        <v>0</v>
      </c>
      <c r="N59" s="25">
        <f>IFERROR(VLOOKUP($K59&amp;$J59,'appendix 2 - IO_mult_all'!$A$1:$AQ$156,'appendix 1 - Calculation'!N$36-2007,FALSE),0)</f>
        <v>0</v>
      </c>
      <c r="O59" s="25">
        <f>IFERROR(VLOOKUP($K59&amp;$J59,'appendix 2 - IO_mult_all'!$A$1:$AQ$156,'appendix 1 - Calculation'!O$36-2007,FALSE),0)</f>
        <v>0</v>
      </c>
      <c r="P59" s="25">
        <f>IFERROR(VLOOKUP($K59&amp;$J59,'appendix 2 - IO_mult_all'!$A$1:$AQ$156,'appendix 1 - Calculation'!P$36-2007,FALSE),0)</f>
        <v>0</v>
      </c>
      <c r="Q59" s="25">
        <f>IFERROR(VLOOKUP($K59&amp;$J59,'appendix 2 - IO_mult_all'!$A$1:$AQ$156,'appendix 1 - Calculation'!Q$36-2007,FALSE),0)</f>
        <v>0</v>
      </c>
      <c r="R59" s="25">
        <f>IFERROR(VLOOKUP($K59&amp;$J59,'appendix 2 - IO_mult_all'!$A$1:$AQ$156,'appendix 1 - Calculation'!R$36-2007,FALSE),0)</f>
        <v>0</v>
      </c>
      <c r="S59" s="25">
        <f>IFERROR(VLOOKUP($K59&amp;$J59,'appendix 2 - IO_mult_all'!$A$1:$AQ$156,'appendix 1 - Calculation'!S$36-2007,FALSE),0)</f>
        <v>0</v>
      </c>
      <c r="T59" s="25">
        <f>IFERROR(VLOOKUP($K59&amp;$J59,'appendix 2 - IO_mult_all'!$A$1:$AQ$156,'appendix 1 - Calculation'!T$36-2007,FALSE),0)</f>
        <v>0</v>
      </c>
      <c r="U59" s="25">
        <f>IFERROR(VLOOKUP($K59&amp;$J59,'appendix 2 - IO_mult_all'!$A$1:$AQ$156,'appendix 1 - Calculation'!U$36-2007,FALSE),0)</f>
        <v>0</v>
      </c>
      <c r="V59" s="25">
        <f>IFERROR(VLOOKUP($K59&amp;$J59,'appendix 2 - IO_mult_all'!$A$1:$AQ$156,'appendix 1 - Calculation'!V$36-2007,FALSE),0)</f>
        <v>0</v>
      </c>
      <c r="W59" s="25">
        <f>IFERROR(VLOOKUP($K59&amp;$J59,'appendix 2 - IO_mult_all'!$A$1:$AQ$156,'appendix 1 - Calculation'!W$36-2007,FALSE),0)</f>
        <v>0</v>
      </c>
      <c r="X59" s="25">
        <f>IFERROR(VLOOKUP($K59&amp;$J59,'appendix 2 - IO_mult_all'!$A$1:$AQ$156,'appendix 1 - Calculation'!X$36-2007,FALSE),0)</f>
        <v>0</v>
      </c>
      <c r="Y59" s="25">
        <f>IFERROR(VLOOKUP($K59&amp;$J59,'appendix 2 - IO_mult_all'!$A$1:$AQ$156,'appendix 1 - Calculation'!Y$36-2007,FALSE),0)</f>
        <v>0</v>
      </c>
      <c r="Z59" s="25">
        <f>IFERROR(VLOOKUP($K59&amp;$J59,'appendix 2 - IO_mult_all'!$A$1:$AQ$156,'appendix 1 - Calculation'!Z$36-2007,FALSE),0)</f>
        <v>0</v>
      </c>
      <c r="AA59" s="25">
        <f>IFERROR(VLOOKUP($K59&amp;$J59,'appendix 2 - IO_mult_all'!$A$1:$AQ$156,'appendix 1 - Calculation'!AA$36-2007,FALSE),0)</f>
        <v>0</v>
      </c>
      <c r="AB59" s="25">
        <f>IFERROR(VLOOKUP($K59&amp;$J59,'appendix 2 - IO_mult_all'!$A$1:$AQ$156,'appendix 1 - Calculation'!AB$36-2007,FALSE),0)</f>
        <v>0</v>
      </c>
      <c r="AC59" s="25">
        <f>IFERROR(VLOOKUP($K59&amp;$J59,'appendix 2 - IO_mult_all'!$A$1:$AQ$156,'appendix 1 - Calculation'!AC$36-2007,FALSE),0)</f>
        <v>0</v>
      </c>
      <c r="AD59" s="25">
        <f>IFERROR(VLOOKUP($K59&amp;$J59,'appendix 2 - IO_mult_all'!$A$1:$AQ$156,'appendix 1 - Calculation'!AD$36-2007,FALSE),0)</f>
        <v>0</v>
      </c>
      <c r="AE59" s="25">
        <f>IFERROR(VLOOKUP($K59&amp;$J59,'appendix 2 - IO_mult_all'!$A$1:$AQ$156,'appendix 1 - Calculation'!AE$36-2007,FALSE),0)</f>
        <v>0</v>
      </c>
      <c r="AF59" s="25">
        <f>IFERROR(VLOOKUP($K59&amp;$J59,'appendix 2 - IO_mult_all'!$A$1:$AQ$156,'appendix 1 - Calculation'!AF$36-2007,FALSE),0)</f>
        <v>0</v>
      </c>
      <c r="AG59" s="25">
        <f>IFERROR(VLOOKUP($K59&amp;$J59,'appendix 2 - IO_mult_all'!$A$1:$AQ$156,'appendix 1 - Calculation'!AG$36-2007,FALSE),0)</f>
        <v>0</v>
      </c>
      <c r="AH59" s="25">
        <f>IFERROR(VLOOKUP($K59&amp;$J59,'appendix 2 - IO_mult_all'!$A$1:$AQ$156,'appendix 1 - Calculation'!AH$36-2007,FALSE),0)</f>
        <v>0</v>
      </c>
      <c r="AI59" s="25">
        <f>IFERROR(VLOOKUP($K59&amp;$J59,'appendix 2 - IO_mult_all'!$A$1:$AQ$156,'appendix 1 - Calculation'!AI$36-2007,FALSE),0)</f>
        <v>0</v>
      </c>
      <c r="AJ59" s="25">
        <f>IFERROR(VLOOKUP($K59&amp;$J59,'appendix 2 - IO_mult_all'!$A$1:$AQ$156,'appendix 1 - Calculation'!AJ$36-2007,FALSE),0)</f>
        <v>0</v>
      </c>
      <c r="AK59" s="25">
        <f>IFERROR(VLOOKUP($K59&amp;$J59,'appendix 2 - IO_mult_all'!$A$1:$AQ$156,'appendix 1 - Calculation'!AK$36-2007,FALSE),0)</f>
        <v>0</v>
      </c>
      <c r="AL59" s="25">
        <f>IFERROR(VLOOKUP($K59&amp;$J59,'appendix 2 - IO_mult_all'!$A$1:$AQ$156,'appendix 1 - Calculation'!AL$36-2007,FALSE),0)</f>
        <v>0</v>
      </c>
      <c r="AM59" s="25">
        <f>IFERROR(VLOOKUP($K59&amp;$J59,'appendix 2 - IO_mult_all'!$A$1:$AQ$156,'appendix 1 - Calculation'!AM$36-2007,FALSE),0)</f>
        <v>0</v>
      </c>
      <c r="AN59" s="25">
        <f>IFERROR(VLOOKUP($K59&amp;$J59,'appendix 2 - IO_mult_all'!$A$1:$AQ$156,'appendix 1 - Calculation'!AN$36-2007,FALSE),0)</f>
        <v>0</v>
      </c>
      <c r="AO59" s="25">
        <f>IFERROR(VLOOKUP($K59&amp;$J59,'appendix 2 - IO_mult_all'!$A$1:$AQ$156,'appendix 1 - Calculation'!AO$36-2007,FALSE),0)</f>
        <v>0</v>
      </c>
      <c r="AP59" s="25">
        <f>IFERROR(VLOOKUP($K59&amp;$J59,'appendix 2 - IO_mult_all'!$A$1:$AQ$156,'appendix 1 - Calculation'!AP$36-2007,FALSE),0)</f>
        <v>0</v>
      </c>
      <c r="AQ59" s="25">
        <f>IFERROR(VLOOKUP($K59&amp;$J59,'appendix 2 - IO_mult_all'!$A$1:$AQ$156,'appendix 1 - Calculation'!AQ$36-2007,FALSE),0)</f>
        <v>0</v>
      </c>
      <c r="AR59" s="25">
        <f>IFERROR(VLOOKUP($K59&amp;$J59,'appendix 2 - IO_mult_all'!$A$1:$AQ$156,'appendix 1 - Calculation'!AR$36-2007,FALSE),0)</f>
        <v>0</v>
      </c>
      <c r="AS59" s="25">
        <f>IFERROR(VLOOKUP($K59&amp;$J59,'appendix 2 - IO_mult_all'!$A$1:$AQ$156,'appendix 1 - Calculation'!AS$36-2007,FALSE),0)</f>
        <v>0</v>
      </c>
      <c r="AT59" s="25">
        <f>IFERROR(VLOOKUP($K59&amp;$J59,'appendix 2 - IO_mult_all'!$A$1:$AQ$156,'appendix 1 - Calculation'!AT$36-2007,FALSE),0)</f>
        <v>0</v>
      </c>
      <c r="AU59" s="25">
        <f>IFERROR(VLOOKUP($K59&amp;$J59,'appendix 2 - IO_mult_all'!$A$1:$AQ$156,'appendix 1 - Calculation'!AU$36-2007,FALSE),0)</f>
        <v>0</v>
      </c>
      <c r="AV59" s="25">
        <f>IFERROR(VLOOKUP($K59&amp;$J59,'appendix 2 - IO_mult_all'!$A$1:$AQ$156,'appendix 1 - Calculation'!AV$36-2007,FALSE),0)</f>
        <v>0</v>
      </c>
      <c r="AW59" s="25">
        <f>IFERROR(VLOOKUP($K59&amp;$J59,'appendix 2 - IO_mult_all'!$A$1:$AQ$156,'appendix 1 - Calculation'!AW$36-2007,FALSE),0)</f>
        <v>0</v>
      </c>
      <c r="AX59" s="25">
        <f>IFERROR(VLOOKUP($K59&amp;$J59,'appendix 2 - IO_mult_all'!$A$1:$AQ$156,'appendix 1 - Calculation'!AX$36-2007,FALSE),0)</f>
        <v>0</v>
      </c>
      <c r="AY59" s="25">
        <f>IFERROR(VLOOKUP($K59&amp;$J59,'appendix 2 - IO_mult_all'!$A$1:$AQ$156,'appendix 1 - Calculation'!AY$36-2007,FALSE),0)</f>
        <v>0</v>
      </c>
      <c r="AZ59" s="25">
        <f>IFERROR(VLOOKUP($K59&amp;$J59,'appendix 3 - IO_mult_ETS'!$A$1:$AQ$156,'appendix 1 - Calculation'!AZ$3-2007,FALSE),0)</f>
        <v>0</v>
      </c>
      <c r="BA59" s="25">
        <f>IFERROR(VLOOKUP($K59&amp;$J59,'appendix 3 - IO_mult_ETS'!$A$1:$AQ$156,'appendix 1 - Calculation'!BA$3-2007,FALSE),0)</f>
        <v>0</v>
      </c>
      <c r="BB59" s="25">
        <f>IFERROR(VLOOKUP($K59&amp;$J59,'appendix 3 - IO_mult_ETS'!$A$1:$AQ$156,'appendix 1 - Calculation'!BB$3-2007,FALSE),0)</f>
        <v>0</v>
      </c>
      <c r="BC59" s="25">
        <f>IFERROR(VLOOKUP($K59&amp;$J59,'appendix 3 - IO_mult_ETS'!$A$1:$AQ$156,'appendix 1 - Calculation'!BC$3-2007,FALSE),0)</f>
        <v>0</v>
      </c>
      <c r="BD59" s="25">
        <f>IFERROR(VLOOKUP($K59&amp;$J59,'appendix 3 - IO_mult_ETS'!$A$1:$AQ$156,'appendix 1 - Calculation'!BD$3-2007,FALSE),0)</f>
        <v>0</v>
      </c>
      <c r="BE59" s="25">
        <f>IFERROR(VLOOKUP($K59&amp;$J59,'appendix 3 - IO_mult_ETS'!$A$1:$AQ$156,'appendix 1 - Calculation'!BE$3-2007,FALSE),0)</f>
        <v>0</v>
      </c>
      <c r="BF59" s="25">
        <f>IFERROR(VLOOKUP($K59&amp;$J59,'appendix 3 - IO_mult_ETS'!$A$1:$AQ$156,'appendix 1 - Calculation'!BF$3-2007,FALSE),0)</f>
        <v>0</v>
      </c>
      <c r="BG59" s="25">
        <f>IFERROR(VLOOKUP($K59&amp;$J59,'appendix 3 - IO_mult_ETS'!$A$1:$AQ$156,'appendix 1 - Calculation'!BG$3-2007,FALSE),0)</f>
        <v>0</v>
      </c>
      <c r="BH59" s="25">
        <f>IFERROR(VLOOKUP($K59&amp;$J59,'appendix 3 - IO_mult_ETS'!$A$1:$AQ$156,'appendix 1 - Calculation'!BH$3-2007,FALSE),0)</f>
        <v>0</v>
      </c>
      <c r="BI59" s="25">
        <f>IFERROR(VLOOKUP($K59&amp;$J59,'appendix 3 - IO_mult_ETS'!$A$1:$AQ$156,'appendix 1 - Calculation'!BI$3-2007,FALSE),0)</f>
        <v>0</v>
      </c>
      <c r="BJ59" s="25">
        <f>IFERROR(VLOOKUP($K59&amp;$J59,'appendix 3 - IO_mult_ETS'!$A$1:$AQ$156,'appendix 1 - Calculation'!BJ$3-2007,FALSE),0)</f>
        <v>0</v>
      </c>
      <c r="BK59" s="25">
        <f>IFERROR(VLOOKUP($K59&amp;$J59,'appendix 3 - IO_mult_ETS'!$A$1:$AQ$156,'appendix 1 - Calculation'!BK$3-2007,FALSE),0)</f>
        <v>0</v>
      </c>
      <c r="BL59" s="25">
        <f>IFERROR(VLOOKUP($K59&amp;$J59,'appendix 3 - IO_mult_ETS'!$A$1:$AQ$156,'appendix 1 - Calculation'!BL$3-2007,FALSE),0)</f>
        <v>0</v>
      </c>
      <c r="BM59" s="25">
        <f>IFERROR(VLOOKUP($K59&amp;$J59,'appendix 3 - IO_mult_ETS'!$A$1:$AQ$156,'appendix 1 - Calculation'!BM$3-2007,FALSE),0)</f>
        <v>0</v>
      </c>
      <c r="BN59" s="25">
        <f>IFERROR(VLOOKUP($K59&amp;$J59,'appendix 3 - IO_mult_ETS'!$A$1:$AQ$156,'appendix 1 - Calculation'!BN$3-2007,FALSE),0)</f>
        <v>0</v>
      </c>
      <c r="BO59" s="25">
        <f>IFERROR(VLOOKUP($K59&amp;$J59,'appendix 3 - IO_mult_ETS'!$A$1:$AQ$156,'appendix 1 - Calculation'!BO$3-2007,FALSE),0)</f>
        <v>0</v>
      </c>
      <c r="BP59" s="25">
        <f>IFERROR(VLOOKUP($K59&amp;$J59,'appendix 3 - IO_mult_ETS'!$A$1:$AQ$156,'appendix 1 - Calculation'!BP$3-2007,FALSE),0)</f>
        <v>0</v>
      </c>
      <c r="BQ59" s="25">
        <f>IFERROR(VLOOKUP($K59&amp;$J59,'appendix 3 - IO_mult_ETS'!$A$1:$AQ$156,'appendix 1 - Calculation'!BQ$3-2007,FALSE),0)</f>
        <v>0</v>
      </c>
      <c r="BR59" s="25">
        <f>IFERROR(VLOOKUP($K59&amp;$J59,'appendix 3 - IO_mult_ETS'!$A$1:$AQ$156,'appendix 1 - Calculation'!BR$3-2007,FALSE),0)</f>
        <v>0</v>
      </c>
      <c r="BS59" s="25">
        <f>IFERROR(VLOOKUP($K59&amp;$J59,'appendix 3 - IO_mult_ETS'!$A$1:$AQ$156,'appendix 1 - Calculation'!BS$3-2007,FALSE),0)</f>
        <v>0</v>
      </c>
      <c r="BT59" s="25">
        <f>IFERROR(VLOOKUP($K59&amp;$J59,'appendix 3 - IO_mult_ETS'!$A$1:$AQ$156,'appendix 1 - Calculation'!BT$3-2007,FALSE),0)</f>
        <v>0</v>
      </c>
      <c r="BU59" s="25">
        <f>IFERROR(VLOOKUP($K59&amp;$J59,'appendix 3 - IO_mult_ETS'!$A$1:$AQ$156,'appendix 1 - Calculation'!BU$3-2007,FALSE),0)</f>
        <v>0</v>
      </c>
      <c r="BV59" s="25">
        <f>IFERROR(VLOOKUP($K59&amp;$J59,'appendix 3 - IO_mult_ETS'!$A$1:$AQ$156,'appendix 1 - Calculation'!BV$3-2007,FALSE),0)</f>
        <v>0</v>
      </c>
      <c r="BW59" s="25">
        <f>IFERROR(VLOOKUP($K59&amp;$J59,'appendix 3 - IO_mult_ETS'!$A$1:$AQ$156,'appendix 1 - Calculation'!BW$3-2007,FALSE),0)</f>
        <v>0</v>
      </c>
      <c r="BX59" s="25">
        <f>IFERROR(VLOOKUP($K59&amp;$J59,'appendix 3 - IO_mult_ETS'!$A$1:$AQ$156,'appendix 1 - Calculation'!BX$3-2007,FALSE),0)</f>
        <v>0</v>
      </c>
      <c r="BY59" s="25">
        <f>IFERROR(VLOOKUP($K59&amp;$J59,'appendix 3 - IO_mult_ETS'!$A$1:$AQ$156,'appendix 1 - Calculation'!BY$3-2007,FALSE),0)</f>
        <v>0</v>
      </c>
      <c r="BZ59" s="25">
        <f>IFERROR(VLOOKUP($K59&amp;$J59,'appendix 3 - IO_mult_ETS'!$A$1:$AQ$156,'appendix 1 - Calculation'!BZ$3-2007,FALSE),0)</f>
        <v>0</v>
      </c>
      <c r="CA59" s="25">
        <f>IFERROR(VLOOKUP($K59&amp;$J59,'appendix 3 - IO_mult_ETS'!$A$1:$AQ$156,'appendix 1 - Calculation'!CA$3-2007,FALSE),0)</f>
        <v>0</v>
      </c>
      <c r="CB59" s="25">
        <f>IFERROR(VLOOKUP($K59&amp;$J59,'appendix 3 - IO_mult_ETS'!$A$1:$AQ$156,'appendix 1 - Calculation'!CB$3-2007,FALSE),0)</f>
        <v>0</v>
      </c>
      <c r="CC59" s="25">
        <f>IFERROR(VLOOKUP($K59&amp;$J59,'appendix 3 - IO_mult_ETS'!$A$1:$AQ$156,'appendix 1 - Calculation'!CC$3-2007,FALSE),0)</f>
        <v>0</v>
      </c>
      <c r="CD59" s="25">
        <f>IFERROR(VLOOKUP($K59&amp;$J59,'appendix 3 - IO_mult_ETS'!$A$1:$AQ$156,'appendix 1 - Calculation'!CD$3-2007,FALSE),0)</f>
        <v>0</v>
      </c>
      <c r="CE59" s="25">
        <f>IFERROR(VLOOKUP($K59&amp;$J59,'appendix 3 - IO_mult_ETS'!$A$1:$AQ$156,'appendix 1 - Calculation'!CE$3-2007,FALSE),0)</f>
        <v>0</v>
      </c>
      <c r="CF59" s="25">
        <f>IFERROR(VLOOKUP($K59&amp;$J59,'appendix 3 - IO_mult_ETS'!$A$1:$AQ$156,'appendix 1 - Calculation'!CF$3-2007,FALSE),0)</f>
        <v>0</v>
      </c>
      <c r="CG59" s="25">
        <f>IFERROR(VLOOKUP($K59&amp;$J59,'appendix 3 - IO_mult_ETS'!$A$1:$AQ$156,'appendix 1 - Calculation'!CG$3-2007,FALSE),0)</f>
        <v>0</v>
      </c>
      <c r="CH59" s="25">
        <f>IFERROR(VLOOKUP($K59&amp;$J59,'appendix 3 - IO_mult_ETS'!$A$1:$AQ$156,'appendix 1 - Calculation'!CH$3-2007,FALSE),0)</f>
        <v>0</v>
      </c>
      <c r="CI59" s="25">
        <f>IFERROR(VLOOKUP($K59&amp;$J59,'appendix 3 - IO_mult_ETS'!$A$1:$AQ$156,'appendix 1 - Calculation'!CI$3-2007,FALSE),0)</f>
        <v>0</v>
      </c>
      <c r="CJ59" s="25">
        <f>IFERROR(VLOOKUP($K59&amp;$J59,'appendix 3 - IO_mult_ETS'!$A$1:$AQ$156,'appendix 1 - Calculation'!CJ$3-2007,FALSE),0)</f>
        <v>0</v>
      </c>
      <c r="CK59" s="25">
        <f>IFERROR(VLOOKUP($K59&amp;$J59,'appendix 3 - IO_mult_ETS'!$A$1:$AQ$156,'appendix 1 - Calculation'!CK$3-2007,FALSE),0)</f>
        <v>0</v>
      </c>
      <c r="CL59" s="25">
        <f>IFERROR(VLOOKUP($K59&amp;$J59,'appendix 3 - IO_mult_ETS'!$A$1:$AQ$156,'appendix 1 - Calculation'!CL$3-2007,FALSE),0)</f>
        <v>0</v>
      </c>
      <c r="CM59" s="25">
        <f>IFERROR(VLOOKUP($K59&amp;$J59,'appendix 3 - IO_mult_ETS'!$A$1:$AQ$156,'appendix 1 - Calculation'!CM$3-2007,FALSE),0)</f>
        <v>0</v>
      </c>
      <c r="CN59" s="25">
        <f t="shared" si="582"/>
        <v>0</v>
      </c>
      <c r="CO59" s="25">
        <f t="shared" ref="CO59:CO62" si="651">$I59*M59</f>
        <v>0</v>
      </c>
      <c r="CP59" s="25">
        <f t="shared" ref="CP59:CP62" si="652">$I59*N59</f>
        <v>0</v>
      </c>
      <c r="CQ59" s="25">
        <f t="shared" ref="CQ59:CQ62" si="653">$I59*O59</f>
        <v>0</v>
      </c>
      <c r="CR59" s="25">
        <f t="shared" ref="CR59:CR62" si="654">$I59*P59</f>
        <v>0</v>
      </c>
      <c r="CS59" s="25">
        <f t="shared" ref="CS59:CS62" si="655">$I59*Q59</f>
        <v>0</v>
      </c>
      <c r="CT59" s="25">
        <f t="shared" ref="CT59:CT62" si="656">$I59*R59</f>
        <v>0</v>
      </c>
      <c r="CU59" s="25">
        <f t="shared" ref="CU59:CU62" si="657">$I59*S59</f>
        <v>0</v>
      </c>
      <c r="CV59" s="25">
        <f t="shared" ref="CV59:CV62" si="658">$I59*T59</f>
        <v>0</v>
      </c>
      <c r="CW59" s="25">
        <f t="shared" ref="CW59:CW62" si="659">$I59*U59</f>
        <v>0</v>
      </c>
      <c r="CX59" s="25">
        <f t="shared" ref="CX59:CX62" si="660">$I59*V59</f>
        <v>0</v>
      </c>
      <c r="CY59" s="25">
        <f t="shared" ref="CY59:CY62" si="661">$I59*W59</f>
        <v>0</v>
      </c>
      <c r="CZ59" s="25">
        <f t="shared" ref="CZ59:CZ62" si="662">$I59*X59</f>
        <v>0</v>
      </c>
      <c r="DA59" s="25">
        <f t="shared" ref="DA59:DA62" si="663">$I59*Y59</f>
        <v>0</v>
      </c>
      <c r="DB59" s="25">
        <f t="shared" ref="DB59:DB62" si="664">$I59*Z59</f>
        <v>0</v>
      </c>
      <c r="DC59" s="25">
        <f t="shared" ref="DC59:DC62" si="665">$I59*AA59</f>
        <v>0</v>
      </c>
      <c r="DD59" s="25">
        <f t="shared" si="645"/>
        <v>0</v>
      </c>
      <c r="DE59" s="25">
        <f t="shared" ref="DE59:DE62" si="666">$I59*AC59</f>
        <v>0</v>
      </c>
      <c r="DF59" s="25">
        <f t="shared" ref="DF59:DF62" si="667">$I59*AD59</f>
        <v>0</v>
      </c>
      <c r="DG59" s="25">
        <f t="shared" ref="DG59:DG62" si="668">$I59*AE59</f>
        <v>0</v>
      </c>
      <c r="DH59" s="25">
        <f t="shared" ref="DH59:DH62" si="669">$I59*AF59</f>
        <v>0</v>
      </c>
      <c r="DI59" s="25">
        <f t="shared" ref="DI59:DI62" si="670">$I59*AG59</f>
        <v>0</v>
      </c>
      <c r="DJ59" s="25">
        <f t="shared" ref="DJ59:DJ62" si="671">$I59*AH59</f>
        <v>0</v>
      </c>
      <c r="DK59" s="25">
        <f t="shared" ref="DK59:DK62" si="672">$I59*AI59</f>
        <v>0</v>
      </c>
      <c r="DL59" s="25">
        <f t="shared" ref="DL59:DL62" si="673">$I59*AJ59</f>
        <v>0</v>
      </c>
      <c r="DM59" s="25">
        <f t="shared" ref="DM59:DM62" si="674">$I59*AK59</f>
        <v>0</v>
      </c>
      <c r="DN59" s="25">
        <f t="shared" ref="DN59:DN62" si="675">$I59*AL59</f>
        <v>0</v>
      </c>
      <c r="DO59" s="25">
        <f t="shared" ref="DO59:DO62" si="676">$I59*AM59</f>
        <v>0</v>
      </c>
      <c r="DP59" s="25">
        <f t="shared" ref="DP59:DP62" si="677">$I59*AN59</f>
        <v>0</v>
      </c>
      <c r="DQ59" s="25">
        <f t="shared" ref="DQ59:DQ62" si="678">$I59*AO59</f>
        <v>0</v>
      </c>
      <c r="DR59" s="25">
        <f t="shared" ref="DR59:DR62" si="679">$I59*AP59</f>
        <v>0</v>
      </c>
      <c r="DS59" s="25">
        <f t="shared" ref="DS59:DS62" si="680">$I59*AQ59</f>
        <v>0</v>
      </c>
      <c r="DT59" s="25">
        <f t="shared" si="646"/>
        <v>0</v>
      </c>
      <c r="DU59" s="25">
        <f t="shared" ref="DU59:DU62" si="681">$I59*AS59</f>
        <v>0</v>
      </c>
      <c r="DV59" s="25">
        <f t="shared" ref="DV59:DV62" si="682">$I59*AT59</f>
        <v>0</v>
      </c>
      <c r="DW59" s="25">
        <f t="shared" ref="DW59:DW62" si="683">$I59*AU59</f>
        <v>0</v>
      </c>
      <c r="DX59" s="25">
        <f t="shared" ref="DX59:DX62" si="684">$I59*AV59</f>
        <v>0</v>
      </c>
      <c r="DY59" s="25">
        <f t="shared" ref="DY59:DY62" si="685">$I59*AW59</f>
        <v>0</v>
      </c>
      <c r="DZ59" s="25">
        <f t="shared" ref="DZ59:DZ62" si="686">$I59*AX59</f>
        <v>0</v>
      </c>
      <c r="EA59" s="25">
        <f t="shared" ref="EA59:EA62" si="687">$I59*AY59</f>
        <v>0</v>
      </c>
      <c r="EB59" s="25">
        <f t="shared" si="583"/>
        <v>0</v>
      </c>
      <c r="EC59" s="25">
        <f t="shared" ref="EC59:EC62" si="688">$I59*BA59</f>
        <v>0</v>
      </c>
      <c r="ED59" s="25">
        <f t="shared" ref="ED59:ED62" si="689">$I59*BB59</f>
        <v>0</v>
      </c>
      <c r="EE59" s="25">
        <f t="shared" ref="EE59:EE62" si="690">$I59*BC59</f>
        <v>0</v>
      </c>
      <c r="EF59" s="25">
        <f t="shared" ref="EF59:EF62" si="691">$I59*BD59</f>
        <v>0</v>
      </c>
      <c r="EG59" s="25">
        <f t="shared" ref="EG59:EG62" si="692">$I59*BE59</f>
        <v>0</v>
      </c>
      <c r="EH59" s="25">
        <f t="shared" ref="EH59:EH62" si="693">$I59*BF59</f>
        <v>0</v>
      </c>
      <c r="EI59" s="25">
        <f t="shared" ref="EI59:EI62" si="694">$I59*BG59</f>
        <v>0</v>
      </c>
      <c r="EJ59" s="25">
        <f t="shared" ref="EJ59:EJ62" si="695">$I59*BH59</f>
        <v>0</v>
      </c>
      <c r="EK59" s="25">
        <f t="shared" ref="EK59:EK62" si="696">$I59*BI59</f>
        <v>0</v>
      </c>
      <c r="EL59" s="25">
        <f t="shared" ref="EL59:EL62" si="697">$I59*BJ59</f>
        <v>0</v>
      </c>
      <c r="EM59" s="25">
        <f t="shared" ref="EM59:EM62" si="698">$I59*BK59</f>
        <v>0</v>
      </c>
      <c r="EN59" s="25">
        <f t="shared" ref="EN59:EN62" si="699">$I59*BL59</f>
        <v>0</v>
      </c>
      <c r="EO59" s="25">
        <f t="shared" ref="EO59:EO62" si="700">$I59*BM59</f>
        <v>0</v>
      </c>
      <c r="EP59" s="25">
        <f t="shared" ref="EP59:EP62" si="701">$I59*BN59</f>
        <v>0</v>
      </c>
      <c r="EQ59" s="25">
        <f t="shared" ref="EQ59:EQ62" si="702">$I59*BO59</f>
        <v>0</v>
      </c>
      <c r="ER59" s="25">
        <f t="shared" si="647"/>
        <v>0</v>
      </c>
      <c r="ES59" s="25">
        <f t="shared" ref="ES59:ES62" si="703">$I59*BQ59</f>
        <v>0</v>
      </c>
      <c r="ET59" s="25">
        <f t="shared" ref="ET59:ET62" si="704">$I59*BR59</f>
        <v>0</v>
      </c>
      <c r="EU59" s="25">
        <f t="shared" ref="EU59:EU62" si="705">$I59*BS59</f>
        <v>0</v>
      </c>
      <c r="EV59" s="25">
        <f t="shared" ref="EV59:EV62" si="706">$I59*BT59</f>
        <v>0</v>
      </c>
      <c r="EW59" s="25">
        <f t="shared" ref="EW59:EW62" si="707">$I59*BU59</f>
        <v>0</v>
      </c>
      <c r="EX59" s="25">
        <f t="shared" ref="EX59:EX62" si="708">$I59*BV59</f>
        <v>0</v>
      </c>
      <c r="EY59" s="25">
        <f t="shared" ref="EY59:EY62" si="709">$I59*BW59</f>
        <v>0</v>
      </c>
      <c r="EZ59" s="25">
        <f t="shared" ref="EZ59:EZ62" si="710">$I59*BX59</f>
        <v>0</v>
      </c>
      <c r="FA59" s="25">
        <f t="shared" ref="FA59:FA62" si="711">$I59*BY59</f>
        <v>0</v>
      </c>
      <c r="FB59" s="25">
        <f t="shared" ref="FB59:FB62" si="712">$I59*BZ59</f>
        <v>0</v>
      </c>
      <c r="FC59" s="25">
        <f t="shared" ref="FC59:FC62" si="713">$I59*CA59</f>
        <v>0</v>
      </c>
      <c r="FD59" s="25">
        <f t="shared" ref="FD59:FD62" si="714">$I59*CB59</f>
        <v>0</v>
      </c>
      <c r="FE59" s="25">
        <f t="shared" ref="FE59:FE62" si="715">$I59*CC59</f>
        <v>0</v>
      </c>
      <c r="FF59" s="25">
        <f t="shared" ref="FF59:FF62" si="716">$I59*CD59</f>
        <v>0</v>
      </c>
      <c r="FG59" s="25">
        <f t="shared" ref="FG59:FG62" si="717">$I59*CE59</f>
        <v>0</v>
      </c>
      <c r="FH59" s="25">
        <f t="shared" si="648"/>
        <v>0</v>
      </c>
      <c r="FI59" s="25">
        <f t="shared" si="572"/>
        <v>0</v>
      </c>
      <c r="FJ59" s="25">
        <f t="shared" si="573"/>
        <v>0</v>
      </c>
      <c r="FK59" s="25">
        <f t="shared" si="574"/>
        <v>0</v>
      </c>
      <c r="FL59" s="25">
        <f t="shared" si="575"/>
        <v>0</v>
      </c>
      <c r="FM59" s="25">
        <f t="shared" si="576"/>
        <v>0</v>
      </c>
      <c r="FN59" s="25">
        <f t="shared" si="577"/>
        <v>0</v>
      </c>
      <c r="FO59" s="25">
        <f t="shared" si="578"/>
        <v>0</v>
      </c>
      <c r="FP59" s="25">
        <f t="shared" si="584"/>
        <v>0</v>
      </c>
      <c r="FQ59" s="25">
        <f t="shared" ref="FQ59:FQ62" si="718">CO59-EC59</f>
        <v>0</v>
      </c>
      <c r="FR59" s="25">
        <f t="shared" ref="FR59:FR62" si="719">CP59-ED59</f>
        <v>0</v>
      </c>
      <c r="FS59" s="25">
        <f t="shared" ref="FS59:FS62" si="720">CQ59-EE59</f>
        <v>0</v>
      </c>
      <c r="FT59" s="25">
        <f t="shared" ref="FT59:FT62" si="721">CR59-EF59</f>
        <v>0</v>
      </c>
      <c r="FU59" s="25">
        <f t="shared" ref="FU59:FU62" si="722">CS59-EG59</f>
        <v>0</v>
      </c>
      <c r="FV59" s="25">
        <f t="shared" ref="FV59:FV62" si="723">CT59-EH59</f>
        <v>0</v>
      </c>
      <c r="FW59" s="25">
        <f t="shared" ref="FW59:FW62" si="724">CU59-EI59</f>
        <v>0</v>
      </c>
      <c r="FX59" s="25">
        <f t="shared" ref="FX59:FX62" si="725">CV59-EJ59</f>
        <v>0</v>
      </c>
      <c r="FY59" s="25">
        <f t="shared" ref="FY59:FY62" si="726">CW59-EK59</f>
        <v>0</v>
      </c>
      <c r="FZ59" s="25">
        <f t="shared" ref="FZ59:FZ62" si="727">CX59-EL59</f>
        <v>0</v>
      </c>
      <c r="GA59" s="25">
        <f t="shared" ref="GA59:GA62" si="728">CY59-EM59</f>
        <v>0</v>
      </c>
      <c r="GB59" s="25">
        <f t="shared" ref="GB59:GB62" si="729">CZ59-EN59</f>
        <v>0</v>
      </c>
      <c r="GC59" s="25">
        <f t="shared" ref="GC59:GC62" si="730">DA59-EO59</f>
        <v>0</v>
      </c>
      <c r="GD59" s="25">
        <f t="shared" ref="GD59:GD62" si="731">DB59-EP59</f>
        <v>0</v>
      </c>
      <c r="GE59" s="25">
        <f t="shared" ref="GE59:GE62" si="732">DC59-EQ59</f>
        <v>0</v>
      </c>
      <c r="GF59" s="25">
        <f t="shared" si="649"/>
        <v>0</v>
      </c>
      <c r="GG59" s="25">
        <f t="shared" ref="GG59:GG62" si="733">DE59-ES59</f>
        <v>0</v>
      </c>
      <c r="GH59" s="25">
        <f t="shared" ref="GH59:GH62" si="734">DF59-ET59</f>
        <v>0</v>
      </c>
      <c r="GI59" s="25">
        <f t="shared" ref="GI59:GI62" si="735">DG59-EU59</f>
        <v>0</v>
      </c>
      <c r="GJ59" s="25">
        <f t="shared" ref="GJ59:GJ62" si="736">DH59-EV59</f>
        <v>0</v>
      </c>
      <c r="GK59" s="25">
        <f t="shared" ref="GK59:GK62" si="737">DI59-EW59</f>
        <v>0</v>
      </c>
      <c r="GL59" s="25">
        <f t="shared" ref="GL59:GL62" si="738">DJ59-EX59</f>
        <v>0</v>
      </c>
      <c r="GM59" s="25">
        <f t="shared" ref="GM59:GM62" si="739">DK59-EY59</f>
        <v>0</v>
      </c>
      <c r="GN59" s="25">
        <f t="shared" ref="GN59:GN62" si="740">DL59-EZ59</f>
        <v>0</v>
      </c>
      <c r="GO59" s="25">
        <f t="shared" ref="GO59:GO62" si="741">DM59-FA59</f>
        <v>0</v>
      </c>
      <c r="GP59" s="25">
        <f t="shared" ref="GP59:GP62" si="742">DN59-FB59</f>
        <v>0</v>
      </c>
      <c r="GQ59" s="25">
        <f t="shared" ref="GQ59:GQ62" si="743">DO59-FC59</f>
        <v>0</v>
      </c>
      <c r="GR59" s="25">
        <f t="shared" ref="GR59:GR62" si="744">DP59-FD59</f>
        <v>0</v>
      </c>
      <c r="GS59" s="25">
        <f t="shared" ref="GS59:GS62" si="745">DQ59-FE59</f>
        <v>0</v>
      </c>
      <c r="GT59" s="25">
        <f t="shared" ref="GT59:GT62" si="746">DR59-FF59</f>
        <v>0</v>
      </c>
      <c r="GU59" s="25">
        <f t="shared" ref="GU59:GU62" si="747">DS59-FG59</f>
        <v>0</v>
      </c>
      <c r="GV59" s="25">
        <f t="shared" si="650"/>
        <v>0</v>
      </c>
      <c r="GW59" s="25">
        <f t="shared" ref="GW59:GW62" si="748">DU59-FI59</f>
        <v>0</v>
      </c>
      <c r="GX59" s="25">
        <f t="shared" ref="GX59:GX62" si="749">DV59-FJ59</f>
        <v>0</v>
      </c>
      <c r="GY59" s="25">
        <f t="shared" ref="GY59:GY62" si="750">DW59-FK59</f>
        <v>0</v>
      </c>
      <c r="GZ59" s="25">
        <f t="shared" ref="GZ59:GZ62" si="751">DX59-FL59</f>
        <v>0</v>
      </c>
      <c r="HA59" s="25">
        <f t="shared" ref="HA59:HA62" si="752">DY59-FM59</f>
        <v>0</v>
      </c>
      <c r="HB59" s="25">
        <f t="shared" ref="HB59:HB62" si="753">DZ59-FN59</f>
        <v>0</v>
      </c>
      <c r="HC59" s="25">
        <f t="shared" ref="HC59:HC62" si="754">EA59-FO59</f>
        <v>0</v>
      </c>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BGD59" s="21"/>
    </row>
    <row r="60" spans="1:291 1538:1538" x14ac:dyDescent="0.25">
      <c r="A60" s="7">
        <f>'STEP 2 Input sheet'!A156</f>
        <v>0</v>
      </c>
      <c r="B60" s="7">
        <f>'STEP 2 Input sheet'!B156</f>
        <v>0</v>
      </c>
      <c r="C60" s="7">
        <f>'STEP 2 Input sheet'!C156</f>
        <v>0</v>
      </c>
      <c r="D60" s="7">
        <f>'STEP 2 Input sheet'!D156</f>
        <v>0</v>
      </c>
      <c r="E60" s="7">
        <f>'STEP 2 Input sheet'!E156</f>
        <v>0</v>
      </c>
      <c r="F60" s="7" t="str">
        <f>'STEP 2 Input sheet'!F156</f>
        <v>euro/</v>
      </c>
      <c r="G60" s="7">
        <f>'STEP 2 Input sheet'!G156</f>
        <v>0</v>
      </c>
      <c r="H60" s="7">
        <f>'STEP 2 Input sheet'!H156</f>
        <v>0</v>
      </c>
      <c r="I60" s="7">
        <f>'STEP 2 Input sheet'!I156</f>
        <v>0</v>
      </c>
      <c r="J60" s="15" t="e">
        <f>VLOOKUP(C60,'appendix 7 - prd ind and reg'!$A:$B,2,FALSE)</f>
        <v>#N/A</v>
      </c>
      <c r="K60" s="16" t="e">
        <f>VLOOKUP(D60,'appendix 7 - prd ind and reg'!$G$2:$H$6,2,FALSE)</f>
        <v>#N/A</v>
      </c>
      <c r="L60" s="25">
        <f>IFERROR(VLOOKUP($K60&amp;$J60,'appendix 2 - IO_mult_all'!$A$1:$AQ$156,'appendix 1 - Calculation'!L$36-2007,FALSE),0)</f>
        <v>0</v>
      </c>
      <c r="M60" s="25">
        <f>IFERROR(VLOOKUP($K60&amp;$J60,'appendix 2 - IO_mult_all'!$A$1:$AQ$156,'appendix 1 - Calculation'!M$36-2007,FALSE),0)</f>
        <v>0</v>
      </c>
      <c r="N60" s="25">
        <f>IFERROR(VLOOKUP($K60&amp;$J60,'appendix 2 - IO_mult_all'!$A$1:$AQ$156,'appendix 1 - Calculation'!N$36-2007,FALSE),0)</f>
        <v>0</v>
      </c>
      <c r="O60" s="25">
        <f>IFERROR(VLOOKUP($K60&amp;$J60,'appendix 2 - IO_mult_all'!$A$1:$AQ$156,'appendix 1 - Calculation'!O$36-2007,FALSE),0)</f>
        <v>0</v>
      </c>
      <c r="P60" s="25">
        <f>IFERROR(VLOOKUP($K60&amp;$J60,'appendix 2 - IO_mult_all'!$A$1:$AQ$156,'appendix 1 - Calculation'!P$36-2007,FALSE),0)</f>
        <v>0</v>
      </c>
      <c r="Q60" s="25">
        <f>IFERROR(VLOOKUP($K60&amp;$J60,'appendix 2 - IO_mult_all'!$A$1:$AQ$156,'appendix 1 - Calculation'!Q$36-2007,FALSE),0)</f>
        <v>0</v>
      </c>
      <c r="R60" s="25">
        <f>IFERROR(VLOOKUP($K60&amp;$J60,'appendix 2 - IO_mult_all'!$A$1:$AQ$156,'appendix 1 - Calculation'!R$36-2007,FALSE),0)</f>
        <v>0</v>
      </c>
      <c r="S60" s="25">
        <f>IFERROR(VLOOKUP($K60&amp;$J60,'appendix 2 - IO_mult_all'!$A$1:$AQ$156,'appendix 1 - Calculation'!S$36-2007,FALSE),0)</f>
        <v>0</v>
      </c>
      <c r="T60" s="25">
        <f>IFERROR(VLOOKUP($K60&amp;$J60,'appendix 2 - IO_mult_all'!$A$1:$AQ$156,'appendix 1 - Calculation'!T$36-2007,FALSE),0)</f>
        <v>0</v>
      </c>
      <c r="U60" s="25">
        <f>IFERROR(VLOOKUP($K60&amp;$J60,'appendix 2 - IO_mult_all'!$A$1:$AQ$156,'appendix 1 - Calculation'!U$36-2007,FALSE),0)</f>
        <v>0</v>
      </c>
      <c r="V60" s="25">
        <f>IFERROR(VLOOKUP($K60&amp;$J60,'appendix 2 - IO_mult_all'!$A$1:$AQ$156,'appendix 1 - Calculation'!V$36-2007,FALSE),0)</f>
        <v>0</v>
      </c>
      <c r="W60" s="25">
        <f>IFERROR(VLOOKUP($K60&amp;$J60,'appendix 2 - IO_mult_all'!$A$1:$AQ$156,'appendix 1 - Calculation'!W$36-2007,FALSE),0)</f>
        <v>0</v>
      </c>
      <c r="X60" s="25">
        <f>IFERROR(VLOOKUP($K60&amp;$J60,'appendix 2 - IO_mult_all'!$A$1:$AQ$156,'appendix 1 - Calculation'!X$36-2007,FALSE),0)</f>
        <v>0</v>
      </c>
      <c r="Y60" s="25">
        <f>IFERROR(VLOOKUP($K60&amp;$J60,'appendix 2 - IO_mult_all'!$A$1:$AQ$156,'appendix 1 - Calculation'!Y$36-2007,FALSE),0)</f>
        <v>0</v>
      </c>
      <c r="Z60" s="25">
        <f>IFERROR(VLOOKUP($K60&amp;$J60,'appendix 2 - IO_mult_all'!$A$1:$AQ$156,'appendix 1 - Calculation'!Z$36-2007,FALSE),0)</f>
        <v>0</v>
      </c>
      <c r="AA60" s="25">
        <f>IFERROR(VLOOKUP($K60&amp;$J60,'appendix 2 - IO_mult_all'!$A$1:$AQ$156,'appendix 1 - Calculation'!AA$36-2007,FALSE),0)</f>
        <v>0</v>
      </c>
      <c r="AB60" s="25">
        <f>IFERROR(VLOOKUP($K60&amp;$J60,'appendix 2 - IO_mult_all'!$A$1:$AQ$156,'appendix 1 - Calculation'!AB$36-2007,FALSE),0)</f>
        <v>0</v>
      </c>
      <c r="AC60" s="25">
        <f>IFERROR(VLOOKUP($K60&amp;$J60,'appendix 2 - IO_mult_all'!$A$1:$AQ$156,'appendix 1 - Calculation'!AC$36-2007,FALSE),0)</f>
        <v>0</v>
      </c>
      <c r="AD60" s="25">
        <f>IFERROR(VLOOKUP($K60&amp;$J60,'appendix 2 - IO_mult_all'!$A$1:$AQ$156,'appendix 1 - Calculation'!AD$36-2007,FALSE),0)</f>
        <v>0</v>
      </c>
      <c r="AE60" s="25">
        <f>IFERROR(VLOOKUP($K60&amp;$J60,'appendix 2 - IO_mult_all'!$A$1:$AQ$156,'appendix 1 - Calculation'!AE$36-2007,FALSE),0)</f>
        <v>0</v>
      </c>
      <c r="AF60" s="25">
        <f>IFERROR(VLOOKUP($K60&amp;$J60,'appendix 2 - IO_mult_all'!$A$1:$AQ$156,'appendix 1 - Calculation'!AF$36-2007,FALSE),0)</f>
        <v>0</v>
      </c>
      <c r="AG60" s="25">
        <f>IFERROR(VLOOKUP($K60&amp;$J60,'appendix 2 - IO_mult_all'!$A$1:$AQ$156,'appendix 1 - Calculation'!AG$36-2007,FALSE),0)</f>
        <v>0</v>
      </c>
      <c r="AH60" s="25">
        <f>IFERROR(VLOOKUP($K60&amp;$J60,'appendix 2 - IO_mult_all'!$A$1:$AQ$156,'appendix 1 - Calculation'!AH$36-2007,FALSE),0)</f>
        <v>0</v>
      </c>
      <c r="AI60" s="25">
        <f>IFERROR(VLOOKUP($K60&amp;$J60,'appendix 2 - IO_mult_all'!$A$1:$AQ$156,'appendix 1 - Calculation'!AI$36-2007,FALSE),0)</f>
        <v>0</v>
      </c>
      <c r="AJ60" s="25">
        <f>IFERROR(VLOOKUP($K60&amp;$J60,'appendix 2 - IO_mult_all'!$A$1:$AQ$156,'appendix 1 - Calculation'!AJ$36-2007,FALSE),0)</f>
        <v>0</v>
      </c>
      <c r="AK60" s="25">
        <f>IFERROR(VLOOKUP($K60&amp;$J60,'appendix 2 - IO_mult_all'!$A$1:$AQ$156,'appendix 1 - Calculation'!AK$36-2007,FALSE),0)</f>
        <v>0</v>
      </c>
      <c r="AL60" s="25">
        <f>IFERROR(VLOOKUP($K60&amp;$J60,'appendix 2 - IO_mult_all'!$A$1:$AQ$156,'appendix 1 - Calculation'!AL$36-2007,FALSE),0)</f>
        <v>0</v>
      </c>
      <c r="AM60" s="25">
        <f>IFERROR(VLOOKUP($K60&amp;$J60,'appendix 2 - IO_mult_all'!$A$1:$AQ$156,'appendix 1 - Calculation'!AM$36-2007,FALSE),0)</f>
        <v>0</v>
      </c>
      <c r="AN60" s="25">
        <f>IFERROR(VLOOKUP($K60&amp;$J60,'appendix 2 - IO_mult_all'!$A$1:$AQ$156,'appendix 1 - Calculation'!AN$36-2007,FALSE),0)</f>
        <v>0</v>
      </c>
      <c r="AO60" s="25">
        <f>IFERROR(VLOOKUP($K60&amp;$J60,'appendix 2 - IO_mult_all'!$A$1:$AQ$156,'appendix 1 - Calculation'!AO$36-2007,FALSE),0)</f>
        <v>0</v>
      </c>
      <c r="AP60" s="25">
        <f>IFERROR(VLOOKUP($K60&amp;$J60,'appendix 2 - IO_mult_all'!$A$1:$AQ$156,'appendix 1 - Calculation'!AP$36-2007,FALSE),0)</f>
        <v>0</v>
      </c>
      <c r="AQ60" s="25">
        <f>IFERROR(VLOOKUP($K60&amp;$J60,'appendix 2 - IO_mult_all'!$A$1:$AQ$156,'appendix 1 - Calculation'!AQ$36-2007,FALSE),0)</f>
        <v>0</v>
      </c>
      <c r="AR60" s="25">
        <f>IFERROR(VLOOKUP($K60&amp;$J60,'appendix 2 - IO_mult_all'!$A$1:$AQ$156,'appendix 1 - Calculation'!AR$36-2007,FALSE),0)</f>
        <v>0</v>
      </c>
      <c r="AS60" s="25">
        <f>IFERROR(VLOOKUP($K60&amp;$J60,'appendix 2 - IO_mult_all'!$A$1:$AQ$156,'appendix 1 - Calculation'!AS$36-2007,FALSE),0)</f>
        <v>0</v>
      </c>
      <c r="AT60" s="25">
        <f>IFERROR(VLOOKUP($K60&amp;$J60,'appendix 2 - IO_mult_all'!$A$1:$AQ$156,'appendix 1 - Calculation'!AT$36-2007,FALSE),0)</f>
        <v>0</v>
      </c>
      <c r="AU60" s="25">
        <f>IFERROR(VLOOKUP($K60&amp;$J60,'appendix 2 - IO_mult_all'!$A$1:$AQ$156,'appendix 1 - Calculation'!AU$36-2007,FALSE),0)</f>
        <v>0</v>
      </c>
      <c r="AV60" s="25">
        <f>IFERROR(VLOOKUP($K60&amp;$J60,'appendix 2 - IO_mult_all'!$A$1:$AQ$156,'appendix 1 - Calculation'!AV$36-2007,FALSE),0)</f>
        <v>0</v>
      </c>
      <c r="AW60" s="25">
        <f>IFERROR(VLOOKUP($K60&amp;$J60,'appendix 2 - IO_mult_all'!$A$1:$AQ$156,'appendix 1 - Calculation'!AW$36-2007,FALSE),0)</f>
        <v>0</v>
      </c>
      <c r="AX60" s="25">
        <f>IFERROR(VLOOKUP($K60&amp;$J60,'appendix 2 - IO_mult_all'!$A$1:$AQ$156,'appendix 1 - Calculation'!AX$36-2007,FALSE),0)</f>
        <v>0</v>
      </c>
      <c r="AY60" s="25">
        <f>IFERROR(VLOOKUP($K60&amp;$J60,'appendix 2 - IO_mult_all'!$A$1:$AQ$156,'appendix 1 - Calculation'!AY$36-2007,FALSE),0)</f>
        <v>0</v>
      </c>
      <c r="AZ60" s="25">
        <f>IFERROR(VLOOKUP($K60&amp;$J60,'appendix 3 - IO_mult_ETS'!$A$1:$AQ$156,'appendix 1 - Calculation'!AZ$3-2007,FALSE),0)</f>
        <v>0</v>
      </c>
      <c r="BA60" s="25">
        <f>IFERROR(VLOOKUP($K60&amp;$J60,'appendix 3 - IO_mult_ETS'!$A$1:$AQ$156,'appendix 1 - Calculation'!BA$3-2007,FALSE),0)</f>
        <v>0</v>
      </c>
      <c r="BB60" s="25">
        <f>IFERROR(VLOOKUP($K60&amp;$J60,'appendix 3 - IO_mult_ETS'!$A$1:$AQ$156,'appendix 1 - Calculation'!BB$3-2007,FALSE),0)</f>
        <v>0</v>
      </c>
      <c r="BC60" s="25">
        <f>IFERROR(VLOOKUP($K60&amp;$J60,'appendix 3 - IO_mult_ETS'!$A$1:$AQ$156,'appendix 1 - Calculation'!BC$3-2007,FALSE),0)</f>
        <v>0</v>
      </c>
      <c r="BD60" s="25">
        <f>IFERROR(VLOOKUP($K60&amp;$J60,'appendix 3 - IO_mult_ETS'!$A$1:$AQ$156,'appendix 1 - Calculation'!BD$3-2007,FALSE),0)</f>
        <v>0</v>
      </c>
      <c r="BE60" s="25">
        <f>IFERROR(VLOOKUP($K60&amp;$J60,'appendix 3 - IO_mult_ETS'!$A$1:$AQ$156,'appendix 1 - Calculation'!BE$3-2007,FALSE),0)</f>
        <v>0</v>
      </c>
      <c r="BF60" s="25">
        <f>IFERROR(VLOOKUP($K60&amp;$J60,'appendix 3 - IO_mult_ETS'!$A$1:$AQ$156,'appendix 1 - Calculation'!BF$3-2007,FALSE),0)</f>
        <v>0</v>
      </c>
      <c r="BG60" s="25">
        <f>IFERROR(VLOOKUP($K60&amp;$J60,'appendix 3 - IO_mult_ETS'!$A$1:$AQ$156,'appendix 1 - Calculation'!BG$3-2007,FALSE),0)</f>
        <v>0</v>
      </c>
      <c r="BH60" s="25">
        <f>IFERROR(VLOOKUP($K60&amp;$J60,'appendix 3 - IO_mult_ETS'!$A$1:$AQ$156,'appendix 1 - Calculation'!BH$3-2007,FALSE),0)</f>
        <v>0</v>
      </c>
      <c r="BI60" s="25">
        <f>IFERROR(VLOOKUP($K60&amp;$J60,'appendix 3 - IO_mult_ETS'!$A$1:$AQ$156,'appendix 1 - Calculation'!BI$3-2007,FALSE),0)</f>
        <v>0</v>
      </c>
      <c r="BJ60" s="25">
        <f>IFERROR(VLOOKUP($K60&amp;$J60,'appendix 3 - IO_mult_ETS'!$A$1:$AQ$156,'appendix 1 - Calculation'!BJ$3-2007,FALSE),0)</f>
        <v>0</v>
      </c>
      <c r="BK60" s="25">
        <f>IFERROR(VLOOKUP($K60&amp;$J60,'appendix 3 - IO_mult_ETS'!$A$1:$AQ$156,'appendix 1 - Calculation'!BK$3-2007,FALSE),0)</f>
        <v>0</v>
      </c>
      <c r="BL60" s="25">
        <f>IFERROR(VLOOKUP($K60&amp;$J60,'appendix 3 - IO_mult_ETS'!$A$1:$AQ$156,'appendix 1 - Calculation'!BL$3-2007,FALSE),0)</f>
        <v>0</v>
      </c>
      <c r="BM60" s="25">
        <f>IFERROR(VLOOKUP($K60&amp;$J60,'appendix 3 - IO_mult_ETS'!$A$1:$AQ$156,'appendix 1 - Calculation'!BM$3-2007,FALSE),0)</f>
        <v>0</v>
      </c>
      <c r="BN60" s="25">
        <f>IFERROR(VLOOKUP($K60&amp;$J60,'appendix 3 - IO_mult_ETS'!$A$1:$AQ$156,'appendix 1 - Calculation'!BN$3-2007,FALSE),0)</f>
        <v>0</v>
      </c>
      <c r="BO60" s="25">
        <f>IFERROR(VLOOKUP($K60&amp;$J60,'appendix 3 - IO_mult_ETS'!$A$1:$AQ$156,'appendix 1 - Calculation'!BO$3-2007,FALSE),0)</f>
        <v>0</v>
      </c>
      <c r="BP60" s="25">
        <f>IFERROR(VLOOKUP($K60&amp;$J60,'appendix 3 - IO_mult_ETS'!$A$1:$AQ$156,'appendix 1 - Calculation'!BP$3-2007,FALSE),0)</f>
        <v>0</v>
      </c>
      <c r="BQ60" s="25">
        <f>IFERROR(VLOOKUP($K60&amp;$J60,'appendix 3 - IO_mult_ETS'!$A$1:$AQ$156,'appendix 1 - Calculation'!BQ$3-2007,FALSE),0)</f>
        <v>0</v>
      </c>
      <c r="BR60" s="25">
        <f>IFERROR(VLOOKUP($K60&amp;$J60,'appendix 3 - IO_mult_ETS'!$A$1:$AQ$156,'appendix 1 - Calculation'!BR$3-2007,FALSE),0)</f>
        <v>0</v>
      </c>
      <c r="BS60" s="25">
        <f>IFERROR(VLOOKUP($K60&amp;$J60,'appendix 3 - IO_mult_ETS'!$A$1:$AQ$156,'appendix 1 - Calculation'!BS$3-2007,FALSE),0)</f>
        <v>0</v>
      </c>
      <c r="BT60" s="25">
        <f>IFERROR(VLOOKUP($K60&amp;$J60,'appendix 3 - IO_mult_ETS'!$A$1:$AQ$156,'appendix 1 - Calculation'!BT$3-2007,FALSE),0)</f>
        <v>0</v>
      </c>
      <c r="BU60" s="25">
        <f>IFERROR(VLOOKUP($K60&amp;$J60,'appendix 3 - IO_mult_ETS'!$A$1:$AQ$156,'appendix 1 - Calculation'!BU$3-2007,FALSE),0)</f>
        <v>0</v>
      </c>
      <c r="BV60" s="25">
        <f>IFERROR(VLOOKUP($K60&amp;$J60,'appendix 3 - IO_mult_ETS'!$A$1:$AQ$156,'appendix 1 - Calculation'!BV$3-2007,FALSE),0)</f>
        <v>0</v>
      </c>
      <c r="BW60" s="25">
        <f>IFERROR(VLOOKUP($K60&amp;$J60,'appendix 3 - IO_mult_ETS'!$A$1:$AQ$156,'appendix 1 - Calculation'!BW$3-2007,FALSE),0)</f>
        <v>0</v>
      </c>
      <c r="BX60" s="25">
        <f>IFERROR(VLOOKUP($K60&amp;$J60,'appendix 3 - IO_mult_ETS'!$A$1:$AQ$156,'appendix 1 - Calculation'!BX$3-2007,FALSE),0)</f>
        <v>0</v>
      </c>
      <c r="BY60" s="25">
        <f>IFERROR(VLOOKUP($K60&amp;$J60,'appendix 3 - IO_mult_ETS'!$A$1:$AQ$156,'appendix 1 - Calculation'!BY$3-2007,FALSE),0)</f>
        <v>0</v>
      </c>
      <c r="BZ60" s="25">
        <f>IFERROR(VLOOKUP($K60&amp;$J60,'appendix 3 - IO_mult_ETS'!$A$1:$AQ$156,'appendix 1 - Calculation'!BZ$3-2007,FALSE),0)</f>
        <v>0</v>
      </c>
      <c r="CA60" s="25">
        <f>IFERROR(VLOOKUP($K60&amp;$J60,'appendix 3 - IO_mult_ETS'!$A$1:$AQ$156,'appendix 1 - Calculation'!CA$3-2007,FALSE),0)</f>
        <v>0</v>
      </c>
      <c r="CB60" s="25">
        <f>IFERROR(VLOOKUP($K60&amp;$J60,'appendix 3 - IO_mult_ETS'!$A$1:$AQ$156,'appendix 1 - Calculation'!CB$3-2007,FALSE),0)</f>
        <v>0</v>
      </c>
      <c r="CC60" s="25">
        <f>IFERROR(VLOOKUP($K60&amp;$J60,'appendix 3 - IO_mult_ETS'!$A$1:$AQ$156,'appendix 1 - Calculation'!CC$3-2007,FALSE),0)</f>
        <v>0</v>
      </c>
      <c r="CD60" s="25">
        <f>IFERROR(VLOOKUP($K60&amp;$J60,'appendix 3 - IO_mult_ETS'!$A$1:$AQ$156,'appendix 1 - Calculation'!CD$3-2007,FALSE),0)</f>
        <v>0</v>
      </c>
      <c r="CE60" s="25">
        <f>IFERROR(VLOOKUP($K60&amp;$J60,'appendix 3 - IO_mult_ETS'!$A$1:$AQ$156,'appendix 1 - Calculation'!CE$3-2007,FALSE),0)</f>
        <v>0</v>
      </c>
      <c r="CF60" s="25">
        <f>IFERROR(VLOOKUP($K60&amp;$J60,'appendix 3 - IO_mult_ETS'!$A$1:$AQ$156,'appendix 1 - Calculation'!CF$3-2007,FALSE),0)</f>
        <v>0</v>
      </c>
      <c r="CG60" s="25">
        <f>IFERROR(VLOOKUP($K60&amp;$J60,'appendix 3 - IO_mult_ETS'!$A$1:$AQ$156,'appendix 1 - Calculation'!CG$3-2007,FALSE),0)</f>
        <v>0</v>
      </c>
      <c r="CH60" s="25">
        <f>IFERROR(VLOOKUP($K60&amp;$J60,'appendix 3 - IO_mult_ETS'!$A$1:$AQ$156,'appendix 1 - Calculation'!CH$3-2007,FALSE),0)</f>
        <v>0</v>
      </c>
      <c r="CI60" s="25">
        <f>IFERROR(VLOOKUP($K60&amp;$J60,'appendix 3 - IO_mult_ETS'!$A$1:$AQ$156,'appendix 1 - Calculation'!CI$3-2007,FALSE),0)</f>
        <v>0</v>
      </c>
      <c r="CJ60" s="25">
        <f>IFERROR(VLOOKUP($K60&amp;$J60,'appendix 3 - IO_mult_ETS'!$A$1:$AQ$156,'appendix 1 - Calculation'!CJ$3-2007,FALSE),0)</f>
        <v>0</v>
      </c>
      <c r="CK60" s="25">
        <f>IFERROR(VLOOKUP($K60&amp;$J60,'appendix 3 - IO_mult_ETS'!$A$1:$AQ$156,'appendix 1 - Calculation'!CK$3-2007,FALSE),0)</f>
        <v>0</v>
      </c>
      <c r="CL60" s="25">
        <f>IFERROR(VLOOKUP($K60&amp;$J60,'appendix 3 - IO_mult_ETS'!$A$1:$AQ$156,'appendix 1 - Calculation'!CL$3-2007,FALSE),0)</f>
        <v>0</v>
      </c>
      <c r="CM60" s="25">
        <f>IFERROR(VLOOKUP($K60&amp;$J60,'appendix 3 - IO_mult_ETS'!$A$1:$AQ$156,'appendix 1 - Calculation'!CM$3-2007,FALSE),0)</f>
        <v>0</v>
      </c>
      <c r="CN60" s="25">
        <f t="shared" si="582"/>
        <v>0</v>
      </c>
      <c r="CO60" s="25">
        <f t="shared" si="651"/>
        <v>0</v>
      </c>
      <c r="CP60" s="25">
        <f t="shared" si="652"/>
        <v>0</v>
      </c>
      <c r="CQ60" s="25">
        <f t="shared" si="653"/>
        <v>0</v>
      </c>
      <c r="CR60" s="25">
        <f t="shared" si="654"/>
        <v>0</v>
      </c>
      <c r="CS60" s="25">
        <f t="shared" si="655"/>
        <v>0</v>
      </c>
      <c r="CT60" s="25">
        <f t="shared" si="656"/>
        <v>0</v>
      </c>
      <c r="CU60" s="25">
        <f t="shared" si="657"/>
        <v>0</v>
      </c>
      <c r="CV60" s="25">
        <f t="shared" si="658"/>
        <v>0</v>
      </c>
      <c r="CW60" s="25">
        <f t="shared" si="659"/>
        <v>0</v>
      </c>
      <c r="CX60" s="25">
        <f t="shared" si="660"/>
        <v>0</v>
      </c>
      <c r="CY60" s="25">
        <f t="shared" si="661"/>
        <v>0</v>
      </c>
      <c r="CZ60" s="25">
        <f t="shared" si="662"/>
        <v>0</v>
      </c>
      <c r="DA60" s="25">
        <f t="shared" si="663"/>
        <v>0</v>
      </c>
      <c r="DB60" s="25">
        <f t="shared" si="664"/>
        <v>0</v>
      </c>
      <c r="DC60" s="25">
        <f t="shared" si="665"/>
        <v>0</v>
      </c>
      <c r="DD60" s="25">
        <f t="shared" si="645"/>
        <v>0</v>
      </c>
      <c r="DE60" s="25">
        <f t="shared" si="666"/>
        <v>0</v>
      </c>
      <c r="DF60" s="25">
        <f t="shared" si="667"/>
        <v>0</v>
      </c>
      <c r="DG60" s="25">
        <f t="shared" si="668"/>
        <v>0</v>
      </c>
      <c r="DH60" s="25">
        <f t="shared" si="669"/>
        <v>0</v>
      </c>
      <c r="DI60" s="25">
        <f t="shared" si="670"/>
        <v>0</v>
      </c>
      <c r="DJ60" s="25">
        <f t="shared" si="671"/>
        <v>0</v>
      </c>
      <c r="DK60" s="25">
        <f t="shared" si="672"/>
        <v>0</v>
      </c>
      <c r="DL60" s="25">
        <f t="shared" si="673"/>
        <v>0</v>
      </c>
      <c r="DM60" s="25">
        <f t="shared" si="674"/>
        <v>0</v>
      </c>
      <c r="DN60" s="25">
        <f t="shared" si="675"/>
        <v>0</v>
      </c>
      <c r="DO60" s="25">
        <f t="shared" si="676"/>
        <v>0</v>
      </c>
      <c r="DP60" s="25">
        <f t="shared" si="677"/>
        <v>0</v>
      </c>
      <c r="DQ60" s="25">
        <f t="shared" si="678"/>
        <v>0</v>
      </c>
      <c r="DR60" s="25">
        <f t="shared" si="679"/>
        <v>0</v>
      </c>
      <c r="DS60" s="25">
        <f t="shared" si="680"/>
        <v>0</v>
      </c>
      <c r="DT60" s="25">
        <f t="shared" si="646"/>
        <v>0</v>
      </c>
      <c r="DU60" s="25">
        <f t="shared" si="681"/>
        <v>0</v>
      </c>
      <c r="DV60" s="25">
        <f t="shared" si="682"/>
        <v>0</v>
      </c>
      <c r="DW60" s="25">
        <f t="shared" si="683"/>
        <v>0</v>
      </c>
      <c r="DX60" s="25">
        <f t="shared" si="684"/>
        <v>0</v>
      </c>
      <c r="DY60" s="25">
        <f t="shared" si="685"/>
        <v>0</v>
      </c>
      <c r="DZ60" s="25">
        <f t="shared" si="686"/>
        <v>0</v>
      </c>
      <c r="EA60" s="25">
        <f t="shared" si="687"/>
        <v>0</v>
      </c>
      <c r="EB60" s="25">
        <f t="shared" si="583"/>
        <v>0</v>
      </c>
      <c r="EC60" s="25">
        <f t="shared" si="688"/>
        <v>0</v>
      </c>
      <c r="ED60" s="25">
        <f t="shared" si="689"/>
        <v>0</v>
      </c>
      <c r="EE60" s="25">
        <f t="shared" si="690"/>
        <v>0</v>
      </c>
      <c r="EF60" s="25">
        <f t="shared" si="691"/>
        <v>0</v>
      </c>
      <c r="EG60" s="25">
        <f t="shared" si="692"/>
        <v>0</v>
      </c>
      <c r="EH60" s="25">
        <f t="shared" si="693"/>
        <v>0</v>
      </c>
      <c r="EI60" s="25">
        <f t="shared" si="694"/>
        <v>0</v>
      </c>
      <c r="EJ60" s="25">
        <f t="shared" si="695"/>
        <v>0</v>
      </c>
      <c r="EK60" s="25">
        <f t="shared" si="696"/>
        <v>0</v>
      </c>
      <c r="EL60" s="25">
        <f t="shared" si="697"/>
        <v>0</v>
      </c>
      <c r="EM60" s="25">
        <f t="shared" si="698"/>
        <v>0</v>
      </c>
      <c r="EN60" s="25">
        <f t="shared" si="699"/>
        <v>0</v>
      </c>
      <c r="EO60" s="25">
        <f t="shared" si="700"/>
        <v>0</v>
      </c>
      <c r="EP60" s="25">
        <f t="shared" si="701"/>
        <v>0</v>
      </c>
      <c r="EQ60" s="25">
        <f t="shared" si="702"/>
        <v>0</v>
      </c>
      <c r="ER60" s="25">
        <f t="shared" si="647"/>
        <v>0</v>
      </c>
      <c r="ES60" s="25">
        <f t="shared" si="703"/>
        <v>0</v>
      </c>
      <c r="ET60" s="25">
        <f t="shared" si="704"/>
        <v>0</v>
      </c>
      <c r="EU60" s="25">
        <f t="shared" si="705"/>
        <v>0</v>
      </c>
      <c r="EV60" s="25">
        <f t="shared" si="706"/>
        <v>0</v>
      </c>
      <c r="EW60" s="25">
        <f t="shared" si="707"/>
        <v>0</v>
      </c>
      <c r="EX60" s="25">
        <f t="shared" si="708"/>
        <v>0</v>
      </c>
      <c r="EY60" s="25">
        <f t="shared" si="709"/>
        <v>0</v>
      </c>
      <c r="EZ60" s="25">
        <f t="shared" si="710"/>
        <v>0</v>
      </c>
      <c r="FA60" s="25">
        <f t="shared" si="711"/>
        <v>0</v>
      </c>
      <c r="FB60" s="25">
        <f t="shared" si="712"/>
        <v>0</v>
      </c>
      <c r="FC60" s="25">
        <f t="shared" si="713"/>
        <v>0</v>
      </c>
      <c r="FD60" s="25">
        <f t="shared" si="714"/>
        <v>0</v>
      </c>
      <c r="FE60" s="25">
        <f t="shared" si="715"/>
        <v>0</v>
      </c>
      <c r="FF60" s="25">
        <f t="shared" si="716"/>
        <v>0</v>
      </c>
      <c r="FG60" s="25">
        <f t="shared" si="717"/>
        <v>0</v>
      </c>
      <c r="FH60" s="25">
        <f t="shared" si="648"/>
        <v>0</v>
      </c>
      <c r="FI60" s="25">
        <f t="shared" si="572"/>
        <v>0</v>
      </c>
      <c r="FJ60" s="25">
        <f t="shared" si="573"/>
        <v>0</v>
      </c>
      <c r="FK60" s="25">
        <f t="shared" si="574"/>
        <v>0</v>
      </c>
      <c r="FL60" s="25">
        <f t="shared" si="575"/>
        <v>0</v>
      </c>
      <c r="FM60" s="25">
        <f t="shared" si="576"/>
        <v>0</v>
      </c>
      <c r="FN60" s="25">
        <f t="shared" si="577"/>
        <v>0</v>
      </c>
      <c r="FO60" s="25">
        <f t="shared" si="578"/>
        <v>0</v>
      </c>
      <c r="FP60" s="25">
        <f t="shared" si="584"/>
        <v>0</v>
      </c>
      <c r="FQ60" s="25">
        <f t="shared" si="718"/>
        <v>0</v>
      </c>
      <c r="FR60" s="25">
        <f t="shared" si="719"/>
        <v>0</v>
      </c>
      <c r="FS60" s="25">
        <f t="shared" si="720"/>
        <v>0</v>
      </c>
      <c r="FT60" s="25">
        <f t="shared" si="721"/>
        <v>0</v>
      </c>
      <c r="FU60" s="25">
        <f t="shared" si="722"/>
        <v>0</v>
      </c>
      <c r="FV60" s="25">
        <f t="shared" si="723"/>
        <v>0</v>
      </c>
      <c r="FW60" s="25">
        <f t="shared" si="724"/>
        <v>0</v>
      </c>
      <c r="FX60" s="25">
        <f t="shared" si="725"/>
        <v>0</v>
      </c>
      <c r="FY60" s="25">
        <f t="shared" si="726"/>
        <v>0</v>
      </c>
      <c r="FZ60" s="25">
        <f t="shared" si="727"/>
        <v>0</v>
      </c>
      <c r="GA60" s="25">
        <f t="shared" si="728"/>
        <v>0</v>
      </c>
      <c r="GB60" s="25">
        <f t="shared" si="729"/>
        <v>0</v>
      </c>
      <c r="GC60" s="25">
        <f t="shared" si="730"/>
        <v>0</v>
      </c>
      <c r="GD60" s="25">
        <f t="shared" si="731"/>
        <v>0</v>
      </c>
      <c r="GE60" s="25">
        <f t="shared" si="732"/>
        <v>0</v>
      </c>
      <c r="GF60" s="25">
        <f t="shared" si="649"/>
        <v>0</v>
      </c>
      <c r="GG60" s="25">
        <f t="shared" si="733"/>
        <v>0</v>
      </c>
      <c r="GH60" s="25">
        <f t="shared" si="734"/>
        <v>0</v>
      </c>
      <c r="GI60" s="25">
        <f t="shared" si="735"/>
        <v>0</v>
      </c>
      <c r="GJ60" s="25">
        <f t="shared" si="736"/>
        <v>0</v>
      </c>
      <c r="GK60" s="25">
        <f t="shared" si="737"/>
        <v>0</v>
      </c>
      <c r="GL60" s="25">
        <f t="shared" si="738"/>
        <v>0</v>
      </c>
      <c r="GM60" s="25">
        <f t="shared" si="739"/>
        <v>0</v>
      </c>
      <c r="GN60" s="25">
        <f t="shared" si="740"/>
        <v>0</v>
      </c>
      <c r="GO60" s="25">
        <f t="shared" si="741"/>
        <v>0</v>
      </c>
      <c r="GP60" s="25">
        <f t="shared" si="742"/>
        <v>0</v>
      </c>
      <c r="GQ60" s="25">
        <f t="shared" si="743"/>
        <v>0</v>
      </c>
      <c r="GR60" s="25">
        <f t="shared" si="744"/>
        <v>0</v>
      </c>
      <c r="GS60" s="25">
        <f t="shared" si="745"/>
        <v>0</v>
      </c>
      <c r="GT60" s="25">
        <f t="shared" si="746"/>
        <v>0</v>
      </c>
      <c r="GU60" s="25">
        <f t="shared" si="747"/>
        <v>0</v>
      </c>
      <c r="GV60" s="25">
        <f t="shared" si="650"/>
        <v>0</v>
      </c>
      <c r="GW60" s="25">
        <f t="shared" si="748"/>
        <v>0</v>
      </c>
      <c r="GX60" s="25">
        <f t="shared" si="749"/>
        <v>0</v>
      </c>
      <c r="GY60" s="25">
        <f t="shared" si="750"/>
        <v>0</v>
      </c>
      <c r="GZ60" s="25">
        <f t="shared" si="751"/>
        <v>0</v>
      </c>
      <c r="HA60" s="25">
        <f t="shared" si="752"/>
        <v>0</v>
      </c>
      <c r="HB60" s="25">
        <f t="shared" si="753"/>
        <v>0</v>
      </c>
      <c r="HC60" s="25">
        <f t="shared" si="754"/>
        <v>0</v>
      </c>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BGD60" s="21"/>
    </row>
    <row r="61" spans="1:291 1538:1538" x14ac:dyDescent="0.25">
      <c r="A61" s="7">
        <f>'STEP 2 Input sheet'!A157</f>
        <v>0</v>
      </c>
      <c r="B61" s="7">
        <f>'STEP 2 Input sheet'!B157</f>
        <v>0</v>
      </c>
      <c r="C61" s="7">
        <f>'STEP 2 Input sheet'!C157</f>
        <v>0</v>
      </c>
      <c r="D61" s="7">
        <f>'STEP 2 Input sheet'!D157</f>
        <v>0</v>
      </c>
      <c r="E61" s="7">
        <f>'STEP 2 Input sheet'!E157</f>
        <v>0</v>
      </c>
      <c r="F61" s="7" t="str">
        <f>'STEP 2 Input sheet'!F157</f>
        <v>euro/</v>
      </c>
      <c r="G61" s="7">
        <f>'STEP 2 Input sheet'!G157</f>
        <v>0</v>
      </c>
      <c r="H61" s="7">
        <f>'STEP 2 Input sheet'!H157</f>
        <v>0</v>
      </c>
      <c r="I61" s="7">
        <f>'STEP 2 Input sheet'!I157</f>
        <v>0</v>
      </c>
      <c r="J61" s="15" t="e">
        <f>VLOOKUP(C61,'appendix 7 - prd ind and reg'!$A:$B,2,FALSE)</f>
        <v>#N/A</v>
      </c>
      <c r="K61" s="16" t="e">
        <f>VLOOKUP(D61,'appendix 7 - prd ind and reg'!$G$2:$H$6,2,FALSE)</f>
        <v>#N/A</v>
      </c>
      <c r="L61" s="25">
        <f>IFERROR(VLOOKUP($K61&amp;$J61,'appendix 2 - IO_mult_all'!$A$1:$AQ$156,'appendix 1 - Calculation'!L$36-2007,FALSE),0)</f>
        <v>0</v>
      </c>
      <c r="M61" s="25">
        <f>IFERROR(VLOOKUP($K61&amp;$J61,'appendix 2 - IO_mult_all'!$A$1:$AQ$156,'appendix 1 - Calculation'!M$36-2007,FALSE),0)</f>
        <v>0</v>
      </c>
      <c r="N61" s="25">
        <f>IFERROR(VLOOKUP($K61&amp;$J61,'appendix 2 - IO_mult_all'!$A$1:$AQ$156,'appendix 1 - Calculation'!N$36-2007,FALSE),0)</f>
        <v>0</v>
      </c>
      <c r="O61" s="25">
        <f>IFERROR(VLOOKUP($K61&amp;$J61,'appendix 2 - IO_mult_all'!$A$1:$AQ$156,'appendix 1 - Calculation'!O$36-2007,FALSE),0)</f>
        <v>0</v>
      </c>
      <c r="P61" s="25">
        <f>IFERROR(VLOOKUP($K61&amp;$J61,'appendix 2 - IO_mult_all'!$A$1:$AQ$156,'appendix 1 - Calculation'!P$36-2007,FALSE),0)</f>
        <v>0</v>
      </c>
      <c r="Q61" s="25">
        <f>IFERROR(VLOOKUP($K61&amp;$J61,'appendix 2 - IO_mult_all'!$A$1:$AQ$156,'appendix 1 - Calculation'!Q$36-2007,FALSE),0)</f>
        <v>0</v>
      </c>
      <c r="R61" s="25">
        <f>IFERROR(VLOOKUP($K61&amp;$J61,'appendix 2 - IO_mult_all'!$A$1:$AQ$156,'appendix 1 - Calculation'!R$36-2007,FALSE),0)</f>
        <v>0</v>
      </c>
      <c r="S61" s="25">
        <f>IFERROR(VLOOKUP($K61&amp;$J61,'appendix 2 - IO_mult_all'!$A$1:$AQ$156,'appendix 1 - Calculation'!S$36-2007,FALSE),0)</f>
        <v>0</v>
      </c>
      <c r="T61" s="25">
        <f>IFERROR(VLOOKUP($K61&amp;$J61,'appendix 2 - IO_mult_all'!$A$1:$AQ$156,'appendix 1 - Calculation'!T$36-2007,FALSE),0)</f>
        <v>0</v>
      </c>
      <c r="U61" s="25">
        <f>IFERROR(VLOOKUP($K61&amp;$J61,'appendix 2 - IO_mult_all'!$A$1:$AQ$156,'appendix 1 - Calculation'!U$36-2007,FALSE),0)</f>
        <v>0</v>
      </c>
      <c r="V61" s="25">
        <f>IFERROR(VLOOKUP($K61&amp;$J61,'appendix 2 - IO_mult_all'!$A$1:$AQ$156,'appendix 1 - Calculation'!V$36-2007,FALSE),0)</f>
        <v>0</v>
      </c>
      <c r="W61" s="25">
        <f>IFERROR(VLOOKUP($K61&amp;$J61,'appendix 2 - IO_mult_all'!$A$1:$AQ$156,'appendix 1 - Calculation'!W$36-2007,FALSE),0)</f>
        <v>0</v>
      </c>
      <c r="X61" s="25">
        <f>IFERROR(VLOOKUP($K61&amp;$J61,'appendix 2 - IO_mult_all'!$A$1:$AQ$156,'appendix 1 - Calculation'!X$36-2007,FALSE),0)</f>
        <v>0</v>
      </c>
      <c r="Y61" s="25">
        <f>IFERROR(VLOOKUP($K61&amp;$J61,'appendix 2 - IO_mult_all'!$A$1:$AQ$156,'appendix 1 - Calculation'!Y$36-2007,FALSE),0)</f>
        <v>0</v>
      </c>
      <c r="Z61" s="25">
        <f>IFERROR(VLOOKUP($K61&amp;$J61,'appendix 2 - IO_mult_all'!$A$1:$AQ$156,'appendix 1 - Calculation'!Z$36-2007,FALSE),0)</f>
        <v>0</v>
      </c>
      <c r="AA61" s="25">
        <f>IFERROR(VLOOKUP($K61&amp;$J61,'appendix 2 - IO_mult_all'!$A$1:$AQ$156,'appendix 1 - Calculation'!AA$36-2007,FALSE),0)</f>
        <v>0</v>
      </c>
      <c r="AB61" s="25">
        <f>IFERROR(VLOOKUP($K61&amp;$J61,'appendix 2 - IO_mult_all'!$A$1:$AQ$156,'appendix 1 - Calculation'!AB$36-2007,FALSE),0)</f>
        <v>0</v>
      </c>
      <c r="AC61" s="25">
        <f>IFERROR(VLOOKUP($K61&amp;$J61,'appendix 2 - IO_mult_all'!$A$1:$AQ$156,'appendix 1 - Calculation'!AC$36-2007,FALSE),0)</f>
        <v>0</v>
      </c>
      <c r="AD61" s="25">
        <f>IFERROR(VLOOKUP($K61&amp;$J61,'appendix 2 - IO_mult_all'!$A$1:$AQ$156,'appendix 1 - Calculation'!AD$36-2007,FALSE),0)</f>
        <v>0</v>
      </c>
      <c r="AE61" s="25">
        <f>IFERROR(VLOOKUP($K61&amp;$J61,'appendix 2 - IO_mult_all'!$A$1:$AQ$156,'appendix 1 - Calculation'!AE$36-2007,FALSE),0)</f>
        <v>0</v>
      </c>
      <c r="AF61" s="25">
        <f>IFERROR(VLOOKUP($K61&amp;$J61,'appendix 2 - IO_mult_all'!$A$1:$AQ$156,'appendix 1 - Calculation'!AF$36-2007,FALSE),0)</f>
        <v>0</v>
      </c>
      <c r="AG61" s="25">
        <f>IFERROR(VLOOKUP($K61&amp;$J61,'appendix 2 - IO_mult_all'!$A$1:$AQ$156,'appendix 1 - Calculation'!AG$36-2007,FALSE),0)</f>
        <v>0</v>
      </c>
      <c r="AH61" s="25">
        <f>IFERROR(VLOOKUP($K61&amp;$J61,'appendix 2 - IO_mult_all'!$A$1:$AQ$156,'appendix 1 - Calculation'!AH$36-2007,FALSE),0)</f>
        <v>0</v>
      </c>
      <c r="AI61" s="25">
        <f>IFERROR(VLOOKUP($K61&amp;$J61,'appendix 2 - IO_mult_all'!$A$1:$AQ$156,'appendix 1 - Calculation'!AI$36-2007,FALSE),0)</f>
        <v>0</v>
      </c>
      <c r="AJ61" s="25">
        <f>IFERROR(VLOOKUP($K61&amp;$J61,'appendix 2 - IO_mult_all'!$A$1:$AQ$156,'appendix 1 - Calculation'!AJ$36-2007,FALSE),0)</f>
        <v>0</v>
      </c>
      <c r="AK61" s="25">
        <f>IFERROR(VLOOKUP($K61&amp;$J61,'appendix 2 - IO_mult_all'!$A$1:$AQ$156,'appendix 1 - Calculation'!AK$36-2007,FALSE),0)</f>
        <v>0</v>
      </c>
      <c r="AL61" s="25">
        <f>IFERROR(VLOOKUP($K61&amp;$J61,'appendix 2 - IO_mult_all'!$A$1:$AQ$156,'appendix 1 - Calculation'!AL$36-2007,FALSE),0)</f>
        <v>0</v>
      </c>
      <c r="AM61" s="25">
        <f>IFERROR(VLOOKUP($K61&amp;$J61,'appendix 2 - IO_mult_all'!$A$1:$AQ$156,'appendix 1 - Calculation'!AM$36-2007,FALSE),0)</f>
        <v>0</v>
      </c>
      <c r="AN61" s="25">
        <f>IFERROR(VLOOKUP($K61&amp;$J61,'appendix 2 - IO_mult_all'!$A$1:$AQ$156,'appendix 1 - Calculation'!AN$36-2007,FALSE),0)</f>
        <v>0</v>
      </c>
      <c r="AO61" s="25">
        <f>IFERROR(VLOOKUP($K61&amp;$J61,'appendix 2 - IO_mult_all'!$A$1:$AQ$156,'appendix 1 - Calculation'!AO$36-2007,FALSE),0)</f>
        <v>0</v>
      </c>
      <c r="AP61" s="25">
        <f>IFERROR(VLOOKUP($K61&amp;$J61,'appendix 2 - IO_mult_all'!$A$1:$AQ$156,'appendix 1 - Calculation'!AP$36-2007,FALSE),0)</f>
        <v>0</v>
      </c>
      <c r="AQ61" s="25">
        <f>IFERROR(VLOOKUP($K61&amp;$J61,'appendix 2 - IO_mult_all'!$A$1:$AQ$156,'appendix 1 - Calculation'!AQ$36-2007,FALSE),0)</f>
        <v>0</v>
      </c>
      <c r="AR61" s="25">
        <f>IFERROR(VLOOKUP($K61&amp;$J61,'appendix 2 - IO_mult_all'!$A$1:$AQ$156,'appendix 1 - Calculation'!AR$36-2007,FALSE),0)</f>
        <v>0</v>
      </c>
      <c r="AS61" s="25">
        <f>IFERROR(VLOOKUP($K61&amp;$J61,'appendix 2 - IO_mult_all'!$A$1:$AQ$156,'appendix 1 - Calculation'!AS$36-2007,FALSE),0)</f>
        <v>0</v>
      </c>
      <c r="AT61" s="25">
        <f>IFERROR(VLOOKUP($K61&amp;$J61,'appendix 2 - IO_mult_all'!$A$1:$AQ$156,'appendix 1 - Calculation'!AT$36-2007,FALSE),0)</f>
        <v>0</v>
      </c>
      <c r="AU61" s="25">
        <f>IFERROR(VLOOKUP($K61&amp;$J61,'appendix 2 - IO_mult_all'!$A$1:$AQ$156,'appendix 1 - Calculation'!AU$36-2007,FALSE),0)</f>
        <v>0</v>
      </c>
      <c r="AV61" s="25">
        <f>IFERROR(VLOOKUP($K61&amp;$J61,'appendix 2 - IO_mult_all'!$A$1:$AQ$156,'appendix 1 - Calculation'!AV$36-2007,FALSE),0)</f>
        <v>0</v>
      </c>
      <c r="AW61" s="25">
        <f>IFERROR(VLOOKUP($K61&amp;$J61,'appendix 2 - IO_mult_all'!$A$1:$AQ$156,'appendix 1 - Calculation'!AW$36-2007,FALSE),0)</f>
        <v>0</v>
      </c>
      <c r="AX61" s="25">
        <f>IFERROR(VLOOKUP($K61&amp;$J61,'appendix 2 - IO_mult_all'!$A$1:$AQ$156,'appendix 1 - Calculation'!AX$36-2007,FALSE),0)</f>
        <v>0</v>
      </c>
      <c r="AY61" s="25">
        <f>IFERROR(VLOOKUP($K61&amp;$J61,'appendix 2 - IO_mult_all'!$A$1:$AQ$156,'appendix 1 - Calculation'!AY$36-2007,FALSE),0)</f>
        <v>0</v>
      </c>
      <c r="AZ61" s="25">
        <f>IFERROR(VLOOKUP($K61&amp;$J61,'appendix 3 - IO_mult_ETS'!$A$1:$AQ$156,'appendix 1 - Calculation'!AZ$3-2007,FALSE),0)</f>
        <v>0</v>
      </c>
      <c r="BA61" s="25">
        <f>IFERROR(VLOOKUP($K61&amp;$J61,'appendix 3 - IO_mult_ETS'!$A$1:$AQ$156,'appendix 1 - Calculation'!BA$3-2007,FALSE),0)</f>
        <v>0</v>
      </c>
      <c r="BB61" s="25">
        <f>IFERROR(VLOOKUP($K61&amp;$J61,'appendix 3 - IO_mult_ETS'!$A$1:$AQ$156,'appendix 1 - Calculation'!BB$3-2007,FALSE),0)</f>
        <v>0</v>
      </c>
      <c r="BC61" s="25">
        <f>IFERROR(VLOOKUP($K61&amp;$J61,'appendix 3 - IO_mult_ETS'!$A$1:$AQ$156,'appendix 1 - Calculation'!BC$3-2007,FALSE),0)</f>
        <v>0</v>
      </c>
      <c r="BD61" s="25">
        <f>IFERROR(VLOOKUP($K61&amp;$J61,'appendix 3 - IO_mult_ETS'!$A$1:$AQ$156,'appendix 1 - Calculation'!BD$3-2007,FALSE),0)</f>
        <v>0</v>
      </c>
      <c r="BE61" s="25">
        <f>IFERROR(VLOOKUP($K61&amp;$J61,'appendix 3 - IO_mult_ETS'!$A$1:$AQ$156,'appendix 1 - Calculation'!BE$3-2007,FALSE),0)</f>
        <v>0</v>
      </c>
      <c r="BF61" s="25">
        <f>IFERROR(VLOOKUP($K61&amp;$J61,'appendix 3 - IO_mult_ETS'!$A$1:$AQ$156,'appendix 1 - Calculation'!BF$3-2007,FALSE),0)</f>
        <v>0</v>
      </c>
      <c r="BG61" s="25">
        <f>IFERROR(VLOOKUP($K61&amp;$J61,'appendix 3 - IO_mult_ETS'!$A$1:$AQ$156,'appendix 1 - Calculation'!BG$3-2007,FALSE),0)</f>
        <v>0</v>
      </c>
      <c r="BH61" s="25">
        <f>IFERROR(VLOOKUP($K61&amp;$J61,'appendix 3 - IO_mult_ETS'!$A$1:$AQ$156,'appendix 1 - Calculation'!BH$3-2007,FALSE),0)</f>
        <v>0</v>
      </c>
      <c r="BI61" s="25">
        <f>IFERROR(VLOOKUP($K61&amp;$J61,'appendix 3 - IO_mult_ETS'!$A$1:$AQ$156,'appendix 1 - Calculation'!BI$3-2007,FALSE),0)</f>
        <v>0</v>
      </c>
      <c r="BJ61" s="25">
        <f>IFERROR(VLOOKUP($K61&amp;$J61,'appendix 3 - IO_mult_ETS'!$A$1:$AQ$156,'appendix 1 - Calculation'!BJ$3-2007,FALSE),0)</f>
        <v>0</v>
      </c>
      <c r="BK61" s="25">
        <f>IFERROR(VLOOKUP($K61&amp;$J61,'appendix 3 - IO_mult_ETS'!$A$1:$AQ$156,'appendix 1 - Calculation'!BK$3-2007,FALSE),0)</f>
        <v>0</v>
      </c>
      <c r="BL61" s="25">
        <f>IFERROR(VLOOKUP($K61&amp;$J61,'appendix 3 - IO_mult_ETS'!$A$1:$AQ$156,'appendix 1 - Calculation'!BL$3-2007,FALSE),0)</f>
        <v>0</v>
      </c>
      <c r="BM61" s="25">
        <f>IFERROR(VLOOKUP($K61&amp;$J61,'appendix 3 - IO_mult_ETS'!$A$1:$AQ$156,'appendix 1 - Calculation'!BM$3-2007,FALSE),0)</f>
        <v>0</v>
      </c>
      <c r="BN61" s="25">
        <f>IFERROR(VLOOKUP($K61&amp;$J61,'appendix 3 - IO_mult_ETS'!$A$1:$AQ$156,'appendix 1 - Calculation'!BN$3-2007,FALSE),0)</f>
        <v>0</v>
      </c>
      <c r="BO61" s="25">
        <f>IFERROR(VLOOKUP($K61&amp;$J61,'appendix 3 - IO_mult_ETS'!$A$1:$AQ$156,'appendix 1 - Calculation'!BO$3-2007,FALSE),0)</f>
        <v>0</v>
      </c>
      <c r="BP61" s="25">
        <f>IFERROR(VLOOKUP($K61&amp;$J61,'appendix 3 - IO_mult_ETS'!$A$1:$AQ$156,'appendix 1 - Calculation'!BP$3-2007,FALSE),0)</f>
        <v>0</v>
      </c>
      <c r="BQ61" s="25">
        <f>IFERROR(VLOOKUP($K61&amp;$J61,'appendix 3 - IO_mult_ETS'!$A$1:$AQ$156,'appendix 1 - Calculation'!BQ$3-2007,FALSE),0)</f>
        <v>0</v>
      </c>
      <c r="BR61" s="25">
        <f>IFERROR(VLOOKUP($K61&amp;$J61,'appendix 3 - IO_mult_ETS'!$A$1:$AQ$156,'appendix 1 - Calculation'!BR$3-2007,FALSE),0)</f>
        <v>0</v>
      </c>
      <c r="BS61" s="25">
        <f>IFERROR(VLOOKUP($K61&amp;$J61,'appendix 3 - IO_mult_ETS'!$A$1:$AQ$156,'appendix 1 - Calculation'!BS$3-2007,FALSE),0)</f>
        <v>0</v>
      </c>
      <c r="BT61" s="25">
        <f>IFERROR(VLOOKUP($K61&amp;$J61,'appendix 3 - IO_mult_ETS'!$A$1:$AQ$156,'appendix 1 - Calculation'!BT$3-2007,FALSE),0)</f>
        <v>0</v>
      </c>
      <c r="BU61" s="25">
        <f>IFERROR(VLOOKUP($K61&amp;$J61,'appendix 3 - IO_mult_ETS'!$A$1:$AQ$156,'appendix 1 - Calculation'!BU$3-2007,FALSE),0)</f>
        <v>0</v>
      </c>
      <c r="BV61" s="25">
        <f>IFERROR(VLOOKUP($K61&amp;$J61,'appendix 3 - IO_mult_ETS'!$A$1:$AQ$156,'appendix 1 - Calculation'!BV$3-2007,FALSE),0)</f>
        <v>0</v>
      </c>
      <c r="BW61" s="25">
        <f>IFERROR(VLOOKUP($K61&amp;$J61,'appendix 3 - IO_mult_ETS'!$A$1:$AQ$156,'appendix 1 - Calculation'!BW$3-2007,FALSE),0)</f>
        <v>0</v>
      </c>
      <c r="BX61" s="25">
        <f>IFERROR(VLOOKUP($K61&amp;$J61,'appendix 3 - IO_mult_ETS'!$A$1:$AQ$156,'appendix 1 - Calculation'!BX$3-2007,FALSE),0)</f>
        <v>0</v>
      </c>
      <c r="BY61" s="25">
        <f>IFERROR(VLOOKUP($K61&amp;$J61,'appendix 3 - IO_mult_ETS'!$A$1:$AQ$156,'appendix 1 - Calculation'!BY$3-2007,FALSE),0)</f>
        <v>0</v>
      </c>
      <c r="BZ61" s="25">
        <f>IFERROR(VLOOKUP($K61&amp;$J61,'appendix 3 - IO_mult_ETS'!$A$1:$AQ$156,'appendix 1 - Calculation'!BZ$3-2007,FALSE),0)</f>
        <v>0</v>
      </c>
      <c r="CA61" s="25">
        <f>IFERROR(VLOOKUP($K61&amp;$J61,'appendix 3 - IO_mult_ETS'!$A$1:$AQ$156,'appendix 1 - Calculation'!CA$3-2007,FALSE),0)</f>
        <v>0</v>
      </c>
      <c r="CB61" s="25">
        <f>IFERROR(VLOOKUP($K61&amp;$J61,'appendix 3 - IO_mult_ETS'!$A$1:$AQ$156,'appendix 1 - Calculation'!CB$3-2007,FALSE),0)</f>
        <v>0</v>
      </c>
      <c r="CC61" s="25">
        <f>IFERROR(VLOOKUP($K61&amp;$J61,'appendix 3 - IO_mult_ETS'!$A$1:$AQ$156,'appendix 1 - Calculation'!CC$3-2007,FALSE),0)</f>
        <v>0</v>
      </c>
      <c r="CD61" s="25">
        <f>IFERROR(VLOOKUP($K61&amp;$J61,'appendix 3 - IO_mult_ETS'!$A$1:$AQ$156,'appendix 1 - Calculation'!CD$3-2007,FALSE),0)</f>
        <v>0</v>
      </c>
      <c r="CE61" s="25">
        <f>IFERROR(VLOOKUP($K61&amp;$J61,'appendix 3 - IO_mult_ETS'!$A$1:$AQ$156,'appendix 1 - Calculation'!CE$3-2007,FALSE),0)</f>
        <v>0</v>
      </c>
      <c r="CF61" s="25">
        <f>IFERROR(VLOOKUP($K61&amp;$J61,'appendix 3 - IO_mult_ETS'!$A$1:$AQ$156,'appendix 1 - Calculation'!CF$3-2007,FALSE),0)</f>
        <v>0</v>
      </c>
      <c r="CG61" s="25">
        <f>IFERROR(VLOOKUP($K61&amp;$J61,'appendix 3 - IO_mult_ETS'!$A$1:$AQ$156,'appendix 1 - Calculation'!CG$3-2007,FALSE),0)</f>
        <v>0</v>
      </c>
      <c r="CH61" s="25">
        <f>IFERROR(VLOOKUP($K61&amp;$J61,'appendix 3 - IO_mult_ETS'!$A$1:$AQ$156,'appendix 1 - Calculation'!CH$3-2007,FALSE),0)</f>
        <v>0</v>
      </c>
      <c r="CI61" s="25">
        <f>IFERROR(VLOOKUP($K61&amp;$J61,'appendix 3 - IO_mult_ETS'!$A$1:$AQ$156,'appendix 1 - Calculation'!CI$3-2007,FALSE),0)</f>
        <v>0</v>
      </c>
      <c r="CJ61" s="25">
        <f>IFERROR(VLOOKUP($K61&amp;$J61,'appendix 3 - IO_mult_ETS'!$A$1:$AQ$156,'appendix 1 - Calculation'!CJ$3-2007,FALSE),0)</f>
        <v>0</v>
      </c>
      <c r="CK61" s="25">
        <f>IFERROR(VLOOKUP($K61&amp;$J61,'appendix 3 - IO_mult_ETS'!$A$1:$AQ$156,'appendix 1 - Calculation'!CK$3-2007,FALSE),0)</f>
        <v>0</v>
      </c>
      <c r="CL61" s="25">
        <f>IFERROR(VLOOKUP($K61&amp;$J61,'appendix 3 - IO_mult_ETS'!$A$1:$AQ$156,'appendix 1 - Calculation'!CL$3-2007,FALSE),0)</f>
        <v>0</v>
      </c>
      <c r="CM61" s="25">
        <f>IFERROR(VLOOKUP($K61&amp;$J61,'appendix 3 - IO_mult_ETS'!$A$1:$AQ$156,'appendix 1 - Calculation'!CM$3-2007,FALSE),0)</f>
        <v>0</v>
      </c>
      <c r="CN61" s="25">
        <f t="shared" si="582"/>
        <v>0</v>
      </c>
      <c r="CO61" s="25">
        <f t="shared" si="651"/>
        <v>0</v>
      </c>
      <c r="CP61" s="25">
        <f t="shared" si="652"/>
        <v>0</v>
      </c>
      <c r="CQ61" s="25">
        <f t="shared" si="653"/>
        <v>0</v>
      </c>
      <c r="CR61" s="25">
        <f t="shared" si="654"/>
        <v>0</v>
      </c>
      <c r="CS61" s="25">
        <f t="shared" si="655"/>
        <v>0</v>
      </c>
      <c r="CT61" s="25">
        <f t="shared" si="656"/>
        <v>0</v>
      </c>
      <c r="CU61" s="25">
        <f t="shared" si="657"/>
        <v>0</v>
      </c>
      <c r="CV61" s="25">
        <f t="shared" si="658"/>
        <v>0</v>
      </c>
      <c r="CW61" s="25">
        <f t="shared" si="659"/>
        <v>0</v>
      </c>
      <c r="CX61" s="25">
        <f t="shared" si="660"/>
        <v>0</v>
      </c>
      <c r="CY61" s="25">
        <f t="shared" si="661"/>
        <v>0</v>
      </c>
      <c r="CZ61" s="25">
        <f t="shared" si="662"/>
        <v>0</v>
      </c>
      <c r="DA61" s="25">
        <f t="shared" si="663"/>
        <v>0</v>
      </c>
      <c r="DB61" s="25">
        <f t="shared" si="664"/>
        <v>0</v>
      </c>
      <c r="DC61" s="25">
        <f t="shared" si="665"/>
        <v>0</v>
      </c>
      <c r="DD61" s="25">
        <f t="shared" si="645"/>
        <v>0</v>
      </c>
      <c r="DE61" s="25">
        <f t="shared" si="666"/>
        <v>0</v>
      </c>
      <c r="DF61" s="25">
        <f t="shared" si="667"/>
        <v>0</v>
      </c>
      <c r="DG61" s="25">
        <f t="shared" si="668"/>
        <v>0</v>
      </c>
      <c r="DH61" s="25">
        <f t="shared" si="669"/>
        <v>0</v>
      </c>
      <c r="DI61" s="25">
        <f t="shared" si="670"/>
        <v>0</v>
      </c>
      <c r="DJ61" s="25">
        <f t="shared" si="671"/>
        <v>0</v>
      </c>
      <c r="DK61" s="25">
        <f t="shared" si="672"/>
        <v>0</v>
      </c>
      <c r="DL61" s="25">
        <f t="shared" si="673"/>
        <v>0</v>
      </c>
      <c r="DM61" s="25">
        <f t="shared" si="674"/>
        <v>0</v>
      </c>
      <c r="DN61" s="25">
        <f t="shared" si="675"/>
        <v>0</v>
      </c>
      <c r="DO61" s="25">
        <f t="shared" si="676"/>
        <v>0</v>
      </c>
      <c r="DP61" s="25">
        <f t="shared" si="677"/>
        <v>0</v>
      </c>
      <c r="DQ61" s="25">
        <f t="shared" si="678"/>
        <v>0</v>
      </c>
      <c r="DR61" s="25">
        <f t="shared" si="679"/>
        <v>0</v>
      </c>
      <c r="DS61" s="25">
        <f t="shared" si="680"/>
        <v>0</v>
      </c>
      <c r="DT61" s="25">
        <f t="shared" si="646"/>
        <v>0</v>
      </c>
      <c r="DU61" s="25">
        <f t="shared" si="681"/>
        <v>0</v>
      </c>
      <c r="DV61" s="25">
        <f t="shared" si="682"/>
        <v>0</v>
      </c>
      <c r="DW61" s="25">
        <f t="shared" si="683"/>
        <v>0</v>
      </c>
      <c r="DX61" s="25">
        <f t="shared" si="684"/>
        <v>0</v>
      </c>
      <c r="DY61" s="25">
        <f t="shared" si="685"/>
        <v>0</v>
      </c>
      <c r="DZ61" s="25">
        <f t="shared" si="686"/>
        <v>0</v>
      </c>
      <c r="EA61" s="25">
        <f t="shared" si="687"/>
        <v>0</v>
      </c>
      <c r="EB61" s="25">
        <f t="shared" si="583"/>
        <v>0</v>
      </c>
      <c r="EC61" s="25">
        <f t="shared" si="688"/>
        <v>0</v>
      </c>
      <c r="ED61" s="25">
        <f t="shared" si="689"/>
        <v>0</v>
      </c>
      <c r="EE61" s="25">
        <f t="shared" si="690"/>
        <v>0</v>
      </c>
      <c r="EF61" s="25">
        <f t="shared" si="691"/>
        <v>0</v>
      </c>
      <c r="EG61" s="25">
        <f t="shared" si="692"/>
        <v>0</v>
      </c>
      <c r="EH61" s="25">
        <f t="shared" si="693"/>
        <v>0</v>
      </c>
      <c r="EI61" s="25">
        <f t="shared" si="694"/>
        <v>0</v>
      </c>
      <c r="EJ61" s="25">
        <f t="shared" si="695"/>
        <v>0</v>
      </c>
      <c r="EK61" s="25">
        <f t="shared" si="696"/>
        <v>0</v>
      </c>
      <c r="EL61" s="25">
        <f t="shared" si="697"/>
        <v>0</v>
      </c>
      <c r="EM61" s="25">
        <f t="shared" si="698"/>
        <v>0</v>
      </c>
      <c r="EN61" s="25">
        <f t="shared" si="699"/>
        <v>0</v>
      </c>
      <c r="EO61" s="25">
        <f t="shared" si="700"/>
        <v>0</v>
      </c>
      <c r="EP61" s="25">
        <f t="shared" si="701"/>
        <v>0</v>
      </c>
      <c r="EQ61" s="25">
        <f t="shared" si="702"/>
        <v>0</v>
      </c>
      <c r="ER61" s="25">
        <f t="shared" si="647"/>
        <v>0</v>
      </c>
      <c r="ES61" s="25">
        <f t="shared" si="703"/>
        <v>0</v>
      </c>
      <c r="ET61" s="25">
        <f t="shared" si="704"/>
        <v>0</v>
      </c>
      <c r="EU61" s="25">
        <f t="shared" si="705"/>
        <v>0</v>
      </c>
      <c r="EV61" s="25">
        <f t="shared" si="706"/>
        <v>0</v>
      </c>
      <c r="EW61" s="25">
        <f t="shared" si="707"/>
        <v>0</v>
      </c>
      <c r="EX61" s="25">
        <f t="shared" si="708"/>
        <v>0</v>
      </c>
      <c r="EY61" s="25">
        <f t="shared" si="709"/>
        <v>0</v>
      </c>
      <c r="EZ61" s="25">
        <f t="shared" si="710"/>
        <v>0</v>
      </c>
      <c r="FA61" s="25">
        <f t="shared" si="711"/>
        <v>0</v>
      </c>
      <c r="FB61" s="25">
        <f t="shared" si="712"/>
        <v>0</v>
      </c>
      <c r="FC61" s="25">
        <f t="shared" si="713"/>
        <v>0</v>
      </c>
      <c r="FD61" s="25">
        <f t="shared" si="714"/>
        <v>0</v>
      </c>
      <c r="FE61" s="25">
        <f t="shared" si="715"/>
        <v>0</v>
      </c>
      <c r="FF61" s="25">
        <f t="shared" si="716"/>
        <v>0</v>
      </c>
      <c r="FG61" s="25">
        <f t="shared" si="717"/>
        <v>0</v>
      </c>
      <c r="FH61" s="25">
        <f t="shared" si="648"/>
        <v>0</v>
      </c>
      <c r="FI61" s="25">
        <f t="shared" si="572"/>
        <v>0</v>
      </c>
      <c r="FJ61" s="25">
        <f t="shared" si="573"/>
        <v>0</v>
      </c>
      <c r="FK61" s="25">
        <f t="shared" si="574"/>
        <v>0</v>
      </c>
      <c r="FL61" s="25">
        <f t="shared" si="575"/>
        <v>0</v>
      </c>
      <c r="FM61" s="25">
        <f t="shared" si="576"/>
        <v>0</v>
      </c>
      <c r="FN61" s="25">
        <f t="shared" si="577"/>
        <v>0</v>
      </c>
      <c r="FO61" s="25">
        <f t="shared" si="578"/>
        <v>0</v>
      </c>
      <c r="FP61" s="25">
        <f t="shared" si="584"/>
        <v>0</v>
      </c>
      <c r="FQ61" s="25">
        <f t="shared" si="718"/>
        <v>0</v>
      </c>
      <c r="FR61" s="25">
        <f t="shared" si="719"/>
        <v>0</v>
      </c>
      <c r="FS61" s="25">
        <f t="shared" si="720"/>
        <v>0</v>
      </c>
      <c r="FT61" s="25">
        <f t="shared" si="721"/>
        <v>0</v>
      </c>
      <c r="FU61" s="25">
        <f t="shared" si="722"/>
        <v>0</v>
      </c>
      <c r="FV61" s="25">
        <f t="shared" si="723"/>
        <v>0</v>
      </c>
      <c r="FW61" s="25">
        <f t="shared" si="724"/>
        <v>0</v>
      </c>
      <c r="FX61" s="25">
        <f t="shared" si="725"/>
        <v>0</v>
      </c>
      <c r="FY61" s="25">
        <f t="shared" si="726"/>
        <v>0</v>
      </c>
      <c r="FZ61" s="25">
        <f t="shared" si="727"/>
        <v>0</v>
      </c>
      <c r="GA61" s="25">
        <f t="shared" si="728"/>
        <v>0</v>
      </c>
      <c r="GB61" s="25">
        <f t="shared" si="729"/>
        <v>0</v>
      </c>
      <c r="GC61" s="25">
        <f t="shared" si="730"/>
        <v>0</v>
      </c>
      <c r="GD61" s="25">
        <f t="shared" si="731"/>
        <v>0</v>
      </c>
      <c r="GE61" s="25">
        <f t="shared" si="732"/>
        <v>0</v>
      </c>
      <c r="GF61" s="25">
        <f t="shared" si="649"/>
        <v>0</v>
      </c>
      <c r="GG61" s="25">
        <f t="shared" si="733"/>
        <v>0</v>
      </c>
      <c r="GH61" s="25">
        <f t="shared" si="734"/>
        <v>0</v>
      </c>
      <c r="GI61" s="25">
        <f t="shared" si="735"/>
        <v>0</v>
      </c>
      <c r="GJ61" s="25">
        <f t="shared" si="736"/>
        <v>0</v>
      </c>
      <c r="GK61" s="25">
        <f t="shared" si="737"/>
        <v>0</v>
      </c>
      <c r="GL61" s="25">
        <f t="shared" si="738"/>
        <v>0</v>
      </c>
      <c r="GM61" s="25">
        <f t="shared" si="739"/>
        <v>0</v>
      </c>
      <c r="GN61" s="25">
        <f t="shared" si="740"/>
        <v>0</v>
      </c>
      <c r="GO61" s="25">
        <f t="shared" si="741"/>
        <v>0</v>
      </c>
      <c r="GP61" s="25">
        <f t="shared" si="742"/>
        <v>0</v>
      </c>
      <c r="GQ61" s="25">
        <f t="shared" si="743"/>
        <v>0</v>
      </c>
      <c r="GR61" s="25">
        <f t="shared" si="744"/>
        <v>0</v>
      </c>
      <c r="GS61" s="25">
        <f t="shared" si="745"/>
        <v>0</v>
      </c>
      <c r="GT61" s="25">
        <f t="shared" si="746"/>
        <v>0</v>
      </c>
      <c r="GU61" s="25">
        <f t="shared" si="747"/>
        <v>0</v>
      </c>
      <c r="GV61" s="25">
        <f t="shared" si="650"/>
        <v>0</v>
      </c>
      <c r="GW61" s="25">
        <f t="shared" si="748"/>
        <v>0</v>
      </c>
      <c r="GX61" s="25">
        <f t="shared" si="749"/>
        <v>0</v>
      </c>
      <c r="GY61" s="25">
        <f t="shared" si="750"/>
        <v>0</v>
      </c>
      <c r="GZ61" s="25">
        <f t="shared" si="751"/>
        <v>0</v>
      </c>
      <c r="HA61" s="25">
        <f t="shared" si="752"/>
        <v>0</v>
      </c>
      <c r="HB61" s="25">
        <f t="shared" si="753"/>
        <v>0</v>
      </c>
      <c r="HC61" s="25">
        <f t="shared" si="754"/>
        <v>0</v>
      </c>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BGD61" s="21"/>
    </row>
    <row r="62" spans="1:291 1538:1538" x14ac:dyDescent="0.25">
      <c r="A62" s="7">
        <f>'STEP 2 Input sheet'!A158</f>
        <v>0</v>
      </c>
      <c r="B62" s="7">
        <f>'STEP 2 Input sheet'!B158</f>
        <v>0</v>
      </c>
      <c r="C62" s="7">
        <f>'STEP 2 Input sheet'!C158</f>
        <v>0</v>
      </c>
      <c r="D62" s="7">
        <f>'STEP 2 Input sheet'!D158</f>
        <v>0</v>
      </c>
      <c r="E62" s="7">
        <f>'STEP 2 Input sheet'!E158</f>
        <v>0</v>
      </c>
      <c r="F62" s="7" t="str">
        <f>'STEP 2 Input sheet'!F158</f>
        <v>euro/</v>
      </c>
      <c r="G62" s="7">
        <f>'STEP 2 Input sheet'!G158</f>
        <v>0</v>
      </c>
      <c r="H62" s="7">
        <f>'STEP 2 Input sheet'!H158</f>
        <v>0</v>
      </c>
      <c r="I62" s="7">
        <f>'STEP 2 Input sheet'!I158</f>
        <v>0</v>
      </c>
      <c r="J62" s="15" t="e">
        <f>VLOOKUP(C62,'appendix 7 - prd ind and reg'!$A:$B,2,FALSE)</f>
        <v>#N/A</v>
      </c>
      <c r="K62" s="16" t="e">
        <f>VLOOKUP(D62,'appendix 7 - prd ind and reg'!$G$2:$H$6,2,FALSE)</f>
        <v>#N/A</v>
      </c>
      <c r="L62" s="25">
        <f>IFERROR(VLOOKUP($K62&amp;$J62,'appendix 2 - IO_mult_all'!$A$1:$AQ$156,'appendix 1 - Calculation'!L$36-2007,FALSE),0)</f>
        <v>0</v>
      </c>
      <c r="M62" s="25">
        <f>IFERROR(VLOOKUP($K62&amp;$J62,'appendix 2 - IO_mult_all'!$A$1:$AQ$156,'appendix 1 - Calculation'!M$36-2007,FALSE),0)</f>
        <v>0</v>
      </c>
      <c r="N62" s="25">
        <f>IFERROR(VLOOKUP($K62&amp;$J62,'appendix 2 - IO_mult_all'!$A$1:$AQ$156,'appendix 1 - Calculation'!N$36-2007,FALSE),0)</f>
        <v>0</v>
      </c>
      <c r="O62" s="25">
        <f>IFERROR(VLOOKUP($K62&amp;$J62,'appendix 2 - IO_mult_all'!$A$1:$AQ$156,'appendix 1 - Calculation'!O$36-2007,FALSE),0)</f>
        <v>0</v>
      </c>
      <c r="P62" s="25">
        <f>IFERROR(VLOOKUP($K62&amp;$J62,'appendix 2 - IO_mult_all'!$A$1:$AQ$156,'appendix 1 - Calculation'!P$36-2007,FALSE),0)</f>
        <v>0</v>
      </c>
      <c r="Q62" s="25">
        <f>IFERROR(VLOOKUP($K62&amp;$J62,'appendix 2 - IO_mult_all'!$A$1:$AQ$156,'appendix 1 - Calculation'!Q$36-2007,FALSE),0)</f>
        <v>0</v>
      </c>
      <c r="R62" s="25">
        <f>IFERROR(VLOOKUP($K62&amp;$J62,'appendix 2 - IO_mult_all'!$A$1:$AQ$156,'appendix 1 - Calculation'!R$36-2007,FALSE),0)</f>
        <v>0</v>
      </c>
      <c r="S62" s="25">
        <f>IFERROR(VLOOKUP($K62&amp;$J62,'appendix 2 - IO_mult_all'!$A$1:$AQ$156,'appendix 1 - Calculation'!S$36-2007,FALSE),0)</f>
        <v>0</v>
      </c>
      <c r="T62" s="25">
        <f>IFERROR(VLOOKUP($K62&amp;$J62,'appendix 2 - IO_mult_all'!$A$1:$AQ$156,'appendix 1 - Calculation'!T$36-2007,FALSE),0)</f>
        <v>0</v>
      </c>
      <c r="U62" s="25">
        <f>IFERROR(VLOOKUP($K62&amp;$J62,'appendix 2 - IO_mult_all'!$A$1:$AQ$156,'appendix 1 - Calculation'!U$36-2007,FALSE),0)</f>
        <v>0</v>
      </c>
      <c r="V62" s="25">
        <f>IFERROR(VLOOKUP($K62&amp;$J62,'appendix 2 - IO_mult_all'!$A$1:$AQ$156,'appendix 1 - Calculation'!V$36-2007,FALSE),0)</f>
        <v>0</v>
      </c>
      <c r="W62" s="25">
        <f>IFERROR(VLOOKUP($K62&amp;$J62,'appendix 2 - IO_mult_all'!$A$1:$AQ$156,'appendix 1 - Calculation'!W$36-2007,FALSE),0)</f>
        <v>0</v>
      </c>
      <c r="X62" s="25">
        <f>IFERROR(VLOOKUP($K62&amp;$J62,'appendix 2 - IO_mult_all'!$A$1:$AQ$156,'appendix 1 - Calculation'!X$36-2007,FALSE),0)</f>
        <v>0</v>
      </c>
      <c r="Y62" s="25">
        <f>IFERROR(VLOOKUP($K62&amp;$J62,'appendix 2 - IO_mult_all'!$A$1:$AQ$156,'appendix 1 - Calculation'!Y$36-2007,FALSE),0)</f>
        <v>0</v>
      </c>
      <c r="Z62" s="25">
        <f>IFERROR(VLOOKUP($K62&amp;$J62,'appendix 2 - IO_mult_all'!$A$1:$AQ$156,'appendix 1 - Calculation'!Z$36-2007,FALSE),0)</f>
        <v>0</v>
      </c>
      <c r="AA62" s="25">
        <f>IFERROR(VLOOKUP($K62&amp;$J62,'appendix 2 - IO_mult_all'!$A$1:$AQ$156,'appendix 1 - Calculation'!AA$36-2007,FALSE),0)</f>
        <v>0</v>
      </c>
      <c r="AB62" s="25">
        <f>IFERROR(VLOOKUP($K62&amp;$J62,'appendix 2 - IO_mult_all'!$A$1:$AQ$156,'appendix 1 - Calculation'!AB$36-2007,FALSE),0)</f>
        <v>0</v>
      </c>
      <c r="AC62" s="25">
        <f>IFERROR(VLOOKUP($K62&amp;$J62,'appendix 2 - IO_mult_all'!$A$1:$AQ$156,'appendix 1 - Calculation'!AC$36-2007,FALSE),0)</f>
        <v>0</v>
      </c>
      <c r="AD62" s="25">
        <f>IFERROR(VLOOKUP($K62&amp;$J62,'appendix 2 - IO_mult_all'!$A$1:$AQ$156,'appendix 1 - Calculation'!AD$36-2007,FALSE),0)</f>
        <v>0</v>
      </c>
      <c r="AE62" s="25">
        <f>IFERROR(VLOOKUP($K62&amp;$J62,'appendix 2 - IO_mult_all'!$A$1:$AQ$156,'appendix 1 - Calculation'!AE$36-2007,FALSE),0)</f>
        <v>0</v>
      </c>
      <c r="AF62" s="25">
        <f>IFERROR(VLOOKUP($K62&amp;$J62,'appendix 2 - IO_mult_all'!$A$1:$AQ$156,'appendix 1 - Calculation'!AF$36-2007,FALSE),0)</f>
        <v>0</v>
      </c>
      <c r="AG62" s="25">
        <f>IFERROR(VLOOKUP($K62&amp;$J62,'appendix 2 - IO_mult_all'!$A$1:$AQ$156,'appendix 1 - Calculation'!AG$36-2007,FALSE),0)</f>
        <v>0</v>
      </c>
      <c r="AH62" s="25">
        <f>IFERROR(VLOOKUP($K62&amp;$J62,'appendix 2 - IO_mult_all'!$A$1:$AQ$156,'appendix 1 - Calculation'!AH$36-2007,FALSE),0)</f>
        <v>0</v>
      </c>
      <c r="AI62" s="25">
        <f>IFERROR(VLOOKUP($K62&amp;$J62,'appendix 2 - IO_mult_all'!$A$1:$AQ$156,'appendix 1 - Calculation'!AI$36-2007,FALSE),0)</f>
        <v>0</v>
      </c>
      <c r="AJ62" s="25">
        <f>IFERROR(VLOOKUP($K62&amp;$J62,'appendix 2 - IO_mult_all'!$A$1:$AQ$156,'appendix 1 - Calculation'!AJ$36-2007,FALSE),0)</f>
        <v>0</v>
      </c>
      <c r="AK62" s="25">
        <f>IFERROR(VLOOKUP($K62&amp;$J62,'appendix 2 - IO_mult_all'!$A$1:$AQ$156,'appendix 1 - Calculation'!AK$36-2007,FALSE),0)</f>
        <v>0</v>
      </c>
      <c r="AL62" s="25">
        <f>IFERROR(VLOOKUP($K62&amp;$J62,'appendix 2 - IO_mult_all'!$A$1:$AQ$156,'appendix 1 - Calculation'!AL$36-2007,FALSE),0)</f>
        <v>0</v>
      </c>
      <c r="AM62" s="25">
        <f>IFERROR(VLOOKUP($K62&amp;$J62,'appendix 2 - IO_mult_all'!$A$1:$AQ$156,'appendix 1 - Calculation'!AM$36-2007,FALSE),0)</f>
        <v>0</v>
      </c>
      <c r="AN62" s="25">
        <f>IFERROR(VLOOKUP($K62&amp;$J62,'appendix 2 - IO_mult_all'!$A$1:$AQ$156,'appendix 1 - Calculation'!AN$36-2007,FALSE),0)</f>
        <v>0</v>
      </c>
      <c r="AO62" s="25">
        <f>IFERROR(VLOOKUP($K62&amp;$J62,'appendix 2 - IO_mult_all'!$A$1:$AQ$156,'appendix 1 - Calculation'!AO$36-2007,FALSE),0)</f>
        <v>0</v>
      </c>
      <c r="AP62" s="25">
        <f>IFERROR(VLOOKUP($K62&amp;$J62,'appendix 2 - IO_mult_all'!$A$1:$AQ$156,'appendix 1 - Calculation'!AP$36-2007,FALSE),0)</f>
        <v>0</v>
      </c>
      <c r="AQ62" s="25">
        <f>IFERROR(VLOOKUP($K62&amp;$J62,'appendix 2 - IO_mult_all'!$A$1:$AQ$156,'appendix 1 - Calculation'!AQ$36-2007,FALSE),0)</f>
        <v>0</v>
      </c>
      <c r="AR62" s="25">
        <f>IFERROR(VLOOKUP($K62&amp;$J62,'appendix 2 - IO_mult_all'!$A$1:$AQ$156,'appendix 1 - Calculation'!AR$36-2007,FALSE),0)</f>
        <v>0</v>
      </c>
      <c r="AS62" s="25">
        <f>IFERROR(VLOOKUP($K62&amp;$J62,'appendix 2 - IO_mult_all'!$A$1:$AQ$156,'appendix 1 - Calculation'!AS$36-2007,FALSE),0)</f>
        <v>0</v>
      </c>
      <c r="AT62" s="25">
        <f>IFERROR(VLOOKUP($K62&amp;$J62,'appendix 2 - IO_mult_all'!$A$1:$AQ$156,'appendix 1 - Calculation'!AT$36-2007,FALSE),0)</f>
        <v>0</v>
      </c>
      <c r="AU62" s="25">
        <f>IFERROR(VLOOKUP($K62&amp;$J62,'appendix 2 - IO_mult_all'!$A$1:$AQ$156,'appendix 1 - Calculation'!AU$36-2007,FALSE),0)</f>
        <v>0</v>
      </c>
      <c r="AV62" s="25">
        <f>IFERROR(VLOOKUP($K62&amp;$J62,'appendix 2 - IO_mult_all'!$A$1:$AQ$156,'appendix 1 - Calculation'!AV$36-2007,FALSE),0)</f>
        <v>0</v>
      </c>
      <c r="AW62" s="25">
        <f>IFERROR(VLOOKUP($K62&amp;$J62,'appendix 2 - IO_mult_all'!$A$1:$AQ$156,'appendix 1 - Calculation'!AW$36-2007,FALSE),0)</f>
        <v>0</v>
      </c>
      <c r="AX62" s="25">
        <f>IFERROR(VLOOKUP($K62&amp;$J62,'appendix 2 - IO_mult_all'!$A$1:$AQ$156,'appendix 1 - Calculation'!AX$36-2007,FALSE),0)</f>
        <v>0</v>
      </c>
      <c r="AY62" s="25">
        <f>IFERROR(VLOOKUP($K62&amp;$J62,'appendix 2 - IO_mult_all'!$A$1:$AQ$156,'appendix 1 - Calculation'!AY$36-2007,FALSE),0)</f>
        <v>0</v>
      </c>
      <c r="AZ62" s="25">
        <f>IFERROR(VLOOKUP($K62&amp;$J62,'appendix 3 - IO_mult_ETS'!$A$1:$AQ$156,'appendix 1 - Calculation'!AZ$3-2007,FALSE),0)</f>
        <v>0</v>
      </c>
      <c r="BA62" s="25">
        <f>IFERROR(VLOOKUP($K62&amp;$J62,'appendix 3 - IO_mult_ETS'!$A$1:$AQ$156,'appendix 1 - Calculation'!BA$3-2007,FALSE),0)</f>
        <v>0</v>
      </c>
      <c r="BB62" s="25">
        <f>IFERROR(VLOOKUP($K62&amp;$J62,'appendix 3 - IO_mult_ETS'!$A$1:$AQ$156,'appendix 1 - Calculation'!BB$3-2007,FALSE),0)</f>
        <v>0</v>
      </c>
      <c r="BC62" s="25">
        <f>IFERROR(VLOOKUP($K62&amp;$J62,'appendix 3 - IO_mult_ETS'!$A$1:$AQ$156,'appendix 1 - Calculation'!BC$3-2007,FALSE),0)</f>
        <v>0</v>
      </c>
      <c r="BD62" s="25">
        <f>IFERROR(VLOOKUP($K62&amp;$J62,'appendix 3 - IO_mult_ETS'!$A$1:$AQ$156,'appendix 1 - Calculation'!BD$3-2007,FALSE),0)</f>
        <v>0</v>
      </c>
      <c r="BE62" s="25">
        <f>IFERROR(VLOOKUP($K62&amp;$J62,'appendix 3 - IO_mult_ETS'!$A$1:$AQ$156,'appendix 1 - Calculation'!BE$3-2007,FALSE),0)</f>
        <v>0</v>
      </c>
      <c r="BF62" s="25">
        <f>IFERROR(VLOOKUP($K62&amp;$J62,'appendix 3 - IO_mult_ETS'!$A$1:$AQ$156,'appendix 1 - Calculation'!BF$3-2007,FALSE),0)</f>
        <v>0</v>
      </c>
      <c r="BG62" s="25">
        <f>IFERROR(VLOOKUP($K62&amp;$J62,'appendix 3 - IO_mult_ETS'!$A$1:$AQ$156,'appendix 1 - Calculation'!BG$3-2007,FALSE),0)</f>
        <v>0</v>
      </c>
      <c r="BH62" s="25">
        <f>IFERROR(VLOOKUP($K62&amp;$J62,'appendix 3 - IO_mult_ETS'!$A$1:$AQ$156,'appendix 1 - Calculation'!BH$3-2007,FALSE),0)</f>
        <v>0</v>
      </c>
      <c r="BI62" s="25">
        <f>IFERROR(VLOOKUP($K62&amp;$J62,'appendix 3 - IO_mult_ETS'!$A$1:$AQ$156,'appendix 1 - Calculation'!BI$3-2007,FALSE),0)</f>
        <v>0</v>
      </c>
      <c r="BJ62" s="25">
        <f>IFERROR(VLOOKUP($K62&amp;$J62,'appendix 3 - IO_mult_ETS'!$A$1:$AQ$156,'appendix 1 - Calculation'!BJ$3-2007,FALSE),0)</f>
        <v>0</v>
      </c>
      <c r="BK62" s="25">
        <f>IFERROR(VLOOKUP($K62&amp;$J62,'appendix 3 - IO_mult_ETS'!$A$1:$AQ$156,'appendix 1 - Calculation'!BK$3-2007,FALSE),0)</f>
        <v>0</v>
      </c>
      <c r="BL62" s="25">
        <f>IFERROR(VLOOKUP($K62&amp;$J62,'appendix 3 - IO_mult_ETS'!$A$1:$AQ$156,'appendix 1 - Calculation'!BL$3-2007,FALSE),0)</f>
        <v>0</v>
      </c>
      <c r="BM62" s="25">
        <f>IFERROR(VLOOKUP($K62&amp;$J62,'appendix 3 - IO_mult_ETS'!$A$1:$AQ$156,'appendix 1 - Calculation'!BM$3-2007,FALSE),0)</f>
        <v>0</v>
      </c>
      <c r="BN62" s="25">
        <f>IFERROR(VLOOKUP($K62&amp;$J62,'appendix 3 - IO_mult_ETS'!$A$1:$AQ$156,'appendix 1 - Calculation'!BN$3-2007,FALSE),0)</f>
        <v>0</v>
      </c>
      <c r="BO62" s="25">
        <f>IFERROR(VLOOKUP($K62&amp;$J62,'appendix 3 - IO_mult_ETS'!$A$1:$AQ$156,'appendix 1 - Calculation'!BO$3-2007,FALSE),0)</f>
        <v>0</v>
      </c>
      <c r="BP62" s="25">
        <f>IFERROR(VLOOKUP($K62&amp;$J62,'appendix 3 - IO_mult_ETS'!$A$1:$AQ$156,'appendix 1 - Calculation'!BP$3-2007,FALSE),0)</f>
        <v>0</v>
      </c>
      <c r="BQ62" s="25">
        <f>IFERROR(VLOOKUP($K62&amp;$J62,'appendix 3 - IO_mult_ETS'!$A$1:$AQ$156,'appendix 1 - Calculation'!BQ$3-2007,FALSE),0)</f>
        <v>0</v>
      </c>
      <c r="BR62" s="25">
        <f>IFERROR(VLOOKUP($K62&amp;$J62,'appendix 3 - IO_mult_ETS'!$A$1:$AQ$156,'appendix 1 - Calculation'!BR$3-2007,FALSE),0)</f>
        <v>0</v>
      </c>
      <c r="BS62" s="25">
        <f>IFERROR(VLOOKUP($K62&amp;$J62,'appendix 3 - IO_mult_ETS'!$A$1:$AQ$156,'appendix 1 - Calculation'!BS$3-2007,FALSE),0)</f>
        <v>0</v>
      </c>
      <c r="BT62" s="25">
        <f>IFERROR(VLOOKUP($K62&amp;$J62,'appendix 3 - IO_mult_ETS'!$A$1:$AQ$156,'appendix 1 - Calculation'!BT$3-2007,FALSE),0)</f>
        <v>0</v>
      </c>
      <c r="BU62" s="25">
        <f>IFERROR(VLOOKUP($K62&amp;$J62,'appendix 3 - IO_mult_ETS'!$A$1:$AQ$156,'appendix 1 - Calculation'!BU$3-2007,FALSE),0)</f>
        <v>0</v>
      </c>
      <c r="BV62" s="25">
        <f>IFERROR(VLOOKUP($K62&amp;$J62,'appendix 3 - IO_mult_ETS'!$A$1:$AQ$156,'appendix 1 - Calculation'!BV$3-2007,FALSE),0)</f>
        <v>0</v>
      </c>
      <c r="BW62" s="25">
        <f>IFERROR(VLOOKUP($K62&amp;$J62,'appendix 3 - IO_mult_ETS'!$A$1:$AQ$156,'appendix 1 - Calculation'!BW$3-2007,FALSE),0)</f>
        <v>0</v>
      </c>
      <c r="BX62" s="25">
        <f>IFERROR(VLOOKUP($K62&amp;$J62,'appendix 3 - IO_mult_ETS'!$A$1:$AQ$156,'appendix 1 - Calculation'!BX$3-2007,FALSE),0)</f>
        <v>0</v>
      </c>
      <c r="BY62" s="25">
        <f>IFERROR(VLOOKUP($K62&amp;$J62,'appendix 3 - IO_mult_ETS'!$A$1:$AQ$156,'appendix 1 - Calculation'!BY$3-2007,FALSE),0)</f>
        <v>0</v>
      </c>
      <c r="BZ62" s="25">
        <f>IFERROR(VLOOKUP($K62&amp;$J62,'appendix 3 - IO_mult_ETS'!$A$1:$AQ$156,'appendix 1 - Calculation'!BZ$3-2007,FALSE),0)</f>
        <v>0</v>
      </c>
      <c r="CA62" s="25">
        <f>IFERROR(VLOOKUP($K62&amp;$J62,'appendix 3 - IO_mult_ETS'!$A$1:$AQ$156,'appendix 1 - Calculation'!CA$3-2007,FALSE),0)</f>
        <v>0</v>
      </c>
      <c r="CB62" s="25">
        <f>IFERROR(VLOOKUP($K62&amp;$J62,'appendix 3 - IO_mult_ETS'!$A$1:$AQ$156,'appendix 1 - Calculation'!CB$3-2007,FALSE),0)</f>
        <v>0</v>
      </c>
      <c r="CC62" s="25">
        <f>IFERROR(VLOOKUP($K62&amp;$J62,'appendix 3 - IO_mult_ETS'!$A$1:$AQ$156,'appendix 1 - Calculation'!CC$3-2007,FALSE),0)</f>
        <v>0</v>
      </c>
      <c r="CD62" s="25">
        <f>IFERROR(VLOOKUP($K62&amp;$J62,'appendix 3 - IO_mult_ETS'!$A$1:$AQ$156,'appendix 1 - Calculation'!CD$3-2007,FALSE),0)</f>
        <v>0</v>
      </c>
      <c r="CE62" s="25">
        <f>IFERROR(VLOOKUP($K62&amp;$J62,'appendix 3 - IO_mult_ETS'!$A$1:$AQ$156,'appendix 1 - Calculation'!CE$3-2007,FALSE),0)</f>
        <v>0</v>
      </c>
      <c r="CF62" s="25">
        <f>IFERROR(VLOOKUP($K62&amp;$J62,'appendix 3 - IO_mult_ETS'!$A$1:$AQ$156,'appendix 1 - Calculation'!CF$3-2007,FALSE),0)</f>
        <v>0</v>
      </c>
      <c r="CG62" s="25">
        <f>IFERROR(VLOOKUP($K62&amp;$J62,'appendix 3 - IO_mult_ETS'!$A$1:$AQ$156,'appendix 1 - Calculation'!CG$3-2007,FALSE),0)</f>
        <v>0</v>
      </c>
      <c r="CH62" s="25">
        <f>IFERROR(VLOOKUP($K62&amp;$J62,'appendix 3 - IO_mult_ETS'!$A$1:$AQ$156,'appendix 1 - Calculation'!CH$3-2007,FALSE),0)</f>
        <v>0</v>
      </c>
      <c r="CI62" s="25">
        <f>IFERROR(VLOOKUP($K62&amp;$J62,'appendix 3 - IO_mult_ETS'!$A$1:$AQ$156,'appendix 1 - Calculation'!CI$3-2007,FALSE),0)</f>
        <v>0</v>
      </c>
      <c r="CJ62" s="25">
        <f>IFERROR(VLOOKUP($K62&amp;$J62,'appendix 3 - IO_mult_ETS'!$A$1:$AQ$156,'appendix 1 - Calculation'!CJ$3-2007,FALSE),0)</f>
        <v>0</v>
      </c>
      <c r="CK62" s="25">
        <f>IFERROR(VLOOKUP($K62&amp;$J62,'appendix 3 - IO_mult_ETS'!$A$1:$AQ$156,'appendix 1 - Calculation'!CK$3-2007,FALSE),0)</f>
        <v>0</v>
      </c>
      <c r="CL62" s="25">
        <f>IFERROR(VLOOKUP($K62&amp;$J62,'appendix 3 - IO_mult_ETS'!$A$1:$AQ$156,'appendix 1 - Calculation'!CL$3-2007,FALSE),0)</f>
        <v>0</v>
      </c>
      <c r="CM62" s="25">
        <f>IFERROR(VLOOKUP($K62&amp;$J62,'appendix 3 - IO_mult_ETS'!$A$1:$AQ$156,'appendix 1 - Calculation'!CM$3-2007,FALSE),0)</f>
        <v>0</v>
      </c>
      <c r="CN62" s="25">
        <f t="shared" si="582"/>
        <v>0</v>
      </c>
      <c r="CO62" s="25">
        <f t="shared" si="651"/>
        <v>0</v>
      </c>
      <c r="CP62" s="25">
        <f t="shared" si="652"/>
        <v>0</v>
      </c>
      <c r="CQ62" s="25">
        <f t="shared" si="653"/>
        <v>0</v>
      </c>
      <c r="CR62" s="25">
        <f t="shared" si="654"/>
        <v>0</v>
      </c>
      <c r="CS62" s="25">
        <f t="shared" si="655"/>
        <v>0</v>
      </c>
      <c r="CT62" s="25">
        <f t="shared" si="656"/>
        <v>0</v>
      </c>
      <c r="CU62" s="25">
        <f t="shared" si="657"/>
        <v>0</v>
      </c>
      <c r="CV62" s="25">
        <f t="shared" si="658"/>
        <v>0</v>
      </c>
      <c r="CW62" s="25">
        <f t="shared" si="659"/>
        <v>0</v>
      </c>
      <c r="CX62" s="25">
        <f t="shared" si="660"/>
        <v>0</v>
      </c>
      <c r="CY62" s="25">
        <f t="shared" si="661"/>
        <v>0</v>
      </c>
      <c r="CZ62" s="25">
        <f t="shared" si="662"/>
        <v>0</v>
      </c>
      <c r="DA62" s="25">
        <f t="shared" si="663"/>
        <v>0</v>
      </c>
      <c r="DB62" s="25">
        <f t="shared" si="664"/>
        <v>0</v>
      </c>
      <c r="DC62" s="25">
        <f t="shared" si="665"/>
        <v>0</v>
      </c>
      <c r="DD62" s="25">
        <f t="shared" si="645"/>
        <v>0</v>
      </c>
      <c r="DE62" s="25">
        <f t="shared" si="666"/>
        <v>0</v>
      </c>
      <c r="DF62" s="25">
        <f t="shared" si="667"/>
        <v>0</v>
      </c>
      <c r="DG62" s="25">
        <f t="shared" si="668"/>
        <v>0</v>
      </c>
      <c r="DH62" s="25">
        <f t="shared" si="669"/>
        <v>0</v>
      </c>
      <c r="DI62" s="25">
        <f t="shared" si="670"/>
        <v>0</v>
      </c>
      <c r="DJ62" s="25">
        <f t="shared" si="671"/>
        <v>0</v>
      </c>
      <c r="DK62" s="25">
        <f t="shared" si="672"/>
        <v>0</v>
      </c>
      <c r="DL62" s="25">
        <f t="shared" si="673"/>
        <v>0</v>
      </c>
      <c r="DM62" s="25">
        <f t="shared" si="674"/>
        <v>0</v>
      </c>
      <c r="DN62" s="25">
        <f t="shared" si="675"/>
        <v>0</v>
      </c>
      <c r="DO62" s="25">
        <f t="shared" si="676"/>
        <v>0</v>
      </c>
      <c r="DP62" s="25">
        <f t="shared" si="677"/>
        <v>0</v>
      </c>
      <c r="DQ62" s="25">
        <f t="shared" si="678"/>
        <v>0</v>
      </c>
      <c r="DR62" s="25">
        <f t="shared" si="679"/>
        <v>0</v>
      </c>
      <c r="DS62" s="25">
        <f t="shared" si="680"/>
        <v>0</v>
      </c>
      <c r="DT62" s="25">
        <f t="shared" si="646"/>
        <v>0</v>
      </c>
      <c r="DU62" s="25">
        <f t="shared" si="681"/>
        <v>0</v>
      </c>
      <c r="DV62" s="25">
        <f t="shared" si="682"/>
        <v>0</v>
      </c>
      <c r="DW62" s="25">
        <f t="shared" si="683"/>
        <v>0</v>
      </c>
      <c r="DX62" s="25">
        <f t="shared" si="684"/>
        <v>0</v>
      </c>
      <c r="DY62" s="25">
        <f t="shared" si="685"/>
        <v>0</v>
      </c>
      <c r="DZ62" s="25">
        <f t="shared" si="686"/>
        <v>0</v>
      </c>
      <c r="EA62" s="25">
        <f t="shared" si="687"/>
        <v>0</v>
      </c>
      <c r="EB62" s="25">
        <f t="shared" si="583"/>
        <v>0</v>
      </c>
      <c r="EC62" s="25">
        <f t="shared" si="688"/>
        <v>0</v>
      </c>
      <c r="ED62" s="25">
        <f t="shared" si="689"/>
        <v>0</v>
      </c>
      <c r="EE62" s="25">
        <f t="shared" si="690"/>
        <v>0</v>
      </c>
      <c r="EF62" s="25">
        <f t="shared" si="691"/>
        <v>0</v>
      </c>
      <c r="EG62" s="25">
        <f t="shared" si="692"/>
        <v>0</v>
      </c>
      <c r="EH62" s="25">
        <f t="shared" si="693"/>
        <v>0</v>
      </c>
      <c r="EI62" s="25">
        <f t="shared" si="694"/>
        <v>0</v>
      </c>
      <c r="EJ62" s="25">
        <f t="shared" si="695"/>
        <v>0</v>
      </c>
      <c r="EK62" s="25">
        <f t="shared" si="696"/>
        <v>0</v>
      </c>
      <c r="EL62" s="25">
        <f t="shared" si="697"/>
        <v>0</v>
      </c>
      <c r="EM62" s="25">
        <f t="shared" si="698"/>
        <v>0</v>
      </c>
      <c r="EN62" s="25">
        <f t="shared" si="699"/>
        <v>0</v>
      </c>
      <c r="EO62" s="25">
        <f t="shared" si="700"/>
        <v>0</v>
      </c>
      <c r="EP62" s="25">
        <f t="shared" si="701"/>
        <v>0</v>
      </c>
      <c r="EQ62" s="25">
        <f t="shared" si="702"/>
        <v>0</v>
      </c>
      <c r="ER62" s="25">
        <f t="shared" si="647"/>
        <v>0</v>
      </c>
      <c r="ES62" s="25">
        <f t="shared" si="703"/>
        <v>0</v>
      </c>
      <c r="ET62" s="25">
        <f t="shared" si="704"/>
        <v>0</v>
      </c>
      <c r="EU62" s="25">
        <f t="shared" si="705"/>
        <v>0</v>
      </c>
      <c r="EV62" s="25">
        <f t="shared" si="706"/>
        <v>0</v>
      </c>
      <c r="EW62" s="25">
        <f t="shared" si="707"/>
        <v>0</v>
      </c>
      <c r="EX62" s="25">
        <f t="shared" si="708"/>
        <v>0</v>
      </c>
      <c r="EY62" s="25">
        <f t="shared" si="709"/>
        <v>0</v>
      </c>
      <c r="EZ62" s="25">
        <f t="shared" si="710"/>
        <v>0</v>
      </c>
      <c r="FA62" s="25">
        <f t="shared" si="711"/>
        <v>0</v>
      </c>
      <c r="FB62" s="25">
        <f t="shared" si="712"/>
        <v>0</v>
      </c>
      <c r="FC62" s="25">
        <f t="shared" si="713"/>
        <v>0</v>
      </c>
      <c r="FD62" s="25">
        <f t="shared" si="714"/>
        <v>0</v>
      </c>
      <c r="FE62" s="25">
        <f t="shared" si="715"/>
        <v>0</v>
      </c>
      <c r="FF62" s="25">
        <f t="shared" si="716"/>
        <v>0</v>
      </c>
      <c r="FG62" s="25">
        <f t="shared" si="717"/>
        <v>0</v>
      </c>
      <c r="FH62" s="25">
        <f t="shared" si="648"/>
        <v>0</v>
      </c>
      <c r="FI62" s="25">
        <f t="shared" si="572"/>
        <v>0</v>
      </c>
      <c r="FJ62" s="25">
        <f t="shared" si="573"/>
        <v>0</v>
      </c>
      <c r="FK62" s="25">
        <f t="shared" si="574"/>
        <v>0</v>
      </c>
      <c r="FL62" s="25">
        <f t="shared" si="575"/>
        <v>0</v>
      </c>
      <c r="FM62" s="25">
        <f t="shared" si="576"/>
        <v>0</v>
      </c>
      <c r="FN62" s="25">
        <f t="shared" si="577"/>
        <v>0</v>
      </c>
      <c r="FO62" s="25">
        <f t="shared" si="578"/>
        <v>0</v>
      </c>
      <c r="FP62" s="25">
        <f t="shared" si="584"/>
        <v>0</v>
      </c>
      <c r="FQ62" s="25">
        <f t="shared" si="718"/>
        <v>0</v>
      </c>
      <c r="FR62" s="25">
        <f t="shared" si="719"/>
        <v>0</v>
      </c>
      <c r="FS62" s="25">
        <f t="shared" si="720"/>
        <v>0</v>
      </c>
      <c r="FT62" s="25">
        <f t="shared" si="721"/>
        <v>0</v>
      </c>
      <c r="FU62" s="25">
        <f t="shared" si="722"/>
        <v>0</v>
      </c>
      <c r="FV62" s="25">
        <f t="shared" si="723"/>
        <v>0</v>
      </c>
      <c r="FW62" s="25">
        <f t="shared" si="724"/>
        <v>0</v>
      </c>
      <c r="FX62" s="25">
        <f t="shared" si="725"/>
        <v>0</v>
      </c>
      <c r="FY62" s="25">
        <f t="shared" si="726"/>
        <v>0</v>
      </c>
      <c r="FZ62" s="25">
        <f t="shared" si="727"/>
        <v>0</v>
      </c>
      <c r="GA62" s="25">
        <f t="shared" si="728"/>
        <v>0</v>
      </c>
      <c r="GB62" s="25">
        <f t="shared" si="729"/>
        <v>0</v>
      </c>
      <c r="GC62" s="25">
        <f t="shared" si="730"/>
        <v>0</v>
      </c>
      <c r="GD62" s="25">
        <f t="shared" si="731"/>
        <v>0</v>
      </c>
      <c r="GE62" s="25">
        <f t="shared" si="732"/>
        <v>0</v>
      </c>
      <c r="GF62" s="25">
        <f t="shared" si="649"/>
        <v>0</v>
      </c>
      <c r="GG62" s="25">
        <f t="shared" si="733"/>
        <v>0</v>
      </c>
      <c r="GH62" s="25">
        <f t="shared" si="734"/>
        <v>0</v>
      </c>
      <c r="GI62" s="25">
        <f t="shared" si="735"/>
        <v>0</v>
      </c>
      <c r="GJ62" s="25">
        <f t="shared" si="736"/>
        <v>0</v>
      </c>
      <c r="GK62" s="25">
        <f t="shared" si="737"/>
        <v>0</v>
      </c>
      <c r="GL62" s="25">
        <f t="shared" si="738"/>
        <v>0</v>
      </c>
      <c r="GM62" s="25">
        <f t="shared" si="739"/>
        <v>0</v>
      </c>
      <c r="GN62" s="25">
        <f t="shared" si="740"/>
        <v>0</v>
      </c>
      <c r="GO62" s="25">
        <f t="shared" si="741"/>
        <v>0</v>
      </c>
      <c r="GP62" s="25">
        <f t="shared" si="742"/>
        <v>0</v>
      </c>
      <c r="GQ62" s="25">
        <f t="shared" si="743"/>
        <v>0</v>
      </c>
      <c r="GR62" s="25">
        <f t="shared" si="744"/>
        <v>0</v>
      </c>
      <c r="GS62" s="25">
        <f t="shared" si="745"/>
        <v>0</v>
      </c>
      <c r="GT62" s="25">
        <f t="shared" si="746"/>
        <v>0</v>
      </c>
      <c r="GU62" s="25">
        <f t="shared" si="747"/>
        <v>0</v>
      </c>
      <c r="GV62" s="25">
        <f t="shared" si="650"/>
        <v>0</v>
      </c>
      <c r="GW62" s="25">
        <f t="shared" si="748"/>
        <v>0</v>
      </c>
      <c r="GX62" s="25">
        <f t="shared" si="749"/>
        <v>0</v>
      </c>
      <c r="GY62" s="25">
        <f t="shared" si="750"/>
        <v>0</v>
      </c>
      <c r="GZ62" s="25">
        <f t="shared" si="751"/>
        <v>0</v>
      </c>
      <c r="HA62" s="25">
        <f t="shared" si="752"/>
        <v>0</v>
      </c>
      <c r="HB62" s="25">
        <f t="shared" si="753"/>
        <v>0</v>
      </c>
      <c r="HC62" s="25">
        <f t="shared" si="754"/>
        <v>0</v>
      </c>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BGD62" s="21"/>
    </row>
    <row r="63" spans="1:291 1538:1538" x14ac:dyDescent="0.25">
      <c r="A63" s="7">
        <f>'STEP 2 Input sheet'!A159</f>
        <v>0</v>
      </c>
      <c r="B63" s="7">
        <f>'STEP 2 Input sheet'!B159</f>
        <v>0</v>
      </c>
      <c r="C63" s="7">
        <f>'STEP 2 Input sheet'!C159</f>
        <v>0</v>
      </c>
      <c r="D63" s="7">
        <f>'STEP 2 Input sheet'!D159</f>
        <v>0</v>
      </c>
      <c r="E63" s="7">
        <f>'STEP 2 Input sheet'!E159</f>
        <v>0</v>
      </c>
      <c r="F63" s="7" t="str">
        <f>'STEP 2 Input sheet'!F159</f>
        <v>euro/</v>
      </c>
      <c r="G63" s="7">
        <f>'STEP 2 Input sheet'!G159</f>
        <v>0</v>
      </c>
      <c r="H63" s="7">
        <f>'STEP 2 Input sheet'!H159</f>
        <v>0</v>
      </c>
      <c r="I63" s="7">
        <f>'STEP 2 Input sheet'!I159</f>
        <v>0</v>
      </c>
      <c r="J63" s="15" t="e">
        <f>VLOOKUP(C63,'appendix 7 - prd ind and reg'!$A:$B,2,FALSE)</f>
        <v>#N/A</v>
      </c>
      <c r="K63" s="16" t="e">
        <f>VLOOKUP(D63,'appendix 7 - prd ind and reg'!$G$2:$H$6,2,FALSE)</f>
        <v>#N/A</v>
      </c>
      <c r="L63" s="25">
        <f>IFERROR(VLOOKUP($K63&amp;$J63,'appendix 2 - IO_mult_all'!$A$1:$AQ$156,'appendix 1 - Calculation'!L$36-2007,FALSE),0)</f>
        <v>0</v>
      </c>
      <c r="M63" s="25">
        <f>IFERROR(VLOOKUP($K63&amp;$J63,'appendix 2 - IO_mult_all'!$A$1:$AQ$156,'appendix 1 - Calculation'!M$36-2007,FALSE),0)</f>
        <v>0</v>
      </c>
      <c r="N63" s="25">
        <f>IFERROR(VLOOKUP($K63&amp;$J63,'appendix 2 - IO_mult_all'!$A$1:$AQ$156,'appendix 1 - Calculation'!N$36-2007,FALSE),0)</f>
        <v>0</v>
      </c>
      <c r="O63" s="25">
        <f>IFERROR(VLOOKUP($K63&amp;$J63,'appendix 2 - IO_mult_all'!$A$1:$AQ$156,'appendix 1 - Calculation'!O$36-2007,FALSE),0)</f>
        <v>0</v>
      </c>
      <c r="P63" s="25">
        <f>IFERROR(VLOOKUP($K63&amp;$J63,'appendix 2 - IO_mult_all'!$A$1:$AQ$156,'appendix 1 - Calculation'!P$36-2007,FALSE),0)</f>
        <v>0</v>
      </c>
      <c r="Q63" s="25">
        <f>IFERROR(VLOOKUP($K63&amp;$J63,'appendix 2 - IO_mult_all'!$A$1:$AQ$156,'appendix 1 - Calculation'!Q$36-2007,FALSE),0)</f>
        <v>0</v>
      </c>
      <c r="R63" s="25">
        <f>IFERROR(VLOOKUP($K63&amp;$J63,'appendix 2 - IO_mult_all'!$A$1:$AQ$156,'appendix 1 - Calculation'!R$36-2007,FALSE),0)</f>
        <v>0</v>
      </c>
      <c r="S63" s="25">
        <f>IFERROR(VLOOKUP($K63&amp;$J63,'appendix 2 - IO_mult_all'!$A$1:$AQ$156,'appendix 1 - Calculation'!S$36-2007,FALSE),0)</f>
        <v>0</v>
      </c>
      <c r="T63" s="25">
        <f>IFERROR(VLOOKUP($K63&amp;$J63,'appendix 2 - IO_mult_all'!$A$1:$AQ$156,'appendix 1 - Calculation'!T$36-2007,FALSE),0)</f>
        <v>0</v>
      </c>
      <c r="U63" s="25">
        <f>IFERROR(VLOOKUP($K63&amp;$J63,'appendix 2 - IO_mult_all'!$A$1:$AQ$156,'appendix 1 - Calculation'!U$36-2007,FALSE),0)</f>
        <v>0</v>
      </c>
      <c r="V63" s="25">
        <f>IFERROR(VLOOKUP($K63&amp;$J63,'appendix 2 - IO_mult_all'!$A$1:$AQ$156,'appendix 1 - Calculation'!V$36-2007,FALSE),0)</f>
        <v>0</v>
      </c>
      <c r="W63" s="25">
        <f>IFERROR(VLOOKUP($K63&amp;$J63,'appendix 2 - IO_mult_all'!$A$1:$AQ$156,'appendix 1 - Calculation'!W$36-2007,FALSE),0)</f>
        <v>0</v>
      </c>
      <c r="X63" s="25">
        <f>IFERROR(VLOOKUP($K63&amp;$J63,'appendix 2 - IO_mult_all'!$A$1:$AQ$156,'appendix 1 - Calculation'!X$36-2007,FALSE),0)</f>
        <v>0</v>
      </c>
      <c r="Y63" s="25">
        <f>IFERROR(VLOOKUP($K63&amp;$J63,'appendix 2 - IO_mult_all'!$A$1:$AQ$156,'appendix 1 - Calculation'!Y$36-2007,FALSE),0)</f>
        <v>0</v>
      </c>
      <c r="Z63" s="25">
        <f>IFERROR(VLOOKUP($K63&amp;$J63,'appendix 2 - IO_mult_all'!$A$1:$AQ$156,'appendix 1 - Calculation'!Z$36-2007,FALSE),0)</f>
        <v>0</v>
      </c>
      <c r="AA63" s="25">
        <f>IFERROR(VLOOKUP($K63&amp;$J63,'appendix 2 - IO_mult_all'!$A$1:$AQ$156,'appendix 1 - Calculation'!AA$36-2007,FALSE),0)</f>
        <v>0</v>
      </c>
      <c r="AB63" s="25">
        <f>IFERROR(VLOOKUP($K63&amp;$J63,'appendix 2 - IO_mult_all'!$A$1:$AQ$156,'appendix 1 - Calculation'!AB$36-2007,FALSE),0)</f>
        <v>0</v>
      </c>
      <c r="AC63" s="25">
        <f>IFERROR(VLOOKUP($K63&amp;$J63,'appendix 2 - IO_mult_all'!$A$1:$AQ$156,'appendix 1 - Calculation'!AC$36-2007,FALSE),0)</f>
        <v>0</v>
      </c>
      <c r="AD63" s="25">
        <f>IFERROR(VLOOKUP($K63&amp;$J63,'appendix 2 - IO_mult_all'!$A$1:$AQ$156,'appendix 1 - Calculation'!AD$36-2007,FALSE),0)</f>
        <v>0</v>
      </c>
      <c r="AE63" s="25">
        <f>IFERROR(VLOOKUP($K63&amp;$J63,'appendix 2 - IO_mult_all'!$A$1:$AQ$156,'appendix 1 - Calculation'!AE$36-2007,FALSE),0)</f>
        <v>0</v>
      </c>
      <c r="AF63" s="25">
        <f>IFERROR(VLOOKUP($K63&amp;$J63,'appendix 2 - IO_mult_all'!$A$1:$AQ$156,'appendix 1 - Calculation'!AF$36-2007,FALSE),0)</f>
        <v>0</v>
      </c>
      <c r="AG63" s="25">
        <f>IFERROR(VLOOKUP($K63&amp;$J63,'appendix 2 - IO_mult_all'!$A$1:$AQ$156,'appendix 1 - Calculation'!AG$36-2007,FALSE),0)</f>
        <v>0</v>
      </c>
      <c r="AH63" s="25">
        <f>IFERROR(VLOOKUP($K63&amp;$J63,'appendix 2 - IO_mult_all'!$A$1:$AQ$156,'appendix 1 - Calculation'!AH$36-2007,FALSE),0)</f>
        <v>0</v>
      </c>
      <c r="AI63" s="25">
        <f>IFERROR(VLOOKUP($K63&amp;$J63,'appendix 2 - IO_mult_all'!$A$1:$AQ$156,'appendix 1 - Calculation'!AI$36-2007,FALSE),0)</f>
        <v>0</v>
      </c>
      <c r="AJ63" s="25">
        <f>IFERROR(VLOOKUP($K63&amp;$J63,'appendix 2 - IO_mult_all'!$A$1:$AQ$156,'appendix 1 - Calculation'!AJ$36-2007,FALSE),0)</f>
        <v>0</v>
      </c>
      <c r="AK63" s="25">
        <f>IFERROR(VLOOKUP($K63&amp;$J63,'appendix 2 - IO_mult_all'!$A$1:$AQ$156,'appendix 1 - Calculation'!AK$36-2007,FALSE),0)</f>
        <v>0</v>
      </c>
      <c r="AL63" s="25">
        <f>IFERROR(VLOOKUP($K63&amp;$J63,'appendix 2 - IO_mult_all'!$A$1:$AQ$156,'appendix 1 - Calculation'!AL$36-2007,FALSE),0)</f>
        <v>0</v>
      </c>
      <c r="AM63" s="25">
        <f>IFERROR(VLOOKUP($K63&amp;$J63,'appendix 2 - IO_mult_all'!$A$1:$AQ$156,'appendix 1 - Calculation'!AM$36-2007,FALSE),0)</f>
        <v>0</v>
      </c>
      <c r="AN63" s="25">
        <f>IFERROR(VLOOKUP($K63&amp;$J63,'appendix 2 - IO_mult_all'!$A$1:$AQ$156,'appendix 1 - Calculation'!AN$36-2007,FALSE),0)</f>
        <v>0</v>
      </c>
      <c r="AO63" s="25">
        <f>IFERROR(VLOOKUP($K63&amp;$J63,'appendix 2 - IO_mult_all'!$A$1:$AQ$156,'appendix 1 - Calculation'!AO$36-2007,FALSE),0)</f>
        <v>0</v>
      </c>
      <c r="AP63" s="25">
        <f>IFERROR(VLOOKUP($K63&amp;$J63,'appendix 2 - IO_mult_all'!$A$1:$AQ$156,'appendix 1 - Calculation'!AP$36-2007,FALSE),0)</f>
        <v>0</v>
      </c>
      <c r="AQ63" s="25">
        <f>IFERROR(VLOOKUP($K63&amp;$J63,'appendix 2 - IO_mult_all'!$A$1:$AQ$156,'appendix 1 - Calculation'!AQ$36-2007,FALSE),0)</f>
        <v>0</v>
      </c>
      <c r="AR63" s="25">
        <f>IFERROR(VLOOKUP($K63&amp;$J63,'appendix 2 - IO_mult_all'!$A$1:$AQ$156,'appendix 1 - Calculation'!AR$36-2007,FALSE),0)</f>
        <v>0</v>
      </c>
      <c r="AS63" s="25">
        <f>IFERROR(VLOOKUP($K63&amp;$J63,'appendix 2 - IO_mult_all'!$A$1:$AQ$156,'appendix 1 - Calculation'!AS$36-2007,FALSE),0)</f>
        <v>0</v>
      </c>
      <c r="AT63" s="25">
        <f>IFERROR(VLOOKUP($K63&amp;$J63,'appendix 2 - IO_mult_all'!$A$1:$AQ$156,'appendix 1 - Calculation'!AT$36-2007,FALSE),0)</f>
        <v>0</v>
      </c>
      <c r="AU63" s="25">
        <f>IFERROR(VLOOKUP($K63&amp;$J63,'appendix 2 - IO_mult_all'!$A$1:$AQ$156,'appendix 1 - Calculation'!AU$36-2007,FALSE),0)</f>
        <v>0</v>
      </c>
      <c r="AV63" s="25">
        <f>IFERROR(VLOOKUP($K63&amp;$J63,'appendix 2 - IO_mult_all'!$A$1:$AQ$156,'appendix 1 - Calculation'!AV$36-2007,FALSE),0)</f>
        <v>0</v>
      </c>
      <c r="AW63" s="25">
        <f>IFERROR(VLOOKUP($K63&amp;$J63,'appendix 2 - IO_mult_all'!$A$1:$AQ$156,'appendix 1 - Calculation'!AW$36-2007,FALSE),0)</f>
        <v>0</v>
      </c>
      <c r="AX63" s="25">
        <f>IFERROR(VLOOKUP($K63&amp;$J63,'appendix 2 - IO_mult_all'!$A$1:$AQ$156,'appendix 1 - Calculation'!AX$36-2007,FALSE),0)</f>
        <v>0</v>
      </c>
      <c r="AY63" s="25">
        <f>IFERROR(VLOOKUP($K63&amp;$J63,'appendix 2 - IO_mult_all'!$A$1:$AQ$156,'appendix 1 - Calculation'!AY$36-2007,FALSE),0)</f>
        <v>0</v>
      </c>
      <c r="AZ63" s="25">
        <f>IFERROR(VLOOKUP($K63&amp;$J63,'appendix 3 - IO_mult_ETS'!$A$1:$AQ$156,'appendix 1 - Calculation'!AZ$3-2007,FALSE),0)</f>
        <v>0</v>
      </c>
      <c r="BA63" s="25">
        <f>IFERROR(VLOOKUP($K63&amp;$J63,'appendix 3 - IO_mult_ETS'!$A$1:$AQ$156,'appendix 1 - Calculation'!BA$3-2007,FALSE),0)</f>
        <v>0</v>
      </c>
      <c r="BB63" s="25">
        <f>IFERROR(VLOOKUP($K63&amp;$J63,'appendix 3 - IO_mult_ETS'!$A$1:$AQ$156,'appendix 1 - Calculation'!BB$3-2007,FALSE),0)</f>
        <v>0</v>
      </c>
      <c r="BC63" s="25">
        <f>IFERROR(VLOOKUP($K63&amp;$J63,'appendix 3 - IO_mult_ETS'!$A$1:$AQ$156,'appendix 1 - Calculation'!BC$3-2007,FALSE),0)</f>
        <v>0</v>
      </c>
      <c r="BD63" s="25">
        <f>IFERROR(VLOOKUP($K63&amp;$J63,'appendix 3 - IO_mult_ETS'!$A$1:$AQ$156,'appendix 1 - Calculation'!BD$3-2007,FALSE),0)</f>
        <v>0</v>
      </c>
      <c r="BE63" s="25">
        <f>IFERROR(VLOOKUP($K63&amp;$J63,'appendix 3 - IO_mult_ETS'!$A$1:$AQ$156,'appendix 1 - Calculation'!BE$3-2007,FALSE),0)</f>
        <v>0</v>
      </c>
      <c r="BF63" s="25">
        <f>IFERROR(VLOOKUP($K63&amp;$J63,'appendix 3 - IO_mult_ETS'!$A$1:$AQ$156,'appendix 1 - Calculation'!BF$3-2007,FALSE),0)</f>
        <v>0</v>
      </c>
      <c r="BG63" s="25">
        <f>IFERROR(VLOOKUP($K63&amp;$J63,'appendix 3 - IO_mult_ETS'!$A$1:$AQ$156,'appendix 1 - Calculation'!BG$3-2007,FALSE),0)</f>
        <v>0</v>
      </c>
      <c r="BH63" s="25">
        <f>IFERROR(VLOOKUP($K63&amp;$J63,'appendix 3 - IO_mult_ETS'!$A$1:$AQ$156,'appendix 1 - Calculation'!BH$3-2007,FALSE),0)</f>
        <v>0</v>
      </c>
      <c r="BI63" s="25">
        <f>IFERROR(VLOOKUP($K63&amp;$J63,'appendix 3 - IO_mult_ETS'!$A$1:$AQ$156,'appendix 1 - Calculation'!BI$3-2007,FALSE),0)</f>
        <v>0</v>
      </c>
      <c r="BJ63" s="25">
        <f>IFERROR(VLOOKUP($K63&amp;$J63,'appendix 3 - IO_mult_ETS'!$A$1:$AQ$156,'appendix 1 - Calculation'!BJ$3-2007,FALSE),0)</f>
        <v>0</v>
      </c>
      <c r="BK63" s="25">
        <f>IFERROR(VLOOKUP($K63&amp;$J63,'appendix 3 - IO_mult_ETS'!$A$1:$AQ$156,'appendix 1 - Calculation'!BK$3-2007,FALSE),0)</f>
        <v>0</v>
      </c>
      <c r="BL63" s="25">
        <f>IFERROR(VLOOKUP($K63&amp;$J63,'appendix 3 - IO_mult_ETS'!$A$1:$AQ$156,'appendix 1 - Calculation'!BL$3-2007,FALSE),0)</f>
        <v>0</v>
      </c>
      <c r="BM63" s="25">
        <f>IFERROR(VLOOKUP($K63&amp;$J63,'appendix 3 - IO_mult_ETS'!$A$1:$AQ$156,'appendix 1 - Calculation'!BM$3-2007,FALSE),0)</f>
        <v>0</v>
      </c>
      <c r="BN63" s="25">
        <f>IFERROR(VLOOKUP($K63&amp;$J63,'appendix 3 - IO_mult_ETS'!$A$1:$AQ$156,'appendix 1 - Calculation'!BN$3-2007,FALSE),0)</f>
        <v>0</v>
      </c>
      <c r="BO63" s="25">
        <f>IFERROR(VLOOKUP($K63&amp;$J63,'appendix 3 - IO_mult_ETS'!$A$1:$AQ$156,'appendix 1 - Calculation'!BO$3-2007,FALSE),0)</f>
        <v>0</v>
      </c>
      <c r="BP63" s="25">
        <f>IFERROR(VLOOKUP($K63&amp;$J63,'appendix 3 - IO_mult_ETS'!$A$1:$AQ$156,'appendix 1 - Calculation'!BP$3-2007,FALSE),0)</f>
        <v>0</v>
      </c>
      <c r="BQ63" s="25">
        <f>IFERROR(VLOOKUP($K63&amp;$J63,'appendix 3 - IO_mult_ETS'!$A$1:$AQ$156,'appendix 1 - Calculation'!BQ$3-2007,FALSE),0)</f>
        <v>0</v>
      </c>
      <c r="BR63" s="25">
        <f>IFERROR(VLOOKUP($K63&amp;$J63,'appendix 3 - IO_mult_ETS'!$A$1:$AQ$156,'appendix 1 - Calculation'!BR$3-2007,FALSE),0)</f>
        <v>0</v>
      </c>
      <c r="BS63" s="25">
        <f>IFERROR(VLOOKUP($K63&amp;$J63,'appendix 3 - IO_mult_ETS'!$A$1:$AQ$156,'appendix 1 - Calculation'!BS$3-2007,FALSE),0)</f>
        <v>0</v>
      </c>
      <c r="BT63" s="25">
        <f>IFERROR(VLOOKUP($K63&amp;$J63,'appendix 3 - IO_mult_ETS'!$A$1:$AQ$156,'appendix 1 - Calculation'!BT$3-2007,FALSE),0)</f>
        <v>0</v>
      </c>
      <c r="BU63" s="25">
        <f>IFERROR(VLOOKUP($K63&amp;$J63,'appendix 3 - IO_mult_ETS'!$A$1:$AQ$156,'appendix 1 - Calculation'!BU$3-2007,FALSE),0)</f>
        <v>0</v>
      </c>
      <c r="BV63" s="25">
        <f>IFERROR(VLOOKUP($K63&amp;$J63,'appendix 3 - IO_mult_ETS'!$A$1:$AQ$156,'appendix 1 - Calculation'!BV$3-2007,FALSE),0)</f>
        <v>0</v>
      </c>
      <c r="BW63" s="25">
        <f>IFERROR(VLOOKUP($K63&amp;$J63,'appendix 3 - IO_mult_ETS'!$A$1:$AQ$156,'appendix 1 - Calculation'!BW$3-2007,FALSE),0)</f>
        <v>0</v>
      </c>
      <c r="BX63" s="25">
        <f>IFERROR(VLOOKUP($K63&amp;$J63,'appendix 3 - IO_mult_ETS'!$A$1:$AQ$156,'appendix 1 - Calculation'!BX$3-2007,FALSE),0)</f>
        <v>0</v>
      </c>
      <c r="BY63" s="25">
        <f>IFERROR(VLOOKUP($K63&amp;$J63,'appendix 3 - IO_mult_ETS'!$A$1:$AQ$156,'appendix 1 - Calculation'!BY$3-2007,FALSE),0)</f>
        <v>0</v>
      </c>
      <c r="BZ63" s="25">
        <f>IFERROR(VLOOKUP($K63&amp;$J63,'appendix 3 - IO_mult_ETS'!$A$1:$AQ$156,'appendix 1 - Calculation'!BZ$3-2007,FALSE),0)</f>
        <v>0</v>
      </c>
      <c r="CA63" s="25">
        <f>IFERROR(VLOOKUP($K63&amp;$J63,'appendix 3 - IO_mult_ETS'!$A$1:$AQ$156,'appendix 1 - Calculation'!CA$3-2007,FALSE),0)</f>
        <v>0</v>
      </c>
      <c r="CB63" s="25">
        <f>IFERROR(VLOOKUP($K63&amp;$J63,'appendix 3 - IO_mult_ETS'!$A$1:$AQ$156,'appendix 1 - Calculation'!CB$3-2007,FALSE),0)</f>
        <v>0</v>
      </c>
      <c r="CC63" s="25">
        <f>IFERROR(VLOOKUP($K63&amp;$J63,'appendix 3 - IO_mult_ETS'!$A$1:$AQ$156,'appendix 1 - Calculation'!CC$3-2007,FALSE),0)</f>
        <v>0</v>
      </c>
      <c r="CD63" s="25">
        <f>IFERROR(VLOOKUP($K63&amp;$J63,'appendix 3 - IO_mult_ETS'!$A$1:$AQ$156,'appendix 1 - Calculation'!CD$3-2007,FALSE),0)</f>
        <v>0</v>
      </c>
      <c r="CE63" s="25">
        <f>IFERROR(VLOOKUP($K63&amp;$J63,'appendix 3 - IO_mult_ETS'!$A$1:$AQ$156,'appendix 1 - Calculation'!CE$3-2007,FALSE),0)</f>
        <v>0</v>
      </c>
      <c r="CF63" s="25">
        <f>IFERROR(VLOOKUP($K63&amp;$J63,'appendix 3 - IO_mult_ETS'!$A$1:$AQ$156,'appendix 1 - Calculation'!CF$3-2007,FALSE),0)</f>
        <v>0</v>
      </c>
      <c r="CG63" s="25">
        <f>IFERROR(VLOOKUP($K63&amp;$J63,'appendix 3 - IO_mult_ETS'!$A$1:$AQ$156,'appendix 1 - Calculation'!CG$3-2007,FALSE),0)</f>
        <v>0</v>
      </c>
      <c r="CH63" s="25">
        <f>IFERROR(VLOOKUP($K63&amp;$J63,'appendix 3 - IO_mult_ETS'!$A$1:$AQ$156,'appendix 1 - Calculation'!CH$3-2007,FALSE),0)</f>
        <v>0</v>
      </c>
      <c r="CI63" s="25">
        <f>IFERROR(VLOOKUP($K63&amp;$J63,'appendix 3 - IO_mult_ETS'!$A$1:$AQ$156,'appendix 1 - Calculation'!CI$3-2007,FALSE),0)</f>
        <v>0</v>
      </c>
      <c r="CJ63" s="25">
        <f>IFERROR(VLOOKUP($K63&amp;$J63,'appendix 3 - IO_mult_ETS'!$A$1:$AQ$156,'appendix 1 - Calculation'!CJ$3-2007,FALSE),0)</f>
        <v>0</v>
      </c>
      <c r="CK63" s="25">
        <f>IFERROR(VLOOKUP($K63&amp;$J63,'appendix 3 - IO_mult_ETS'!$A$1:$AQ$156,'appendix 1 - Calculation'!CK$3-2007,FALSE),0)</f>
        <v>0</v>
      </c>
      <c r="CL63" s="25">
        <f>IFERROR(VLOOKUP($K63&amp;$J63,'appendix 3 - IO_mult_ETS'!$A$1:$AQ$156,'appendix 1 - Calculation'!CL$3-2007,FALSE),0)</f>
        <v>0</v>
      </c>
      <c r="CM63" s="25">
        <f>IFERROR(VLOOKUP($K63&amp;$J63,'appendix 3 - IO_mult_ETS'!$A$1:$AQ$156,'appendix 1 - Calculation'!CM$3-2007,FALSE),0)</f>
        <v>0</v>
      </c>
      <c r="CN63" s="25">
        <f t="shared" ref="CN63:CN64" si="755">$I63*L63</f>
        <v>0</v>
      </c>
      <c r="CO63" s="25">
        <f t="shared" ref="CO63:CO64" si="756">$I63*M63</f>
        <v>0</v>
      </c>
      <c r="CP63" s="25">
        <f t="shared" ref="CP63:CP64" si="757">$I63*N63</f>
        <v>0</v>
      </c>
      <c r="CQ63" s="25">
        <f t="shared" ref="CQ63:CQ64" si="758">$I63*O63</f>
        <v>0</v>
      </c>
      <c r="CR63" s="25">
        <f t="shared" ref="CR63:CR64" si="759">$I63*P63</f>
        <v>0</v>
      </c>
      <c r="CS63" s="25">
        <f t="shared" ref="CS63:CS64" si="760">$I63*Q63</f>
        <v>0</v>
      </c>
      <c r="CT63" s="25">
        <f t="shared" ref="CT63:CT64" si="761">$I63*R63</f>
        <v>0</v>
      </c>
      <c r="CU63" s="25">
        <f t="shared" ref="CU63:CU64" si="762">$I63*S63</f>
        <v>0</v>
      </c>
      <c r="CV63" s="25">
        <f t="shared" ref="CV63:CV64" si="763">$I63*T63</f>
        <v>0</v>
      </c>
      <c r="CW63" s="25">
        <f t="shared" ref="CW63:CW64" si="764">$I63*U63</f>
        <v>0</v>
      </c>
      <c r="CX63" s="25">
        <f t="shared" ref="CX63:CX64" si="765">$I63*V63</f>
        <v>0</v>
      </c>
      <c r="CY63" s="25">
        <f t="shared" ref="CY63:CY64" si="766">$I63*W63</f>
        <v>0</v>
      </c>
      <c r="CZ63" s="25">
        <f t="shared" ref="CZ63:CZ64" si="767">$I63*X63</f>
        <v>0</v>
      </c>
      <c r="DA63" s="25">
        <f t="shared" ref="DA63:DA64" si="768">$I63*Y63</f>
        <v>0</v>
      </c>
      <c r="DB63" s="25">
        <f t="shared" ref="DB63:DB64" si="769">$I63*Z63</f>
        <v>0</v>
      </c>
      <c r="DC63" s="25">
        <f t="shared" ref="DC63:DC64" si="770">$I63*AA63</f>
        <v>0</v>
      </c>
      <c r="DD63" s="25">
        <f t="shared" ref="DD63:DD64" si="771">$I63*AB63</f>
        <v>0</v>
      </c>
      <c r="DE63" s="25">
        <f t="shared" ref="DE63:DE64" si="772">$I63*AC63</f>
        <v>0</v>
      </c>
      <c r="DF63" s="25">
        <f t="shared" ref="DF63:DF64" si="773">$I63*AD63</f>
        <v>0</v>
      </c>
      <c r="DG63" s="25">
        <f t="shared" ref="DG63:DG64" si="774">$I63*AE63</f>
        <v>0</v>
      </c>
      <c r="DH63" s="25">
        <f t="shared" ref="DH63:DH64" si="775">$I63*AF63</f>
        <v>0</v>
      </c>
      <c r="DI63" s="25">
        <f t="shared" ref="DI63:DI64" si="776">$I63*AG63</f>
        <v>0</v>
      </c>
      <c r="DJ63" s="25">
        <f t="shared" ref="DJ63:DJ64" si="777">$I63*AH63</f>
        <v>0</v>
      </c>
      <c r="DK63" s="25">
        <f t="shared" ref="DK63:DK64" si="778">$I63*AI63</f>
        <v>0</v>
      </c>
      <c r="DL63" s="25">
        <f t="shared" ref="DL63:DL64" si="779">$I63*AJ63</f>
        <v>0</v>
      </c>
      <c r="DM63" s="25">
        <f t="shared" ref="DM63:DM64" si="780">$I63*AK63</f>
        <v>0</v>
      </c>
      <c r="DN63" s="25">
        <f t="shared" ref="DN63:DN64" si="781">$I63*AL63</f>
        <v>0</v>
      </c>
      <c r="DO63" s="25">
        <f t="shared" ref="DO63:DO64" si="782">$I63*AM63</f>
        <v>0</v>
      </c>
      <c r="DP63" s="25">
        <f t="shared" ref="DP63:DP64" si="783">$I63*AN63</f>
        <v>0</v>
      </c>
      <c r="DQ63" s="25">
        <f t="shared" ref="DQ63:DQ64" si="784">$I63*AO63</f>
        <v>0</v>
      </c>
      <c r="DR63" s="25">
        <f t="shared" ref="DR63:DR64" si="785">$I63*AP63</f>
        <v>0</v>
      </c>
      <c r="DS63" s="25">
        <f t="shared" ref="DS63:DS64" si="786">$I63*AQ63</f>
        <v>0</v>
      </c>
      <c r="DT63" s="25">
        <f t="shared" ref="DT63:DT64" si="787">$I63*AR63</f>
        <v>0</v>
      </c>
      <c r="DU63" s="25">
        <f t="shared" ref="DU63:DU64" si="788">$I63*AS63</f>
        <v>0</v>
      </c>
      <c r="DV63" s="25">
        <f t="shared" ref="DV63:DV64" si="789">$I63*AT63</f>
        <v>0</v>
      </c>
      <c r="DW63" s="25">
        <f t="shared" ref="DW63:DW64" si="790">$I63*AU63</f>
        <v>0</v>
      </c>
      <c r="DX63" s="25">
        <f t="shared" ref="DX63:DX64" si="791">$I63*AV63</f>
        <v>0</v>
      </c>
      <c r="DY63" s="25">
        <f t="shared" ref="DY63:DY64" si="792">$I63*AW63</f>
        <v>0</v>
      </c>
      <c r="DZ63" s="25">
        <f t="shared" ref="DZ63:DZ64" si="793">$I63*AX63</f>
        <v>0</v>
      </c>
      <c r="EA63" s="25">
        <f t="shared" ref="EA63:EA64" si="794">$I63*AY63</f>
        <v>0</v>
      </c>
      <c r="EB63" s="25">
        <f t="shared" ref="EB63:EB64" si="795">$I63*AZ63</f>
        <v>0</v>
      </c>
      <c r="EC63" s="25">
        <f t="shared" ref="EC63:EC64" si="796">$I63*BA63</f>
        <v>0</v>
      </c>
      <c r="ED63" s="25">
        <f t="shared" ref="ED63:ED64" si="797">$I63*BB63</f>
        <v>0</v>
      </c>
      <c r="EE63" s="25">
        <f t="shared" ref="EE63:EE64" si="798">$I63*BC63</f>
        <v>0</v>
      </c>
      <c r="EF63" s="25">
        <f t="shared" ref="EF63:EF64" si="799">$I63*BD63</f>
        <v>0</v>
      </c>
      <c r="EG63" s="25">
        <f t="shared" ref="EG63:EG64" si="800">$I63*BE63</f>
        <v>0</v>
      </c>
      <c r="EH63" s="25">
        <f t="shared" ref="EH63:EH64" si="801">$I63*BF63</f>
        <v>0</v>
      </c>
      <c r="EI63" s="25">
        <f t="shared" ref="EI63:EI64" si="802">$I63*BG63</f>
        <v>0</v>
      </c>
      <c r="EJ63" s="25">
        <f t="shared" ref="EJ63:EJ64" si="803">$I63*BH63</f>
        <v>0</v>
      </c>
      <c r="EK63" s="25">
        <f t="shared" ref="EK63:EK64" si="804">$I63*BI63</f>
        <v>0</v>
      </c>
      <c r="EL63" s="25">
        <f t="shared" ref="EL63:EL64" si="805">$I63*BJ63</f>
        <v>0</v>
      </c>
      <c r="EM63" s="25">
        <f t="shared" ref="EM63:EM64" si="806">$I63*BK63</f>
        <v>0</v>
      </c>
      <c r="EN63" s="25">
        <f t="shared" ref="EN63:EN64" si="807">$I63*BL63</f>
        <v>0</v>
      </c>
      <c r="EO63" s="25">
        <f t="shared" ref="EO63:EO64" si="808">$I63*BM63</f>
        <v>0</v>
      </c>
      <c r="EP63" s="25">
        <f t="shared" ref="EP63:EP64" si="809">$I63*BN63</f>
        <v>0</v>
      </c>
      <c r="EQ63" s="25">
        <f t="shared" ref="EQ63:EQ64" si="810">$I63*BO63</f>
        <v>0</v>
      </c>
      <c r="ER63" s="25">
        <f t="shared" ref="ER63:ER64" si="811">$I63*BP63</f>
        <v>0</v>
      </c>
      <c r="ES63" s="25">
        <f t="shared" ref="ES63:ES64" si="812">$I63*BQ63</f>
        <v>0</v>
      </c>
      <c r="ET63" s="25">
        <f t="shared" ref="ET63:ET64" si="813">$I63*BR63</f>
        <v>0</v>
      </c>
      <c r="EU63" s="25">
        <f t="shared" ref="EU63:EU64" si="814">$I63*BS63</f>
        <v>0</v>
      </c>
      <c r="EV63" s="25">
        <f t="shared" ref="EV63:EV64" si="815">$I63*BT63</f>
        <v>0</v>
      </c>
      <c r="EW63" s="25">
        <f t="shared" ref="EW63:EW64" si="816">$I63*BU63</f>
        <v>0</v>
      </c>
      <c r="EX63" s="25">
        <f t="shared" ref="EX63:EX64" si="817">$I63*BV63</f>
        <v>0</v>
      </c>
      <c r="EY63" s="25">
        <f t="shared" ref="EY63:EY64" si="818">$I63*BW63</f>
        <v>0</v>
      </c>
      <c r="EZ63" s="25">
        <f t="shared" ref="EZ63:EZ64" si="819">$I63*BX63</f>
        <v>0</v>
      </c>
      <c r="FA63" s="25">
        <f t="shared" ref="FA63:FA64" si="820">$I63*BY63</f>
        <v>0</v>
      </c>
      <c r="FB63" s="25">
        <f t="shared" ref="FB63:FB64" si="821">$I63*BZ63</f>
        <v>0</v>
      </c>
      <c r="FC63" s="25">
        <f t="shared" ref="FC63:FC64" si="822">$I63*CA63</f>
        <v>0</v>
      </c>
      <c r="FD63" s="25">
        <f t="shared" ref="FD63:FD64" si="823">$I63*CB63</f>
        <v>0</v>
      </c>
      <c r="FE63" s="25">
        <f t="shared" ref="FE63:FE64" si="824">$I63*CC63</f>
        <v>0</v>
      </c>
      <c r="FF63" s="25">
        <f t="shared" ref="FF63:FF64" si="825">$I63*CD63</f>
        <v>0</v>
      </c>
      <c r="FG63" s="25">
        <f t="shared" ref="FG63:FG64" si="826">$I63*CE63</f>
        <v>0</v>
      </c>
      <c r="FH63" s="25">
        <f t="shared" ref="FH63:FH64" si="827">$I63*CF63</f>
        <v>0</v>
      </c>
      <c r="FI63" s="25">
        <f t="shared" ref="FI63:FI64" si="828">$I63*CG63</f>
        <v>0</v>
      </c>
      <c r="FJ63" s="25">
        <f t="shared" ref="FJ63:FJ64" si="829">$I63*CH63</f>
        <v>0</v>
      </c>
      <c r="FK63" s="25">
        <f t="shared" ref="FK63:FK64" si="830">$I63*CI63</f>
        <v>0</v>
      </c>
      <c r="FL63" s="25">
        <f t="shared" ref="FL63:FL64" si="831">$I63*CJ63</f>
        <v>0</v>
      </c>
      <c r="FM63" s="25">
        <f t="shared" ref="FM63:FM64" si="832">$I63*CK63</f>
        <v>0</v>
      </c>
      <c r="FN63" s="25">
        <f t="shared" ref="FN63:FN64" si="833">$I63*CL63</f>
        <v>0</v>
      </c>
      <c r="FO63" s="25">
        <f t="shared" ref="FO63:FO64" si="834">$I63*CM63</f>
        <v>0</v>
      </c>
      <c r="FP63" s="25">
        <f t="shared" ref="FP63:FP64" si="835">CN63-EB63</f>
        <v>0</v>
      </c>
      <c r="FQ63" s="25">
        <f t="shared" ref="FQ63:FQ64" si="836">CO63-EC63</f>
        <v>0</v>
      </c>
      <c r="FR63" s="25">
        <f t="shared" ref="FR63:FR64" si="837">CP63-ED63</f>
        <v>0</v>
      </c>
      <c r="FS63" s="25">
        <f t="shared" ref="FS63:FS64" si="838">CQ63-EE63</f>
        <v>0</v>
      </c>
      <c r="FT63" s="25">
        <f t="shared" ref="FT63:FT64" si="839">CR63-EF63</f>
        <v>0</v>
      </c>
      <c r="FU63" s="25">
        <f t="shared" ref="FU63:FU64" si="840">CS63-EG63</f>
        <v>0</v>
      </c>
      <c r="FV63" s="25">
        <f t="shared" ref="FV63:FV64" si="841">CT63-EH63</f>
        <v>0</v>
      </c>
      <c r="FW63" s="25">
        <f t="shared" ref="FW63:FW64" si="842">CU63-EI63</f>
        <v>0</v>
      </c>
      <c r="FX63" s="25">
        <f t="shared" ref="FX63:FX64" si="843">CV63-EJ63</f>
        <v>0</v>
      </c>
      <c r="FY63" s="25">
        <f t="shared" ref="FY63:FY64" si="844">CW63-EK63</f>
        <v>0</v>
      </c>
      <c r="FZ63" s="25">
        <f t="shared" ref="FZ63:FZ64" si="845">CX63-EL63</f>
        <v>0</v>
      </c>
      <c r="GA63" s="25">
        <f t="shared" ref="GA63:GA64" si="846">CY63-EM63</f>
        <v>0</v>
      </c>
      <c r="GB63" s="25">
        <f t="shared" ref="GB63:GB64" si="847">CZ63-EN63</f>
        <v>0</v>
      </c>
      <c r="GC63" s="25">
        <f t="shared" ref="GC63:GC64" si="848">DA63-EO63</f>
        <v>0</v>
      </c>
      <c r="GD63" s="25">
        <f t="shared" ref="GD63:GD64" si="849">DB63-EP63</f>
        <v>0</v>
      </c>
      <c r="GE63" s="25">
        <f t="shared" ref="GE63:GE64" si="850">DC63-EQ63</f>
        <v>0</v>
      </c>
      <c r="GF63" s="25">
        <f t="shared" ref="GF63:GF64" si="851">DD63-ER63</f>
        <v>0</v>
      </c>
      <c r="GG63" s="25">
        <f t="shared" ref="GG63:GG64" si="852">DE63-ES63</f>
        <v>0</v>
      </c>
      <c r="GH63" s="25">
        <f t="shared" ref="GH63:GH64" si="853">DF63-ET63</f>
        <v>0</v>
      </c>
      <c r="GI63" s="25">
        <f t="shared" ref="GI63:GI64" si="854">DG63-EU63</f>
        <v>0</v>
      </c>
      <c r="GJ63" s="25">
        <f t="shared" ref="GJ63:GJ64" si="855">DH63-EV63</f>
        <v>0</v>
      </c>
      <c r="GK63" s="25">
        <f t="shared" ref="GK63:GK64" si="856">DI63-EW63</f>
        <v>0</v>
      </c>
      <c r="GL63" s="25">
        <f t="shared" ref="GL63:GL64" si="857">DJ63-EX63</f>
        <v>0</v>
      </c>
      <c r="GM63" s="25">
        <f t="shared" ref="GM63:GM64" si="858">DK63-EY63</f>
        <v>0</v>
      </c>
      <c r="GN63" s="25">
        <f t="shared" ref="GN63:GN64" si="859">DL63-EZ63</f>
        <v>0</v>
      </c>
      <c r="GO63" s="25">
        <f t="shared" ref="GO63:GO64" si="860">DM63-FA63</f>
        <v>0</v>
      </c>
      <c r="GP63" s="25">
        <f t="shared" ref="GP63:GP64" si="861">DN63-FB63</f>
        <v>0</v>
      </c>
      <c r="GQ63" s="25">
        <f t="shared" ref="GQ63:GQ64" si="862">DO63-FC63</f>
        <v>0</v>
      </c>
      <c r="GR63" s="25">
        <f t="shared" ref="GR63:GR64" si="863">DP63-FD63</f>
        <v>0</v>
      </c>
      <c r="GS63" s="25">
        <f t="shared" ref="GS63:GS64" si="864">DQ63-FE63</f>
        <v>0</v>
      </c>
      <c r="GT63" s="25">
        <f t="shared" ref="GT63:GT64" si="865">DR63-FF63</f>
        <v>0</v>
      </c>
      <c r="GU63" s="25">
        <f t="shared" ref="GU63:GU64" si="866">DS63-FG63</f>
        <v>0</v>
      </c>
      <c r="GV63" s="25">
        <f t="shared" ref="GV63:GV64" si="867">DT63-FH63</f>
        <v>0</v>
      </c>
      <c r="GW63" s="25">
        <f t="shared" ref="GW63:GW64" si="868">DU63-FI63</f>
        <v>0</v>
      </c>
      <c r="GX63" s="25">
        <f t="shared" ref="GX63:GX64" si="869">DV63-FJ63</f>
        <v>0</v>
      </c>
      <c r="GY63" s="25">
        <f t="shared" ref="GY63:GY64" si="870">DW63-FK63</f>
        <v>0</v>
      </c>
      <c r="GZ63" s="25">
        <f t="shared" ref="GZ63:GZ64" si="871">DX63-FL63</f>
        <v>0</v>
      </c>
      <c r="HA63" s="25">
        <f t="shared" ref="HA63:HA64" si="872">DY63-FM63</f>
        <v>0</v>
      </c>
      <c r="HB63" s="25">
        <f t="shared" ref="HB63:HB64" si="873">DZ63-FN63</f>
        <v>0</v>
      </c>
      <c r="HC63" s="25">
        <f t="shared" ref="HC63:HC64" si="874">EA63-FO63</f>
        <v>0</v>
      </c>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BGD63" s="21"/>
    </row>
    <row r="64" spans="1:291 1538:1538" x14ac:dyDescent="0.25">
      <c r="A64" s="7">
        <f>'STEP 2 Input sheet'!A160</f>
        <v>0</v>
      </c>
      <c r="B64" s="7">
        <f>'STEP 2 Input sheet'!B160</f>
        <v>0</v>
      </c>
      <c r="C64" s="7">
        <f>'STEP 2 Input sheet'!C160</f>
        <v>0</v>
      </c>
      <c r="D64" s="7">
        <f>'STEP 2 Input sheet'!D160</f>
        <v>0</v>
      </c>
      <c r="E64" s="7">
        <f>'STEP 2 Input sheet'!E160</f>
        <v>0</v>
      </c>
      <c r="F64" s="7" t="str">
        <f>'STEP 2 Input sheet'!F160</f>
        <v>euro/</v>
      </c>
      <c r="G64" s="7">
        <f>'STEP 2 Input sheet'!G160</f>
        <v>0</v>
      </c>
      <c r="H64" s="7">
        <f>'STEP 2 Input sheet'!H160</f>
        <v>0</v>
      </c>
      <c r="I64" s="7">
        <f>'STEP 2 Input sheet'!I160</f>
        <v>0</v>
      </c>
      <c r="J64" s="15" t="e">
        <f>VLOOKUP(C64,'appendix 7 - prd ind and reg'!$A:$B,2,FALSE)</f>
        <v>#N/A</v>
      </c>
      <c r="K64" s="16" t="e">
        <f>VLOOKUP(D64,'appendix 7 - prd ind and reg'!$G$2:$H$6,2,FALSE)</f>
        <v>#N/A</v>
      </c>
      <c r="L64" s="25">
        <f>IFERROR(VLOOKUP($K64&amp;$J64,'appendix 2 - IO_mult_all'!$A$1:$AQ$156,'appendix 1 - Calculation'!L$36-2007,FALSE),0)</f>
        <v>0</v>
      </c>
      <c r="M64" s="25">
        <f>IFERROR(VLOOKUP($K64&amp;$J64,'appendix 2 - IO_mult_all'!$A$1:$AQ$156,'appendix 1 - Calculation'!M$36-2007,FALSE),0)</f>
        <v>0</v>
      </c>
      <c r="N64" s="25">
        <f>IFERROR(VLOOKUP($K64&amp;$J64,'appendix 2 - IO_mult_all'!$A$1:$AQ$156,'appendix 1 - Calculation'!N$36-2007,FALSE),0)</f>
        <v>0</v>
      </c>
      <c r="O64" s="25">
        <f>IFERROR(VLOOKUP($K64&amp;$J64,'appendix 2 - IO_mult_all'!$A$1:$AQ$156,'appendix 1 - Calculation'!O$36-2007,FALSE),0)</f>
        <v>0</v>
      </c>
      <c r="P64" s="25">
        <f>IFERROR(VLOOKUP($K64&amp;$J64,'appendix 2 - IO_mult_all'!$A$1:$AQ$156,'appendix 1 - Calculation'!P$36-2007,FALSE),0)</f>
        <v>0</v>
      </c>
      <c r="Q64" s="25">
        <f>IFERROR(VLOOKUP($K64&amp;$J64,'appendix 2 - IO_mult_all'!$A$1:$AQ$156,'appendix 1 - Calculation'!Q$36-2007,FALSE),0)</f>
        <v>0</v>
      </c>
      <c r="R64" s="25">
        <f>IFERROR(VLOOKUP($K64&amp;$J64,'appendix 2 - IO_mult_all'!$A$1:$AQ$156,'appendix 1 - Calculation'!R$36-2007,FALSE),0)</f>
        <v>0</v>
      </c>
      <c r="S64" s="25">
        <f>IFERROR(VLOOKUP($K64&amp;$J64,'appendix 2 - IO_mult_all'!$A$1:$AQ$156,'appendix 1 - Calculation'!S$36-2007,FALSE),0)</f>
        <v>0</v>
      </c>
      <c r="T64" s="25">
        <f>IFERROR(VLOOKUP($K64&amp;$J64,'appendix 2 - IO_mult_all'!$A$1:$AQ$156,'appendix 1 - Calculation'!T$36-2007,FALSE),0)</f>
        <v>0</v>
      </c>
      <c r="U64" s="25">
        <f>IFERROR(VLOOKUP($K64&amp;$J64,'appendix 2 - IO_mult_all'!$A$1:$AQ$156,'appendix 1 - Calculation'!U$36-2007,FALSE),0)</f>
        <v>0</v>
      </c>
      <c r="V64" s="25">
        <f>IFERROR(VLOOKUP($K64&amp;$J64,'appendix 2 - IO_mult_all'!$A$1:$AQ$156,'appendix 1 - Calculation'!V$36-2007,FALSE),0)</f>
        <v>0</v>
      </c>
      <c r="W64" s="25">
        <f>IFERROR(VLOOKUP($K64&amp;$J64,'appendix 2 - IO_mult_all'!$A$1:$AQ$156,'appendix 1 - Calculation'!W$36-2007,FALSE),0)</f>
        <v>0</v>
      </c>
      <c r="X64" s="25">
        <f>IFERROR(VLOOKUP($K64&amp;$J64,'appendix 2 - IO_mult_all'!$A$1:$AQ$156,'appendix 1 - Calculation'!X$36-2007,FALSE),0)</f>
        <v>0</v>
      </c>
      <c r="Y64" s="25">
        <f>IFERROR(VLOOKUP($K64&amp;$J64,'appendix 2 - IO_mult_all'!$A$1:$AQ$156,'appendix 1 - Calculation'!Y$36-2007,FALSE),0)</f>
        <v>0</v>
      </c>
      <c r="Z64" s="25">
        <f>IFERROR(VLOOKUP($K64&amp;$J64,'appendix 2 - IO_mult_all'!$A$1:$AQ$156,'appendix 1 - Calculation'!Z$36-2007,FALSE),0)</f>
        <v>0</v>
      </c>
      <c r="AA64" s="25">
        <f>IFERROR(VLOOKUP($K64&amp;$J64,'appendix 2 - IO_mult_all'!$A$1:$AQ$156,'appendix 1 - Calculation'!AA$36-2007,FALSE),0)</f>
        <v>0</v>
      </c>
      <c r="AB64" s="25">
        <f>IFERROR(VLOOKUP($K64&amp;$J64,'appendix 2 - IO_mult_all'!$A$1:$AQ$156,'appendix 1 - Calculation'!AB$36-2007,FALSE),0)</f>
        <v>0</v>
      </c>
      <c r="AC64" s="25">
        <f>IFERROR(VLOOKUP($K64&amp;$J64,'appendix 2 - IO_mult_all'!$A$1:$AQ$156,'appendix 1 - Calculation'!AC$36-2007,FALSE),0)</f>
        <v>0</v>
      </c>
      <c r="AD64" s="25">
        <f>IFERROR(VLOOKUP($K64&amp;$J64,'appendix 2 - IO_mult_all'!$A$1:$AQ$156,'appendix 1 - Calculation'!AD$36-2007,FALSE),0)</f>
        <v>0</v>
      </c>
      <c r="AE64" s="25">
        <f>IFERROR(VLOOKUP($K64&amp;$J64,'appendix 2 - IO_mult_all'!$A$1:$AQ$156,'appendix 1 - Calculation'!AE$36-2007,FALSE),0)</f>
        <v>0</v>
      </c>
      <c r="AF64" s="25">
        <f>IFERROR(VLOOKUP($K64&amp;$J64,'appendix 2 - IO_mult_all'!$A$1:$AQ$156,'appendix 1 - Calculation'!AF$36-2007,FALSE),0)</f>
        <v>0</v>
      </c>
      <c r="AG64" s="25">
        <f>IFERROR(VLOOKUP($K64&amp;$J64,'appendix 2 - IO_mult_all'!$A$1:$AQ$156,'appendix 1 - Calculation'!AG$36-2007,FALSE),0)</f>
        <v>0</v>
      </c>
      <c r="AH64" s="25">
        <f>IFERROR(VLOOKUP($K64&amp;$J64,'appendix 2 - IO_mult_all'!$A$1:$AQ$156,'appendix 1 - Calculation'!AH$36-2007,FALSE),0)</f>
        <v>0</v>
      </c>
      <c r="AI64" s="25">
        <f>IFERROR(VLOOKUP($K64&amp;$J64,'appendix 2 - IO_mult_all'!$A$1:$AQ$156,'appendix 1 - Calculation'!AI$36-2007,FALSE),0)</f>
        <v>0</v>
      </c>
      <c r="AJ64" s="25">
        <f>IFERROR(VLOOKUP($K64&amp;$J64,'appendix 2 - IO_mult_all'!$A$1:$AQ$156,'appendix 1 - Calculation'!AJ$36-2007,FALSE),0)</f>
        <v>0</v>
      </c>
      <c r="AK64" s="25">
        <f>IFERROR(VLOOKUP($K64&amp;$J64,'appendix 2 - IO_mult_all'!$A$1:$AQ$156,'appendix 1 - Calculation'!AK$36-2007,FALSE),0)</f>
        <v>0</v>
      </c>
      <c r="AL64" s="25">
        <f>IFERROR(VLOOKUP($K64&amp;$J64,'appendix 2 - IO_mult_all'!$A$1:$AQ$156,'appendix 1 - Calculation'!AL$36-2007,FALSE),0)</f>
        <v>0</v>
      </c>
      <c r="AM64" s="25">
        <f>IFERROR(VLOOKUP($K64&amp;$J64,'appendix 2 - IO_mult_all'!$A$1:$AQ$156,'appendix 1 - Calculation'!AM$36-2007,FALSE),0)</f>
        <v>0</v>
      </c>
      <c r="AN64" s="25">
        <f>IFERROR(VLOOKUP($K64&amp;$J64,'appendix 2 - IO_mult_all'!$A$1:$AQ$156,'appendix 1 - Calculation'!AN$36-2007,FALSE),0)</f>
        <v>0</v>
      </c>
      <c r="AO64" s="25">
        <f>IFERROR(VLOOKUP($K64&amp;$J64,'appendix 2 - IO_mult_all'!$A$1:$AQ$156,'appendix 1 - Calculation'!AO$36-2007,FALSE),0)</f>
        <v>0</v>
      </c>
      <c r="AP64" s="25">
        <f>IFERROR(VLOOKUP($K64&amp;$J64,'appendix 2 - IO_mult_all'!$A$1:$AQ$156,'appendix 1 - Calculation'!AP$36-2007,FALSE),0)</f>
        <v>0</v>
      </c>
      <c r="AQ64" s="25">
        <f>IFERROR(VLOOKUP($K64&amp;$J64,'appendix 2 - IO_mult_all'!$A$1:$AQ$156,'appendix 1 - Calculation'!AQ$36-2007,FALSE),0)</f>
        <v>0</v>
      </c>
      <c r="AR64" s="25">
        <f>IFERROR(VLOOKUP($K64&amp;$J64,'appendix 2 - IO_mult_all'!$A$1:$AQ$156,'appendix 1 - Calculation'!AR$36-2007,FALSE),0)</f>
        <v>0</v>
      </c>
      <c r="AS64" s="25">
        <f>IFERROR(VLOOKUP($K64&amp;$J64,'appendix 2 - IO_mult_all'!$A$1:$AQ$156,'appendix 1 - Calculation'!AS$36-2007,FALSE),0)</f>
        <v>0</v>
      </c>
      <c r="AT64" s="25">
        <f>IFERROR(VLOOKUP($K64&amp;$J64,'appendix 2 - IO_mult_all'!$A$1:$AQ$156,'appendix 1 - Calculation'!AT$36-2007,FALSE),0)</f>
        <v>0</v>
      </c>
      <c r="AU64" s="25">
        <f>IFERROR(VLOOKUP($K64&amp;$J64,'appendix 2 - IO_mult_all'!$A$1:$AQ$156,'appendix 1 - Calculation'!AU$36-2007,FALSE),0)</f>
        <v>0</v>
      </c>
      <c r="AV64" s="25">
        <f>IFERROR(VLOOKUP($K64&amp;$J64,'appendix 2 - IO_mult_all'!$A$1:$AQ$156,'appendix 1 - Calculation'!AV$36-2007,FALSE),0)</f>
        <v>0</v>
      </c>
      <c r="AW64" s="25">
        <f>IFERROR(VLOOKUP($K64&amp;$J64,'appendix 2 - IO_mult_all'!$A$1:$AQ$156,'appendix 1 - Calculation'!AW$36-2007,FALSE),0)</f>
        <v>0</v>
      </c>
      <c r="AX64" s="25">
        <f>IFERROR(VLOOKUP($K64&amp;$J64,'appendix 2 - IO_mult_all'!$A$1:$AQ$156,'appendix 1 - Calculation'!AX$36-2007,FALSE),0)</f>
        <v>0</v>
      </c>
      <c r="AY64" s="25">
        <f>IFERROR(VLOOKUP($K64&amp;$J64,'appendix 2 - IO_mult_all'!$A$1:$AQ$156,'appendix 1 - Calculation'!AY$36-2007,FALSE),0)</f>
        <v>0</v>
      </c>
      <c r="AZ64" s="25">
        <f>IFERROR(VLOOKUP($K64&amp;$J64,'appendix 3 - IO_mult_ETS'!$A$1:$AQ$156,'appendix 1 - Calculation'!AZ$3-2007,FALSE),0)</f>
        <v>0</v>
      </c>
      <c r="BA64" s="25">
        <f>IFERROR(VLOOKUP($K64&amp;$J64,'appendix 3 - IO_mult_ETS'!$A$1:$AQ$156,'appendix 1 - Calculation'!BA$3-2007,FALSE),0)</f>
        <v>0</v>
      </c>
      <c r="BB64" s="25">
        <f>IFERROR(VLOOKUP($K64&amp;$J64,'appendix 3 - IO_mult_ETS'!$A$1:$AQ$156,'appendix 1 - Calculation'!BB$3-2007,FALSE),0)</f>
        <v>0</v>
      </c>
      <c r="BC64" s="25">
        <f>IFERROR(VLOOKUP($K64&amp;$J64,'appendix 3 - IO_mult_ETS'!$A$1:$AQ$156,'appendix 1 - Calculation'!BC$3-2007,FALSE),0)</f>
        <v>0</v>
      </c>
      <c r="BD64" s="25">
        <f>IFERROR(VLOOKUP($K64&amp;$J64,'appendix 3 - IO_mult_ETS'!$A$1:$AQ$156,'appendix 1 - Calculation'!BD$3-2007,FALSE),0)</f>
        <v>0</v>
      </c>
      <c r="BE64" s="25">
        <f>IFERROR(VLOOKUP($K64&amp;$J64,'appendix 3 - IO_mult_ETS'!$A$1:$AQ$156,'appendix 1 - Calculation'!BE$3-2007,FALSE),0)</f>
        <v>0</v>
      </c>
      <c r="BF64" s="25">
        <f>IFERROR(VLOOKUP($K64&amp;$J64,'appendix 3 - IO_mult_ETS'!$A$1:$AQ$156,'appendix 1 - Calculation'!BF$3-2007,FALSE),0)</f>
        <v>0</v>
      </c>
      <c r="BG64" s="25">
        <f>IFERROR(VLOOKUP($K64&amp;$J64,'appendix 3 - IO_mult_ETS'!$A$1:$AQ$156,'appendix 1 - Calculation'!BG$3-2007,FALSE),0)</f>
        <v>0</v>
      </c>
      <c r="BH64" s="25">
        <f>IFERROR(VLOOKUP($K64&amp;$J64,'appendix 3 - IO_mult_ETS'!$A$1:$AQ$156,'appendix 1 - Calculation'!BH$3-2007,FALSE),0)</f>
        <v>0</v>
      </c>
      <c r="BI64" s="25">
        <f>IFERROR(VLOOKUP($K64&amp;$J64,'appendix 3 - IO_mult_ETS'!$A$1:$AQ$156,'appendix 1 - Calculation'!BI$3-2007,FALSE),0)</f>
        <v>0</v>
      </c>
      <c r="BJ64" s="25">
        <f>IFERROR(VLOOKUP($K64&amp;$J64,'appendix 3 - IO_mult_ETS'!$A$1:$AQ$156,'appendix 1 - Calculation'!BJ$3-2007,FALSE),0)</f>
        <v>0</v>
      </c>
      <c r="BK64" s="25">
        <f>IFERROR(VLOOKUP($K64&amp;$J64,'appendix 3 - IO_mult_ETS'!$A$1:$AQ$156,'appendix 1 - Calculation'!BK$3-2007,FALSE),0)</f>
        <v>0</v>
      </c>
      <c r="BL64" s="25">
        <f>IFERROR(VLOOKUP($K64&amp;$J64,'appendix 3 - IO_mult_ETS'!$A$1:$AQ$156,'appendix 1 - Calculation'!BL$3-2007,FALSE),0)</f>
        <v>0</v>
      </c>
      <c r="BM64" s="25">
        <f>IFERROR(VLOOKUP($K64&amp;$J64,'appendix 3 - IO_mult_ETS'!$A$1:$AQ$156,'appendix 1 - Calculation'!BM$3-2007,FALSE),0)</f>
        <v>0</v>
      </c>
      <c r="BN64" s="25">
        <f>IFERROR(VLOOKUP($K64&amp;$J64,'appendix 3 - IO_mult_ETS'!$A$1:$AQ$156,'appendix 1 - Calculation'!BN$3-2007,FALSE),0)</f>
        <v>0</v>
      </c>
      <c r="BO64" s="25">
        <f>IFERROR(VLOOKUP($K64&amp;$J64,'appendix 3 - IO_mult_ETS'!$A$1:$AQ$156,'appendix 1 - Calculation'!BO$3-2007,FALSE),0)</f>
        <v>0</v>
      </c>
      <c r="BP64" s="25">
        <f>IFERROR(VLOOKUP($K64&amp;$J64,'appendix 3 - IO_mult_ETS'!$A$1:$AQ$156,'appendix 1 - Calculation'!BP$3-2007,FALSE),0)</f>
        <v>0</v>
      </c>
      <c r="BQ64" s="25">
        <f>IFERROR(VLOOKUP($K64&amp;$J64,'appendix 3 - IO_mult_ETS'!$A$1:$AQ$156,'appendix 1 - Calculation'!BQ$3-2007,FALSE),0)</f>
        <v>0</v>
      </c>
      <c r="BR64" s="25">
        <f>IFERROR(VLOOKUP($K64&amp;$J64,'appendix 3 - IO_mult_ETS'!$A$1:$AQ$156,'appendix 1 - Calculation'!BR$3-2007,FALSE),0)</f>
        <v>0</v>
      </c>
      <c r="BS64" s="25">
        <f>IFERROR(VLOOKUP($K64&amp;$J64,'appendix 3 - IO_mult_ETS'!$A$1:$AQ$156,'appendix 1 - Calculation'!BS$3-2007,FALSE),0)</f>
        <v>0</v>
      </c>
      <c r="BT64" s="25">
        <f>IFERROR(VLOOKUP($K64&amp;$J64,'appendix 3 - IO_mult_ETS'!$A$1:$AQ$156,'appendix 1 - Calculation'!BT$3-2007,FALSE),0)</f>
        <v>0</v>
      </c>
      <c r="BU64" s="25">
        <f>IFERROR(VLOOKUP($K64&amp;$J64,'appendix 3 - IO_mult_ETS'!$A$1:$AQ$156,'appendix 1 - Calculation'!BU$3-2007,FALSE),0)</f>
        <v>0</v>
      </c>
      <c r="BV64" s="25">
        <f>IFERROR(VLOOKUP($K64&amp;$J64,'appendix 3 - IO_mult_ETS'!$A$1:$AQ$156,'appendix 1 - Calculation'!BV$3-2007,FALSE),0)</f>
        <v>0</v>
      </c>
      <c r="BW64" s="25">
        <f>IFERROR(VLOOKUP($K64&amp;$J64,'appendix 3 - IO_mult_ETS'!$A$1:$AQ$156,'appendix 1 - Calculation'!BW$3-2007,FALSE),0)</f>
        <v>0</v>
      </c>
      <c r="BX64" s="25">
        <f>IFERROR(VLOOKUP($K64&amp;$J64,'appendix 3 - IO_mult_ETS'!$A$1:$AQ$156,'appendix 1 - Calculation'!BX$3-2007,FALSE),0)</f>
        <v>0</v>
      </c>
      <c r="BY64" s="25">
        <f>IFERROR(VLOOKUP($K64&amp;$J64,'appendix 3 - IO_mult_ETS'!$A$1:$AQ$156,'appendix 1 - Calculation'!BY$3-2007,FALSE),0)</f>
        <v>0</v>
      </c>
      <c r="BZ64" s="25">
        <f>IFERROR(VLOOKUP($K64&amp;$J64,'appendix 3 - IO_mult_ETS'!$A$1:$AQ$156,'appendix 1 - Calculation'!BZ$3-2007,FALSE),0)</f>
        <v>0</v>
      </c>
      <c r="CA64" s="25">
        <f>IFERROR(VLOOKUP($K64&amp;$J64,'appendix 3 - IO_mult_ETS'!$A$1:$AQ$156,'appendix 1 - Calculation'!CA$3-2007,FALSE),0)</f>
        <v>0</v>
      </c>
      <c r="CB64" s="25">
        <f>IFERROR(VLOOKUP($K64&amp;$J64,'appendix 3 - IO_mult_ETS'!$A$1:$AQ$156,'appendix 1 - Calculation'!CB$3-2007,FALSE),0)</f>
        <v>0</v>
      </c>
      <c r="CC64" s="25">
        <f>IFERROR(VLOOKUP($K64&amp;$J64,'appendix 3 - IO_mult_ETS'!$A$1:$AQ$156,'appendix 1 - Calculation'!CC$3-2007,FALSE),0)</f>
        <v>0</v>
      </c>
      <c r="CD64" s="25">
        <f>IFERROR(VLOOKUP($K64&amp;$J64,'appendix 3 - IO_mult_ETS'!$A$1:$AQ$156,'appendix 1 - Calculation'!CD$3-2007,FALSE),0)</f>
        <v>0</v>
      </c>
      <c r="CE64" s="25">
        <f>IFERROR(VLOOKUP($K64&amp;$J64,'appendix 3 - IO_mult_ETS'!$A$1:$AQ$156,'appendix 1 - Calculation'!CE$3-2007,FALSE),0)</f>
        <v>0</v>
      </c>
      <c r="CF64" s="25">
        <f>IFERROR(VLOOKUP($K64&amp;$J64,'appendix 3 - IO_mult_ETS'!$A$1:$AQ$156,'appendix 1 - Calculation'!CF$3-2007,FALSE),0)</f>
        <v>0</v>
      </c>
      <c r="CG64" s="25">
        <f>IFERROR(VLOOKUP($K64&amp;$J64,'appendix 3 - IO_mult_ETS'!$A$1:$AQ$156,'appendix 1 - Calculation'!CG$3-2007,FALSE),0)</f>
        <v>0</v>
      </c>
      <c r="CH64" s="25">
        <f>IFERROR(VLOOKUP($K64&amp;$J64,'appendix 3 - IO_mult_ETS'!$A$1:$AQ$156,'appendix 1 - Calculation'!CH$3-2007,FALSE),0)</f>
        <v>0</v>
      </c>
      <c r="CI64" s="25">
        <f>IFERROR(VLOOKUP($K64&amp;$J64,'appendix 3 - IO_mult_ETS'!$A$1:$AQ$156,'appendix 1 - Calculation'!CI$3-2007,FALSE),0)</f>
        <v>0</v>
      </c>
      <c r="CJ64" s="25">
        <f>IFERROR(VLOOKUP($K64&amp;$J64,'appendix 3 - IO_mult_ETS'!$A$1:$AQ$156,'appendix 1 - Calculation'!CJ$3-2007,FALSE),0)</f>
        <v>0</v>
      </c>
      <c r="CK64" s="25">
        <f>IFERROR(VLOOKUP($K64&amp;$J64,'appendix 3 - IO_mult_ETS'!$A$1:$AQ$156,'appendix 1 - Calculation'!CK$3-2007,FALSE),0)</f>
        <v>0</v>
      </c>
      <c r="CL64" s="25">
        <f>IFERROR(VLOOKUP($K64&amp;$J64,'appendix 3 - IO_mult_ETS'!$A$1:$AQ$156,'appendix 1 - Calculation'!CL$3-2007,FALSE),0)</f>
        <v>0</v>
      </c>
      <c r="CM64" s="25">
        <f>IFERROR(VLOOKUP($K64&amp;$J64,'appendix 3 - IO_mult_ETS'!$A$1:$AQ$156,'appendix 1 - Calculation'!CM$3-2007,FALSE),0)</f>
        <v>0</v>
      </c>
      <c r="CN64" s="25">
        <f t="shared" si="755"/>
        <v>0</v>
      </c>
      <c r="CO64" s="25">
        <f t="shared" si="756"/>
        <v>0</v>
      </c>
      <c r="CP64" s="25">
        <f t="shared" si="757"/>
        <v>0</v>
      </c>
      <c r="CQ64" s="25">
        <f t="shared" si="758"/>
        <v>0</v>
      </c>
      <c r="CR64" s="25">
        <f t="shared" si="759"/>
        <v>0</v>
      </c>
      <c r="CS64" s="25">
        <f t="shared" si="760"/>
        <v>0</v>
      </c>
      <c r="CT64" s="25">
        <f t="shared" si="761"/>
        <v>0</v>
      </c>
      <c r="CU64" s="25">
        <f t="shared" si="762"/>
        <v>0</v>
      </c>
      <c r="CV64" s="25">
        <f t="shared" si="763"/>
        <v>0</v>
      </c>
      <c r="CW64" s="25">
        <f t="shared" si="764"/>
        <v>0</v>
      </c>
      <c r="CX64" s="25">
        <f t="shared" si="765"/>
        <v>0</v>
      </c>
      <c r="CY64" s="25">
        <f t="shared" si="766"/>
        <v>0</v>
      </c>
      <c r="CZ64" s="25">
        <f t="shared" si="767"/>
        <v>0</v>
      </c>
      <c r="DA64" s="25">
        <f t="shared" si="768"/>
        <v>0</v>
      </c>
      <c r="DB64" s="25">
        <f t="shared" si="769"/>
        <v>0</v>
      </c>
      <c r="DC64" s="25">
        <f t="shared" si="770"/>
        <v>0</v>
      </c>
      <c r="DD64" s="25">
        <f t="shared" si="771"/>
        <v>0</v>
      </c>
      <c r="DE64" s="25">
        <f t="shared" si="772"/>
        <v>0</v>
      </c>
      <c r="DF64" s="25">
        <f t="shared" si="773"/>
        <v>0</v>
      </c>
      <c r="DG64" s="25">
        <f t="shared" si="774"/>
        <v>0</v>
      </c>
      <c r="DH64" s="25">
        <f t="shared" si="775"/>
        <v>0</v>
      </c>
      <c r="DI64" s="25">
        <f t="shared" si="776"/>
        <v>0</v>
      </c>
      <c r="DJ64" s="25">
        <f t="shared" si="777"/>
        <v>0</v>
      </c>
      <c r="DK64" s="25">
        <f t="shared" si="778"/>
        <v>0</v>
      </c>
      <c r="DL64" s="25">
        <f t="shared" si="779"/>
        <v>0</v>
      </c>
      <c r="DM64" s="25">
        <f t="shared" si="780"/>
        <v>0</v>
      </c>
      <c r="DN64" s="25">
        <f t="shared" si="781"/>
        <v>0</v>
      </c>
      <c r="DO64" s="25">
        <f t="shared" si="782"/>
        <v>0</v>
      </c>
      <c r="DP64" s="25">
        <f t="shared" si="783"/>
        <v>0</v>
      </c>
      <c r="DQ64" s="25">
        <f t="shared" si="784"/>
        <v>0</v>
      </c>
      <c r="DR64" s="25">
        <f t="shared" si="785"/>
        <v>0</v>
      </c>
      <c r="DS64" s="25">
        <f t="shared" si="786"/>
        <v>0</v>
      </c>
      <c r="DT64" s="25">
        <f t="shared" si="787"/>
        <v>0</v>
      </c>
      <c r="DU64" s="25">
        <f t="shared" si="788"/>
        <v>0</v>
      </c>
      <c r="DV64" s="25">
        <f t="shared" si="789"/>
        <v>0</v>
      </c>
      <c r="DW64" s="25">
        <f t="shared" si="790"/>
        <v>0</v>
      </c>
      <c r="DX64" s="25">
        <f t="shared" si="791"/>
        <v>0</v>
      </c>
      <c r="DY64" s="25">
        <f t="shared" si="792"/>
        <v>0</v>
      </c>
      <c r="DZ64" s="25">
        <f t="shared" si="793"/>
        <v>0</v>
      </c>
      <c r="EA64" s="25">
        <f t="shared" si="794"/>
        <v>0</v>
      </c>
      <c r="EB64" s="25">
        <f t="shared" si="795"/>
        <v>0</v>
      </c>
      <c r="EC64" s="25">
        <f t="shared" si="796"/>
        <v>0</v>
      </c>
      <c r="ED64" s="25">
        <f t="shared" si="797"/>
        <v>0</v>
      </c>
      <c r="EE64" s="25">
        <f t="shared" si="798"/>
        <v>0</v>
      </c>
      <c r="EF64" s="25">
        <f t="shared" si="799"/>
        <v>0</v>
      </c>
      <c r="EG64" s="25">
        <f t="shared" si="800"/>
        <v>0</v>
      </c>
      <c r="EH64" s="25">
        <f t="shared" si="801"/>
        <v>0</v>
      </c>
      <c r="EI64" s="25">
        <f t="shared" si="802"/>
        <v>0</v>
      </c>
      <c r="EJ64" s="25">
        <f t="shared" si="803"/>
        <v>0</v>
      </c>
      <c r="EK64" s="25">
        <f t="shared" si="804"/>
        <v>0</v>
      </c>
      <c r="EL64" s="25">
        <f t="shared" si="805"/>
        <v>0</v>
      </c>
      <c r="EM64" s="25">
        <f t="shared" si="806"/>
        <v>0</v>
      </c>
      <c r="EN64" s="25">
        <f t="shared" si="807"/>
        <v>0</v>
      </c>
      <c r="EO64" s="25">
        <f t="shared" si="808"/>
        <v>0</v>
      </c>
      <c r="EP64" s="25">
        <f t="shared" si="809"/>
        <v>0</v>
      </c>
      <c r="EQ64" s="25">
        <f t="shared" si="810"/>
        <v>0</v>
      </c>
      <c r="ER64" s="25">
        <f t="shared" si="811"/>
        <v>0</v>
      </c>
      <c r="ES64" s="25">
        <f t="shared" si="812"/>
        <v>0</v>
      </c>
      <c r="ET64" s="25">
        <f t="shared" si="813"/>
        <v>0</v>
      </c>
      <c r="EU64" s="25">
        <f t="shared" si="814"/>
        <v>0</v>
      </c>
      <c r="EV64" s="25">
        <f t="shared" si="815"/>
        <v>0</v>
      </c>
      <c r="EW64" s="25">
        <f t="shared" si="816"/>
        <v>0</v>
      </c>
      <c r="EX64" s="25">
        <f t="shared" si="817"/>
        <v>0</v>
      </c>
      <c r="EY64" s="25">
        <f t="shared" si="818"/>
        <v>0</v>
      </c>
      <c r="EZ64" s="25">
        <f t="shared" si="819"/>
        <v>0</v>
      </c>
      <c r="FA64" s="25">
        <f t="shared" si="820"/>
        <v>0</v>
      </c>
      <c r="FB64" s="25">
        <f t="shared" si="821"/>
        <v>0</v>
      </c>
      <c r="FC64" s="25">
        <f t="shared" si="822"/>
        <v>0</v>
      </c>
      <c r="FD64" s="25">
        <f t="shared" si="823"/>
        <v>0</v>
      </c>
      <c r="FE64" s="25">
        <f t="shared" si="824"/>
        <v>0</v>
      </c>
      <c r="FF64" s="25">
        <f t="shared" si="825"/>
        <v>0</v>
      </c>
      <c r="FG64" s="25">
        <f t="shared" si="826"/>
        <v>0</v>
      </c>
      <c r="FH64" s="25">
        <f t="shared" si="827"/>
        <v>0</v>
      </c>
      <c r="FI64" s="25">
        <f t="shared" si="828"/>
        <v>0</v>
      </c>
      <c r="FJ64" s="25">
        <f t="shared" si="829"/>
        <v>0</v>
      </c>
      <c r="FK64" s="25">
        <f t="shared" si="830"/>
        <v>0</v>
      </c>
      <c r="FL64" s="25">
        <f t="shared" si="831"/>
        <v>0</v>
      </c>
      <c r="FM64" s="25">
        <f t="shared" si="832"/>
        <v>0</v>
      </c>
      <c r="FN64" s="25">
        <f t="shared" si="833"/>
        <v>0</v>
      </c>
      <c r="FO64" s="25">
        <f t="shared" si="834"/>
        <v>0</v>
      </c>
      <c r="FP64" s="25">
        <f t="shared" si="835"/>
        <v>0</v>
      </c>
      <c r="FQ64" s="25">
        <f t="shared" si="836"/>
        <v>0</v>
      </c>
      <c r="FR64" s="25">
        <f t="shared" si="837"/>
        <v>0</v>
      </c>
      <c r="FS64" s="25">
        <f t="shared" si="838"/>
        <v>0</v>
      </c>
      <c r="FT64" s="25">
        <f t="shared" si="839"/>
        <v>0</v>
      </c>
      <c r="FU64" s="25">
        <f t="shared" si="840"/>
        <v>0</v>
      </c>
      <c r="FV64" s="25">
        <f t="shared" si="841"/>
        <v>0</v>
      </c>
      <c r="FW64" s="25">
        <f t="shared" si="842"/>
        <v>0</v>
      </c>
      <c r="FX64" s="25">
        <f t="shared" si="843"/>
        <v>0</v>
      </c>
      <c r="FY64" s="25">
        <f t="shared" si="844"/>
        <v>0</v>
      </c>
      <c r="FZ64" s="25">
        <f t="shared" si="845"/>
        <v>0</v>
      </c>
      <c r="GA64" s="25">
        <f t="shared" si="846"/>
        <v>0</v>
      </c>
      <c r="GB64" s="25">
        <f t="shared" si="847"/>
        <v>0</v>
      </c>
      <c r="GC64" s="25">
        <f t="shared" si="848"/>
        <v>0</v>
      </c>
      <c r="GD64" s="25">
        <f t="shared" si="849"/>
        <v>0</v>
      </c>
      <c r="GE64" s="25">
        <f t="shared" si="850"/>
        <v>0</v>
      </c>
      <c r="GF64" s="25">
        <f t="shared" si="851"/>
        <v>0</v>
      </c>
      <c r="GG64" s="25">
        <f t="shared" si="852"/>
        <v>0</v>
      </c>
      <c r="GH64" s="25">
        <f t="shared" si="853"/>
        <v>0</v>
      </c>
      <c r="GI64" s="25">
        <f t="shared" si="854"/>
        <v>0</v>
      </c>
      <c r="GJ64" s="25">
        <f t="shared" si="855"/>
        <v>0</v>
      </c>
      <c r="GK64" s="25">
        <f t="shared" si="856"/>
        <v>0</v>
      </c>
      <c r="GL64" s="25">
        <f t="shared" si="857"/>
        <v>0</v>
      </c>
      <c r="GM64" s="25">
        <f t="shared" si="858"/>
        <v>0</v>
      </c>
      <c r="GN64" s="25">
        <f t="shared" si="859"/>
        <v>0</v>
      </c>
      <c r="GO64" s="25">
        <f t="shared" si="860"/>
        <v>0</v>
      </c>
      <c r="GP64" s="25">
        <f t="shared" si="861"/>
        <v>0</v>
      </c>
      <c r="GQ64" s="25">
        <f t="shared" si="862"/>
        <v>0</v>
      </c>
      <c r="GR64" s="25">
        <f t="shared" si="863"/>
        <v>0</v>
      </c>
      <c r="GS64" s="25">
        <f t="shared" si="864"/>
        <v>0</v>
      </c>
      <c r="GT64" s="25">
        <f t="shared" si="865"/>
        <v>0</v>
      </c>
      <c r="GU64" s="25">
        <f t="shared" si="866"/>
        <v>0</v>
      </c>
      <c r="GV64" s="25">
        <f t="shared" si="867"/>
        <v>0</v>
      </c>
      <c r="GW64" s="25">
        <f t="shared" si="868"/>
        <v>0</v>
      </c>
      <c r="GX64" s="25">
        <f t="shared" si="869"/>
        <v>0</v>
      </c>
      <c r="GY64" s="25">
        <f t="shared" si="870"/>
        <v>0</v>
      </c>
      <c r="GZ64" s="25">
        <f t="shared" si="871"/>
        <v>0</v>
      </c>
      <c r="HA64" s="25">
        <f t="shared" si="872"/>
        <v>0</v>
      </c>
      <c r="HB64" s="25">
        <f t="shared" si="873"/>
        <v>0</v>
      </c>
      <c r="HC64" s="25">
        <f t="shared" si="874"/>
        <v>0</v>
      </c>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BGD64" s="21"/>
    </row>
    <row r="65" spans="11:291 1538:1538" x14ac:dyDescent="0.25">
      <c r="K65"/>
      <c r="CN65" s="109">
        <f t="shared" ref="CN65:DS65" si="875">SUMIF($A37:$A64,"p",CN37:CN64)</f>
        <v>0</v>
      </c>
      <c r="CO65" s="109">
        <f t="shared" si="875"/>
        <v>0</v>
      </c>
      <c r="CP65" s="109">
        <f t="shared" si="875"/>
        <v>0</v>
      </c>
      <c r="CQ65" s="109">
        <f t="shared" si="875"/>
        <v>0</v>
      </c>
      <c r="CR65" s="109">
        <f t="shared" si="875"/>
        <v>0</v>
      </c>
      <c r="CS65" s="109">
        <f t="shared" si="875"/>
        <v>0</v>
      </c>
      <c r="CT65" s="109">
        <f t="shared" si="875"/>
        <v>0</v>
      </c>
      <c r="CU65" s="109">
        <f t="shared" si="875"/>
        <v>0</v>
      </c>
      <c r="CV65" s="109">
        <f t="shared" si="875"/>
        <v>0</v>
      </c>
      <c r="CW65" s="109">
        <f t="shared" si="875"/>
        <v>0</v>
      </c>
      <c r="CX65" s="109">
        <f t="shared" si="875"/>
        <v>0</v>
      </c>
      <c r="CY65" s="109">
        <f t="shared" si="875"/>
        <v>0</v>
      </c>
      <c r="CZ65" s="109">
        <f t="shared" si="875"/>
        <v>0</v>
      </c>
      <c r="DA65" s="109">
        <f t="shared" si="875"/>
        <v>0</v>
      </c>
      <c r="DB65" s="109">
        <f t="shared" si="875"/>
        <v>0</v>
      </c>
      <c r="DC65" s="109">
        <f t="shared" si="875"/>
        <v>0</v>
      </c>
      <c r="DD65" s="109">
        <f t="shared" si="875"/>
        <v>0</v>
      </c>
      <c r="DE65" s="109">
        <f t="shared" si="875"/>
        <v>0</v>
      </c>
      <c r="DF65" s="109">
        <f t="shared" si="875"/>
        <v>0</v>
      </c>
      <c r="DG65" s="109">
        <f t="shared" si="875"/>
        <v>0</v>
      </c>
      <c r="DH65" s="109">
        <f t="shared" si="875"/>
        <v>0</v>
      </c>
      <c r="DI65" s="109">
        <f t="shared" si="875"/>
        <v>0</v>
      </c>
      <c r="DJ65" s="109">
        <f t="shared" si="875"/>
        <v>0</v>
      </c>
      <c r="DK65" s="109">
        <f t="shared" si="875"/>
        <v>0</v>
      </c>
      <c r="DL65" s="109">
        <f t="shared" si="875"/>
        <v>0</v>
      </c>
      <c r="DM65" s="109">
        <f t="shared" si="875"/>
        <v>0</v>
      </c>
      <c r="DN65" s="109">
        <f t="shared" si="875"/>
        <v>0</v>
      </c>
      <c r="DO65" s="109">
        <f t="shared" si="875"/>
        <v>0</v>
      </c>
      <c r="DP65" s="109">
        <f t="shared" si="875"/>
        <v>0</v>
      </c>
      <c r="DQ65" s="109">
        <f t="shared" si="875"/>
        <v>0</v>
      </c>
      <c r="DR65" s="109">
        <f t="shared" si="875"/>
        <v>0</v>
      </c>
      <c r="DS65" s="109">
        <f t="shared" si="875"/>
        <v>0</v>
      </c>
      <c r="DT65" s="109">
        <f t="shared" ref="DT65:EY65" si="876">SUMIF($A37:$A64,"p",DT37:DT64)</f>
        <v>0</v>
      </c>
      <c r="DU65" s="109">
        <f t="shared" si="876"/>
        <v>0</v>
      </c>
      <c r="DV65" s="109">
        <f t="shared" si="876"/>
        <v>0</v>
      </c>
      <c r="DW65" s="109">
        <f t="shared" si="876"/>
        <v>0</v>
      </c>
      <c r="DX65" s="109">
        <f t="shared" si="876"/>
        <v>0</v>
      </c>
      <c r="DY65" s="109">
        <f t="shared" si="876"/>
        <v>0</v>
      </c>
      <c r="DZ65" s="109">
        <f t="shared" si="876"/>
        <v>0</v>
      </c>
      <c r="EA65" s="109">
        <f t="shared" si="876"/>
        <v>0</v>
      </c>
      <c r="EB65" s="109">
        <f t="shared" si="876"/>
        <v>0</v>
      </c>
      <c r="EC65" s="109">
        <f t="shared" si="876"/>
        <v>0</v>
      </c>
      <c r="ED65" s="109">
        <f t="shared" si="876"/>
        <v>0</v>
      </c>
      <c r="EE65" s="109">
        <f t="shared" si="876"/>
        <v>0</v>
      </c>
      <c r="EF65" s="109">
        <f t="shared" si="876"/>
        <v>0</v>
      </c>
      <c r="EG65" s="109">
        <f t="shared" si="876"/>
        <v>0</v>
      </c>
      <c r="EH65" s="109">
        <f t="shared" si="876"/>
        <v>0</v>
      </c>
      <c r="EI65" s="109">
        <f t="shared" si="876"/>
        <v>0</v>
      </c>
      <c r="EJ65" s="109">
        <f t="shared" si="876"/>
        <v>0</v>
      </c>
      <c r="EK65" s="109">
        <f t="shared" si="876"/>
        <v>0</v>
      </c>
      <c r="EL65" s="109">
        <f t="shared" si="876"/>
        <v>0</v>
      </c>
      <c r="EM65" s="109">
        <f t="shared" si="876"/>
        <v>0</v>
      </c>
      <c r="EN65" s="109">
        <f t="shared" si="876"/>
        <v>0</v>
      </c>
      <c r="EO65" s="109">
        <f t="shared" si="876"/>
        <v>0</v>
      </c>
      <c r="EP65" s="109">
        <f t="shared" si="876"/>
        <v>0</v>
      </c>
      <c r="EQ65" s="109">
        <f t="shared" si="876"/>
        <v>0</v>
      </c>
      <c r="ER65" s="109">
        <f t="shared" si="876"/>
        <v>0</v>
      </c>
      <c r="ES65" s="109">
        <f t="shared" si="876"/>
        <v>0</v>
      </c>
      <c r="ET65" s="109">
        <f t="shared" si="876"/>
        <v>0</v>
      </c>
      <c r="EU65" s="109">
        <f t="shared" si="876"/>
        <v>0</v>
      </c>
      <c r="EV65" s="109">
        <f t="shared" si="876"/>
        <v>0</v>
      </c>
      <c r="EW65" s="109">
        <f t="shared" si="876"/>
        <v>0</v>
      </c>
      <c r="EX65" s="109">
        <f t="shared" si="876"/>
        <v>0</v>
      </c>
      <c r="EY65" s="109">
        <f t="shared" si="876"/>
        <v>0</v>
      </c>
      <c r="EZ65" s="109">
        <f t="shared" ref="EZ65:GE65" si="877">SUMIF($A37:$A64,"p",EZ37:EZ64)</f>
        <v>0</v>
      </c>
      <c r="FA65" s="109">
        <f t="shared" si="877"/>
        <v>0</v>
      </c>
      <c r="FB65" s="109">
        <f t="shared" si="877"/>
        <v>0</v>
      </c>
      <c r="FC65" s="109">
        <f t="shared" si="877"/>
        <v>0</v>
      </c>
      <c r="FD65" s="109">
        <f t="shared" si="877"/>
        <v>0</v>
      </c>
      <c r="FE65" s="109">
        <f t="shared" si="877"/>
        <v>0</v>
      </c>
      <c r="FF65" s="109">
        <f t="shared" si="877"/>
        <v>0</v>
      </c>
      <c r="FG65" s="109">
        <f t="shared" si="877"/>
        <v>0</v>
      </c>
      <c r="FH65" s="109">
        <f t="shared" si="877"/>
        <v>0</v>
      </c>
      <c r="FI65" s="109">
        <f t="shared" si="877"/>
        <v>0</v>
      </c>
      <c r="FJ65" s="109">
        <f t="shared" si="877"/>
        <v>0</v>
      </c>
      <c r="FK65" s="109">
        <f t="shared" si="877"/>
        <v>0</v>
      </c>
      <c r="FL65" s="109">
        <f t="shared" si="877"/>
        <v>0</v>
      </c>
      <c r="FM65" s="109">
        <f t="shared" si="877"/>
        <v>0</v>
      </c>
      <c r="FN65" s="109">
        <f t="shared" si="877"/>
        <v>0</v>
      </c>
      <c r="FO65" s="109">
        <f t="shared" si="877"/>
        <v>0</v>
      </c>
      <c r="FP65" s="109">
        <f t="shared" si="877"/>
        <v>0</v>
      </c>
      <c r="FQ65" s="109">
        <f t="shared" si="877"/>
        <v>0</v>
      </c>
      <c r="FR65" s="109">
        <f t="shared" si="877"/>
        <v>0</v>
      </c>
      <c r="FS65" s="109">
        <f t="shared" si="877"/>
        <v>0</v>
      </c>
      <c r="FT65" s="109">
        <f t="shared" si="877"/>
        <v>0</v>
      </c>
      <c r="FU65" s="109">
        <f t="shared" si="877"/>
        <v>0</v>
      </c>
      <c r="FV65" s="109">
        <f t="shared" si="877"/>
        <v>0</v>
      </c>
      <c r="FW65" s="109">
        <f t="shared" si="877"/>
        <v>0</v>
      </c>
      <c r="FX65" s="109">
        <f t="shared" si="877"/>
        <v>0</v>
      </c>
      <c r="FY65" s="109">
        <f t="shared" si="877"/>
        <v>0</v>
      </c>
      <c r="FZ65" s="109">
        <f t="shared" si="877"/>
        <v>0</v>
      </c>
      <c r="GA65" s="109">
        <f t="shared" si="877"/>
        <v>0</v>
      </c>
      <c r="GB65" s="109">
        <f t="shared" si="877"/>
        <v>0</v>
      </c>
      <c r="GC65" s="109">
        <f t="shared" si="877"/>
        <v>0</v>
      </c>
      <c r="GD65" s="109">
        <f t="shared" si="877"/>
        <v>0</v>
      </c>
      <c r="GE65" s="109">
        <f t="shared" si="877"/>
        <v>0</v>
      </c>
      <c r="GF65" s="109">
        <f t="shared" ref="GF65:HC65" si="878">SUMIF($A37:$A64,"p",GF37:GF64)</f>
        <v>0</v>
      </c>
      <c r="GG65" s="109">
        <f t="shared" si="878"/>
        <v>0</v>
      </c>
      <c r="GH65" s="109">
        <f t="shared" si="878"/>
        <v>0</v>
      </c>
      <c r="GI65" s="109">
        <f t="shared" si="878"/>
        <v>0</v>
      </c>
      <c r="GJ65" s="109">
        <f t="shared" si="878"/>
        <v>0</v>
      </c>
      <c r="GK65" s="109">
        <f t="shared" si="878"/>
        <v>0</v>
      </c>
      <c r="GL65" s="109">
        <f t="shared" si="878"/>
        <v>0</v>
      </c>
      <c r="GM65" s="109">
        <f t="shared" si="878"/>
        <v>0</v>
      </c>
      <c r="GN65" s="109">
        <f t="shared" si="878"/>
        <v>0</v>
      </c>
      <c r="GO65" s="109">
        <f t="shared" si="878"/>
        <v>0</v>
      </c>
      <c r="GP65" s="109">
        <f t="shared" si="878"/>
        <v>0</v>
      </c>
      <c r="GQ65" s="109">
        <f t="shared" si="878"/>
        <v>0</v>
      </c>
      <c r="GR65" s="109">
        <f t="shared" si="878"/>
        <v>0</v>
      </c>
      <c r="GS65" s="109">
        <f t="shared" si="878"/>
        <v>0</v>
      </c>
      <c r="GT65" s="109">
        <f t="shared" si="878"/>
        <v>0</v>
      </c>
      <c r="GU65" s="109">
        <f t="shared" si="878"/>
        <v>0</v>
      </c>
      <c r="GV65" s="109">
        <f t="shared" si="878"/>
        <v>0</v>
      </c>
      <c r="GW65" s="109">
        <f t="shared" si="878"/>
        <v>0</v>
      </c>
      <c r="GX65" s="109">
        <f t="shared" si="878"/>
        <v>0</v>
      </c>
      <c r="GY65" s="109">
        <f t="shared" si="878"/>
        <v>0</v>
      </c>
      <c r="GZ65" s="109">
        <f t="shared" si="878"/>
        <v>0</v>
      </c>
      <c r="HA65" s="109">
        <f t="shared" si="878"/>
        <v>0</v>
      </c>
      <c r="HB65" s="109">
        <f t="shared" si="878"/>
        <v>0</v>
      </c>
      <c r="HC65" s="109">
        <f t="shared" si="878"/>
        <v>0</v>
      </c>
      <c r="HD65" s="47">
        <f>SUMIFS('appendix 9 -indirect effect(v2)'!C$21:C$49,'appendix 9 -indirect effect(v2)'!$A$21:$A$49,VLOOKUP('STEP 2 Input sheet'!$C$40,'appendix 7 - prd ind and reg'!$A$2:$B$37,2,FALSE))*CN65</f>
        <v>0</v>
      </c>
      <c r="HE65" s="47">
        <f>SUMIFS('appendix 9 -indirect effect(v2)'!D$21:D$49,'appendix 9 -indirect effect(v2)'!$A$21:$A$49,VLOOKUP('STEP 2 Input sheet'!$C$40,'appendix 7 - prd ind and reg'!$A$2:$B$37,2,FALSE))*CO65</f>
        <v>0</v>
      </c>
      <c r="HF65" s="47">
        <f>SUMIFS('appendix 9 -indirect effect(v2)'!E$21:E$49,'appendix 9 -indirect effect(v2)'!$A$21:$A$49,VLOOKUP('STEP 2 Input sheet'!$C$40,'appendix 7 - prd ind and reg'!$A$2:$B$37,2,FALSE))*CP65</f>
        <v>0</v>
      </c>
      <c r="HG65" s="47">
        <f>SUMIFS('appendix 9 -indirect effect(v2)'!F$21:F$49,'appendix 9 -indirect effect(v2)'!$A$21:$A$49,VLOOKUP('STEP 2 Input sheet'!$C$40,'appendix 7 - prd ind and reg'!$A$2:$B$37,2,FALSE))*CQ65</f>
        <v>0</v>
      </c>
      <c r="HH65" s="47">
        <f>SUMIFS('appendix 9 -indirect effect(v2)'!G$21:G$49,'appendix 9 -indirect effect(v2)'!$A$21:$A$49,VLOOKUP('STEP 2 Input sheet'!$C$40,'appendix 7 - prd ind and reg'!$A$2:$B$37,2,FALSE))*CR65</f>
        <v>0</v>
      </c>
      <c r="HI65" s="47">
        <f>SUMIFS('appendix 9 -indirect effect(v2)'!H$21:H$49,'appendix 9 -indirect effect(v2)'!$A$21:$A$49,VLOOKUP('STEP 2 Input sheet'!$C$40,'appendix 7 - prd ind and reg'!$A$2:$B$37,2,FALSE))*CS65</f>
        <v>0</v>
      </c>
      <c r="HJ65" s="47">
        <f>SUMIFS('appendix 9 -indirect effect(v2)'!I$21:I$49,'appendix 9 -indirect effect(v2)'!$A$21:$A$49,VLOOKUP('STEP 2 Input sheet'!$C$40,'appendix 7 - prd ind and reg'!$A$2:$B$37,2,FALSE))*CT65</f>
        <v>0</v>
      </c>
      <c r="HK65" s="47">
        <f>SUMIFS('appendix 9 -indirect effect(v2)'!J$21:J$49,'appendix 9 -indirect effect(v2)'!$A$21:$A$49,VLOOKUP('STEP 2 Input sheet'!$C$40,'appendix 7 - prd ind and reg'!$A$2:$B$37,2,FALSE))*CU65</f>
        <v>0</v>
      </c>
      <c r="HL65" s="47">
        <f>SUMIFS('appendix 9 -indirect effect(v2)'!K$21:K$49,'appendix 9 -indirect effect(v2)'!$A$21:$A$49,VLOOKUP('STEP 2 Input sheet'!$C$40,'appendix 7 - prd ind and reg'!$A$2:$B$37,2,FALSE))*CV65</f>
        <v>0</v>
      </c>
      <c r="HM65" s="47">
        <f>SUMIFS('appendix 9 -indirect effect(v2)'!L$21:L$49,'appendix 9 -indirect effect(v2)'!$A$21:$A$49,VLOOKUP('STEP 2 Input sheet'!$C$40,'appendix 7 - prd ind and reg'!$A$2:$B$37,2,FALSE))*CW65</f>
        <v>0</v>
      </c>
      <c r="HN65" s="47">
        <f>SUMIFS('appendix 9 -indirect effect(v2)'!M$21:M$49,'appendix 9 -indirect effect(v2)'!$A$21:$A$49,VLOOKUP('STEP 2 Input sheet'!$C$40,'appendix 7 - prd ind and reg'!$A$2:$B$37,2,FALSE))*CX65</f>
        <v>0</v>
      </c>
      <c r="HO65" s="47">
        <f>SUMIFS('appendix 9 -indirect effect(v2)'!N$21:N$49,'appendix 9 -indirect effect(v2)'!$A$21:$A$49,VLOOKUP('STEP 2 Input sheet'!$C$40,'appendix 7 - prd ind and reg'!$A$2:$B$37,2,FALSE))*CY65</f>
        <v>0</v>
      </c>
      <c r="HP65" s="47">
        <f>SUMIFS('appendix 9 -indirect effect(v2)'!O$21:O$49,'appendix 9 -indirect effect(v2)'!$A$21:$A$49,VLOOKUP('STEP 2 Input sheet'!$C$40,'appendix 7 - prd ind and reg'!$A$2:$B$37,2,FALSE))*CZ65</f>
        <v>0</v>
      </c>
      <c r="HQ65" s="47">
        <f>SUMIFS('appendix 9 -indirect effect(v2)'!P$21:P$49,'appendix 9 -indirect effect(v2)'!$A$21:$A$49,VLOOKUP('STEP 2 Input sheet'!$C$40,'appendix 7 - prd ind and reg'!$A$2:$B$37,2,FALSE))*DA65</f>
        <v>0</v>
      </c>
      <c r="HR65" s="47">
        <f>SUMIFS('appendix 9 -indirect effect(v2)'!Q$21:Q$49,'appendix 9 -indirect effect(v2)'!$A$21:$A$49,VLOOKUP('STEP 2 Input sheet'!$C$40,'appendix 7 - prd ind and reg'!$A$2:$B$37,2,FALSE))*DB65</f>
        <v>0</v>
      </c>
      <c r="HS65" s="47">
        <f>SUMIFS('appendix 9 -indirect effect(v2)'!R$21:R$49,'appendix 9 -indirect effect(v2)'!$A$21:$A$49,VLOOKUP('STEP 2 Input sheet'!$C$40,'appendix 7 - prd ind and reg'!$A$2:$B$37,2,FALSE))*DC65</f>
        <v>0</v>
      </c>
      <c r="HT65" s="47">
        <f>SUMIFS('appendix 9 -indirect effect(v2)'!S$21:S$49,'appendix 9 -indirect effect(v2)'!$A$21:$A$49,VLOOKUP('STEP 2 Input sheet'!$C$40,'appendix 7 - prd ind and reg'!$A$2:$B$37,2,FALSE))*DD65</f>
        <v>0</v>
      </c>
      <c r="HU65" s="47">
        <f>SUMIFS('appendix 9 -indirect effect(v2)'!T$21:T$49,'appendix 9 -indirect effect(v2)'!$A$21:$A$49,VLOOKUP('STEP 2 Input sheet'!$C$40,'appendix 7 - prd ind and reg'!$A$2:$B$37,2,FALSE))*DE65</f>
        <v>0</v>
      </c>
      <c r="HV65" s="47">
        <f>SUMIFS('appendix 9 -indirect effect(v2)'!U$21:U$49,'appendix 9 -indirect effect(v2)'!$A$21:$A$49,VLOOKUP('STEP 2 Input sheet'!$C$40,'appendix 7 - prd ind and reg'!$A$2:$B$37,2,FALSE))*DF65</f>
        <v>0</v>
      </c>
      <c r="HW65" s="47">
        <f>SUMIFS('appendix 9 -indirect effect(v2)'!V$21:V$49,'appendix 9 -indirect effect(v2)'!$A$21:$A$49,VLOOKUP('STEP 2 Input sheet'!$C$40,'appendix 7 - prd ind and reg'!$A$2:$B$37,2,FALSE))*DG65</f>
        <v>0</v>
      </c>
      <c r="HX65" s="47">
        <f>SUMIFS('appendix 9 -indirect effect(v2)'!W$21:W$49,'appendix 9 -indirect effect(v2)'!$A$21:$A$49,VLOOKUP('STEP 2 Input sheet'!$C$40,'appendix 7 - prd ind and reg'!$A$2:$B$37,2,FALSE))*DH65</f>
        <v>0</v>
      </c>
      <c r="HY65" s="47">
        <f>SUMIFS('appendix 9 -indirect effect(v2)'!X$21:X$49,'appendix 9 -indirect effect(v2)'!$A$21:$A$49,VLOOKUP('STEP 2 Input sheet'!$C$40,'appendix 7 - prd ind and reg'!$A$2:$B$37,2,FALSE))*DI65</f>
        <v>0</v>
      </c>
      <c r="HZ65" s="47">
        <f>SUMIFS('appendix 9 -indirect effect(v2)'!Y$21:Y$49,'appendix 9 -indirect effect(v2)'!$A$21:$A$49,VLOOKUP('STEP 2 Input sheet'!$C$40,'appendix 7 - prd ind and reg'!$A$2:$B$37,2,FALSE))*DJ65</f>
        <v>0</v>
      </c>
      <c r="IA65" s="47">
        <f>SUMIFS('appendix 9 -indirect effect(v2)'!Z$21:Z$49,'appendix 9 -indirect effect(v2)'!$A$21:$A$49,VLOOKUP('STEP 2 Input sheet'!$C$40,'appendix 7 - prd ind and reg'!$A$2:$B$37,2,FALSE))*DK65</f>
        <v>0</v>
      </c>
      <c r="IB65" s="47">
        <f>SUMIFS('appendix 9 -indirect effect(v2)'!AA$21:AA$49,'appendix 9 -indirect effect(v2)'!$A$21:$A$49,VLOOKUP('STEP 2 Input sheet'!$C$40,'appendix 7 - prd ind and reg'!$A$2:$B$37,2,FALSE))*DL65</f>
        <v>0</v>
      </c>
      <c r="IC65" s="47">
        <f>SUMIFS('appendix 9 -indirect effect(v2)'!AB$21:AB$49,'appendix 9 -indirect effect(v2)'!$A$21:$A$49,VLOOKUP('STEP 2 Input sheet'!$C$40,'appendix 7 - prd ind and reg'!$A$2:$B$37,2,FALSE))*DM65</f>
        <v>0</v>
      </c>
      <c r="ID65" s="47">
        <f>SUMIFS('appendix 9 -indirect effect(v2)'!AC$21:AC$49,'appendix 9 -indirect effect(v2)'!$A$21:$A$49,VLOOKUP('STEP 2 Input sheet'!$C$40,'appendix 7 - prd ind and reg'!$A$2:$B$37,2,FALSE))*DN65</f>
        <v>0</v>
      </c>
      <c r="IE65" s="47">
        <f>SUMIFS('appendix 9 -indirect effect(v2)'!AD$21:AD$49,'appendix 9 -indirect effect(v2)'!$A$21:$A$49,VLOOKUP('STEP 2 Input sheet'!$C$40,'appendix 7 - prd ind and reg'!$A$2:$B$37,2,FALSE))*DO65</f>
        <v>0</v>
      </c>
      <c r="IF65" s="47">
        <f>SUMIFS('appendix 9 -indirect effect(v2)'!AE$21:AE$49,'appendix 9 -indirect effect(v2)'!$A$21:$A$49,VLOOKUP('STEP 2 Input sheet'!$C$40,'appendix 7 - prd ind and reg'!$A$2:$B$37,2,FALSE))*DP65</f>
        <v>0</v>
      </c>
      <c r="IG65" s="47">
        <f>SUMIFS('appendix 9 -indirect effect(v2)'!AF$21:AF$49,'appendix 9 -indirect effect(v2)'!$A$21:$A$49,VLOOKUP('STEP 2 Input sheet'!$C$40,'appendix 7 - prd ind and reg'!$A$2:$B$37,2,FALSE))*DQ65</f>
        <v>0</v>
      </c>
      <c r="IH65" s="47">
        <f>SUMIFS('appendix 9 -indirect effect(v2)'!AG$21:AG$49,'appendix 9 -indirect effect(v2)'!$A$21:$A$49,VLOOKUP('STEP 2 Input sheet'!$C$40,'appendix 7 - prd ind and reg'!$A$2:$B$37,2,FALSE))*DR65</f>
        <v>0</v>
      </c>
      <c r="II65" s="47">
        <f>SUMIFS('appendix 9 -indirect effect(v2)'!AH$21:AH$49,'appendix 9 -indirect effect(v2)'!$A$21:$A$49,VLOOKUP('STEP 2 Input sheet'!$C$40,'appendix 7 - prd ind and reg'!$A$2:$B$37,2,FALSE))*DS65</f>
        <v>0</v>
      </c>
      <c r="IJ65" s="47">
        <f>SUMIFS('appendix 9 -indirect effect(v2)'!AI$21:AI$49,'appendix 9 -indirect effect(v2)'!$A$21:$A$49,VLOOKUP('STEP 2 Input sheet'!$C$40,'appendix 7 - prd ind and reg'!$A$2:$B$37,2,FALSE))*DT65</f>
        <v>0</v>
      </c>
      <c r="IK65" s="47">
        <f>SUMIFS('appendix 9 -indirect effect(v2)'!AJ$21:AJ$49,'appendix 9 -indirect effect(v2)'!$A$21:$A$49,VLOOKUP('STEP 2 Input sheet'!$C$40,'appendix 7 - prd ind and reg'!$A$2:$B$37,2,FALSE))*DU65</f>
        <v>0</v>
      </c>
      <c r="IL65" s="47">
        <f>SUMIFS('appendix 9 -indirect effect(v2)'!AK$21:AK$49,'appendix 9 -indirect effect(v2)'!$A$21:$A$49,VLOOKUP('STEP 2 Input sheet'!$C$40,'appendix 7 - prd ind and reg'!$A$2:$B$37,2,FALSE))*DV65</f>
        <v>0</v>
      </c>
      <c r="IM65" s="47">
        <f>SUMIFS('appendix 9 -indirect effect(v2)'!AL$21:AL$49,'appendix 9 -indirect effect(v2)'!$A$21:$A$49,VLOOKUP('STEP 2 Input sheet'!$C$40,'appendix 7 - prd ind and reg'!$A$2:$B$37,2,FALSE))*DW65</f>
        <v>0</v>
      </c>
      <c r="IN65" s="47">
        <f>SUMIFS('appendix 9 -indirect effect(v2)'!AM$21:AM$49,'appendix 9 -indirect effect(v2)'!$A$21:$A$49,VLOOKUP('STEP 2 Input sheet'!$C$40,'appendix 7 - prd ind and reg'!$A$2:$B$37,2,FALSE))*DX65</f>
        <v>0</v>
      </c>
      <c r="IO65" s="47">
        <f>SUMIFS('appendix 9 -indirect effect(v2)'!AN$21:AN$49,'appendix 9 -indirect effect(v2)'!$A$21:$A$49,VLOOKUP('STEP 2 Input sheet'!$C$40,'appendix 7 - prd ind and reg'!$A$2:$B$37,2,FALSE))*DY65</f>
        <v>0</v>
      </c>
      <c r="IP65" s="47">
        <f>SUMIFS('appendix 9 -indirect effect(v2)'!AO$21:AO$49,'appendix 9 -indirect effect(v2)'!$A$21:$A$49,VLOOKUP('STEP 2 Input sheet'!$C$40,'appendix 7 - prd ind and reg'!$A$2:$B$37,2,FALSE))*DZ65</f>
        <v>0</v>
      </c>
      <c r="IQ65" s="47">
        <f>SUMIFS('appendix 9 -indirect effect(v2)'!AP$21:AP$49,'appendix 9 -indirect effect(v2)'!$A$21:$A$49,VLOOKUP('STEP 2 Input sheet'!$C$40,'appendix 7 - prd ind and reg'!$A$2:$B$37,2,FALSE))*EA65</f>
        <v>0</v>
      </c>
      <c r="IR65" s="47">
        <f>SUMIFS('appendix 9 -indirect effect(v2)'!AQ$21:AQ$49,'appendix 9 -indirect effect(v2)'!$A$21:$A$49,VLOOKUP('STEP 2 Input sheet'!$C$40,'appendix 7 - prd ind and reg'!$A$2:$B$37,2,FALSE))*EB65</f>
        <v>0</v>
      </c>
      <c r="IS65" s="47">
        <f>SUMIFS('appendix 9 -indirect effect(v2)'!AR$21:AR$49,'appendix 9 -indirect effect(v2)'!$A$21:$A$49,VLOOKUP('STEP 2 Input sheet'!$C$40,'appendix 7 - prd ind and reg'!$A$2:$B$37,2,FALSE))*EC65</f>
        <v>0</v>
      </c>
      <c r="IT65" s="47">
        <f>SUMIFS('appendix 9 -indirect effect(v2)'!AS$21:AS$49,'appendix 9 -indirect effect(v2)'!$A$21:$A$49,VLOOKUP('STEP 2 Input sheet'!$C$40,'appendix 7 - prd ind and reg'!$A$2:$B$37,2,FALSE))*ED65</f>
        <v>0</v>
      </c>
      <c r="IU65" s="47">
        <f>SUMIFS('appendix 9 -indirect effect(v2)'!AT$21:AT$49,'appendix 9 -indirect effect(v2)'!$A$21:$A$49,VLOOKUP('STEP 2 Input sheet'!$C$40,'appendix 7 - prd ind and reg'!$A$2:$B$37,2,FALSE))*EE65</f>
        <v>0</v>
      </c>
      <c r="IV65" s="47">
        <f>SUMIFS('appendix 9 -indirect effect(v2)'!AU$21:AU$49,'appendix 9 -indirect effect(v2)'!$A$21:$A$49,VLOOKUP('STEP 2 Input sheet'!$C$40,'appendix 7 - prd ind and reg'!$A$2:$B$37,2,FALSE))*EF65</f>
        <v>0</v>
      </c>
      <c r="IW65" s="47">
        <f>SUMIFS('appendix 9 -indirect effect(v2)'!AV$21:AV$49,'appendix 9 -indirect effect(v2)'!$A$21:$A$49,VLOOKUP('STEP 2 Input sheet'!$C$40,'appendix 7 - prd ind and reg'!$A$2:$B$37,2,FALSE))*EG65</f>
        <v>0</v>
      </c>
      <c r="IX65" s="47">
        <f>SUMIFS('appendix 9 -indirect effect(v2)'!AW$21:AW$49,'appendix 9 -indirect effect(v2)'!$A$21:$A$49,VLOOKUP('STEP 2 Input sheet'!$C$40,'appendix 7 - prd ind and reg'!$A$2:$B$37,2,FALSE))*EH65</f>
        <v>0</v>
      </c>
      <c r="IY65" s="47">
        <f>SUMIFS('appendix 9 -indirect effect(v2)'!AX$21:AX$49,'appendix 9 -indirect effect(v2)'!$A$21:$A$49,VLOOKUP('STEP 2 Input sheet'!$C$40,'appendix 7 - prd ind and reg'!$A$2:$B$37,2,FALSE))*EI65</f>
        <v>0</v>
      </c>
      <c r="IZ65" s="47">
        <f>SUMIFS('appendix 9 -indirect effect(v2)'!AY$21:AY$49,'appendix 9 -indirect effect(v2)'!$A$21:$A$49,VLOOKUP('STEP 2 Input sheet'!$C$40,'appendix 7 - prd ind and reg'!$A$2:$B$37,2,FALSE))*EJ65</f>
        <v>0</v>
      </c>
      <c r="JA65" s="47">
        <f>SUMIFS('appendix 9 -indirect effect(v2)'!AZ$21:AZ$49,'appendix 9 -indirect effect(v2)'!$A$21:$A$49,VLOOKUP('STEP 2 Input sheet'!$C$40,'appendix 7 - prd ind and reg'!$A$2:$B$37,2,FALSE))*EK65</f>
        <v>0</v>
      </c>
      <c r="JB65" s="47">
        <f>SUMIFS('appendix 9 -indirect effect(v2)'!BA$21:BA$49,'appendix 9 -indirect effect(v2)'!$A$21:$A$49,VLOOKUP('STEP 2 Input sheet'!$C$40,'appendix 7 - prd ind and reg'!$A$2:$B$37,2,FALSE))*EL65</f>
        <v>0</v>
      </c>
      <c r="JC65" s="47">
        <f>SUMIFS('appendix 9 -indirect effect(v2)'!BB$21:BB$49,'appendix 9 -indirect effect(v2)'!$A$21:$A$49,VLOOKUP('STEP 2 Input sheet'!$C$40,'appendix 7 - prd ind and reg'!$A$2:$B$37,2,FALSE))*EM65</f>
        <v>0</v>
      </c>
      <c r="JD65" s="47">
        <f>SUMIFS('appendix 9 -indirect effect(v2)'!BC$21:BC$49,'appendix 9 -indirect effect(v2)'!$A$21:$A$49,VLOOKUP('STEP 2 Input sheet'!$C$40,'appendix 7 - prd ind and reg'!$A$2:$B$37,2,FALSE))*EN65</f>
        <v>0</v>
      </c>
      <c r="JE65" s="47">
        <f>SUMIFS('appendix 9 -indirect effect(v2)'!BD$21:BD$49,'appendix 9 -indirect effect(v2)'!$A$21:$A$49,VLOOKUP('STEP 2 Input sheet'!$C$40,'appendix 7 - prd ind and reg'!$A$2:$B$37,2,FALSE))*EO65</f>
        <v>0</v>
      </c>
      <c r="JF65" s="47">
        <f>SUMIFS('appendix 9 -indirect effect(v2)'!BE$21:BE$49,'appendix 9 -indirect effect(v2)'!$A$21:$A$49,VLOOKUP('STEP 2 Input sheet'!$C$40,'appendix 7 - prd ind and reg'!$A$2:$B$37,2,FALSE))*EP65</f>
        <v>0</v>
      </c>
      <c r="JG65" s="47">
        <f>SUMIFS('appendix 9 -indirect effect(v2)'!BF$21:BF$49,'appendix 9 -indirect effect(v2)'!$A$21:$A$49,VLOOKUP('STEP 2 Input sheet'!$C$40,'appendix 7 - prd ind and reg'!$A$2:$B$37,2,FALSE))*EQ65</f>
        <v>0</v>
      </c>
      <c r="JH65" s="47">
        <f>SUMIFS('appendix 9 -indirect effect(v2)'!BG$21:BG$49,'appendix 9 -indirect effect(v2)'!$A$21:$A$49,VLOOKUP('STEP 2 Input sheet'!$C$40,'appendix 7 - prd ind and reg'!$A$2:$B$37,2,FALSE))*ER65</f>
        <v>0</v>
      </c>
      <c r="JI65" s="47">
        <f>SUMIFS('appendix 9 -indirect effect(v2)'!BH$21:BH$49,'appendix 9 -indirect effect(v2)'!$A$21:$A$49,VLOOKUP('STEP 2 Input sheet'!$C$40,'appendix 7 - prd ind and reg'!$A$2:$B$37,2,FALSE))*ES65</f>
        <v>0</v>
      </c>
      <c r="JJ65" s="47">
        <f>SUMIFS('appendix 9 -indirect effect(v2)'!BI$21:BI$49,'appendix 9 -indirect effect(v2)'!$A$21:$A$49,VLOOKUP('STEP 2 Input sheet'!$C$40,'appendix 7 - prd ind and reg'!$A$2:$B$37,2,FALSE))*ET65</f>
        <v>0</v>
      </c>
      <c r="JK65" s="47">
        <f>SUMIFS('appendix 9 -indirect effect(v2)'!BJ$21:BJ$49,'appendix 9 -indirect effect(v2)'!$A$21:$A$49,VLOOKUP('STEP 2 Input sheet'!$C$40,'appendix 7 - prd ind and reg'!$A$2:$B$37,2,FALSE))*EU65</f>
        <v>0</v>
      </c>
      <c r="JL65" s="47">
        <f>SUMIFS('appendix 9 -indirect effect(v2)'!BK$21:BK$49,'appendix 9 -indirect effect(v2)'!$A$21:$A$49,VLOOKUP('STEP 2 Input sheet'!$C$40,'appendix 7 - prd ind and reg'!$A$2:$B$37,2,FALSE))*EV65</f>
        <v>0</v>
      </c>
      <c r="JM65" s="47">
        <f>SUMIFS('appendix 9 -indirect effect(v2)'!BL$21:BL$49,'appendix 9 -indirect effect(v2)'!$A$21:$A$49,VLOOKUP('STEP 2 Input sheet'!$C$40,'appendix 7 - prd ind and reg'!$A$2:$B$37,2,FALSE))*EW65</f>
        <v>0</v>
      </c>
      <c r="JN65" s="47">
        <f>SUMIFS('appendix 9 -indirect effect(v2)'!BM$21:BM$49,'appendix 9 -indirect effect(v2)'!$A$21:$A$49,VLOOKUP('STEP 2 Input sheet'!$C$40,'appendix 7 - prd ind and reg'!$A$2:$B$37,2,FALSE))*EX65</f>
        <v>0</v>
      </c>
      <c r="JO65" s="47">
        <f>SUMIFS('appendix 9 -indirect effect(v2)'!BN$21:BN$49,'appendix 9 -indirect effect(v2)'!$A$21:$A$49,VLOOKUP('STEP 2 Input sheet'!$C$40,'appendix 7 - prd ind and reg'!$A$2:$B$37,2,FALSE))*EY65</f>
        <v>0</v>
      </c>
      <c r="JP65" s="47">
        <f>SUMIFS('appendix 9 -indirect effect(v2)'!BO$21:BO$49,'appendix 9 -indirect effect(v2)'!$A$21:$A$49,VLOOKUP('STEP 2 Input sheet'!$C$40,'appendix 7 - prd ind and reg'!$A$2:$B$37,2,FALSE))*EZ65</f>
        <v>0</v>
      </c>
      <c r="JQ65" s="47">
        <f>SUMIFS('appendix 9 -indirect effect(v2)'!BP$21:BP$49,'appendix 9 -indirect effect(v2)'!$A$21:$A$49,VLOOKUP('STEP 2 Input sheet'!$C$40,'appendix 7 - prd ind and reg'!$A$2:$B$37,2,FALSE))*FA65</f>
        <v>0</v>
      </c>
      <c r="JR65" s="47">
        <f>SUMIFS('appendix 9 -indirect effect(v2)'!BQ$21:BQ$49,'appendix 9 -indirect effect(v2)'!$A$21:$A$49,VLOOKUP('STEP 2 Input sheet'!$C$40,'appendix 7 - prd ind and reg'!$A$2:$B$37,2,FALSE))*FB65</f>
        <v>0</v>
      </c>
      <c r="JS65" s="47">
        <f>SUMIFS('appendix 9 -indirect effect(v2)'!BR$21:BR$49,'appendix 9 -indirect effect(v2)'!$A$21:$A$49,VLOOKUP('STEP 2 Input sheet'!$C$40,'appendix 7 - prd ind and reg'!$A$2:$B$37,2,FALSE))*FC65</f>
        <v>0</v>
      </c>
      <c r="JT65" s="47">
        <f>SUMIFS('appendix 9 -indirect effect(v2)'!BS$21:BS$49,'appendix 9 -indirect effect(v2)'!$A$21:$A$49,VLOOKUP('STEP 2 Input sheet'!$C$40,'appendix 7 - prd ind and reg'!$A$2:$B$37,2,FALSE))*FD65</f>
        <v>0</v>
      </c>
      <c r="JU65" s="47">
        <f>SUMIFS('appendix 9 -indirect effect(v2)'!BT$21:BT$49,'appendix 9 -indirect effect(v2)'!$A$21:$A$49,VLOOKUP('STEP 2 Input sheet'!$C$40,'appendix 7 - prd ind and reg'!$A$2:$B$37,2,FALSE))*FE65</f>
        <v>0</v>
      </c>
      <c r="JV65" s="47">
        <f>SUMIFS('appendix 9 -indirect effect(v2)'!BU$21:BU$49,'appendix 9 -indirect effect(v2)'!$A$21:$A$49,VLOOKUP('STEP 2 Input sheet'!$C$40,'appendix 7 - prd ind and reg'!$A$2:$B$37,2,FALSE))*FF65</f>
        <v>0</v>
      </c>
      <c r="JW65" s="47">
        <f>SUMIFS('appendix 9 -indirect effect(v2)'!BV$21:BV$49,'appendix 9 -indirect effect(v2)'!$A$21:$A$49,VLOOKUP('STEP 2 Input sheet'!$C$40,'appendix 7 - prd ind and reg'!$A$2:$B$37,2,FALSE))*FG65</f>
        <v>0</v>
      </c>
      <c r="JX65" s="47">
        <f>SUMIFS('appendix 9 -indirect effect(v2)'!BW$21:BW$49,'appendix 9 -indirect effect(v2)'!$A$21:$A$49,VLOOKUP('STEP 2 Input sheet'!$C$40,'appendix 7 - prd ind and reg'!$A$2:$B$37,2,FALSE))*FH65</f>
        <v>0</v>
      </c>
      <c r="JY65" s="47">
        <f>SUMIFS('appendix 9 -indirect effect(v2)'!BX$21:BX$49,'appendix 9 -indirect effect(v2)'!$A$21:$A$49,VLOOKUP('STEP 2 Input sheet'!$C$40,'appendix 7 - prd ind and reg'!$A$2:$B$37,2,FALSE))*FI65</f>
        <v>0</v>
      </c>
      <c r="JZ65" s="47">
        <f>SUMIFS('appendix 9 -indirect effect(v2)'!BY$21:BY$49,'appendix 9 -indirect effect(v2)'!$A$21:$A$49,VLOOKUP('STEP 2 Input sheet'!$C$40,'appendix 7 - prd ind and reg'!$A$2:$B$37,2,FALSE))*FJ65</f>
        <v>0</v>
      </c>
      <c r="KA65" s="47">
        <f>SUMIFS('appendix 9 -indirect effect(v2)'!BZ$21:BZ$49,'appendix 9 -indirect effect(v2)'!$A$21:$A$49,VLOOKUP('STEP 2 Input sheet'!$C$40,'appendix 7 - prd ind and reg'!$A$2:$B$37,2,FALSE))*FK65</f>
        <v>0</v>
      </c>
      <c r="KB65" s="47">
        <f>SUMIFS('appendix 9 -indirect effect(v2)'!CA$21:CA$49,'appendix 9 -indirect effect(v2)'!$A$21:$A$49,VLOOKUP('STEP 2 Input sheet'!$C$40,'appendix 7 - prd ind and reg'!$A$2:$B$37,2,FALSE))*FL65</f>
        <v>0</v>
      </c>
      <c r="KC65" s="47">
        <f>SUMIFS('appendix 9 -indirect effect(v2)'!CB$21:CB$49,'appendix 9 -indirect effect(v2)'!$A$21:$A$49,VLOOKUP('STEP 2 Input sheet'!$C$40,'appendix 7 - prd ind and reg'!$A$2:$B$37,2,FALSE))*FM65</f>
        <v>0</v>
      </c>
      <c r="KD65" s="47">
        <f>SUMIFS('appendix 9 -indirect effect(v2)'!CC$21:CC$49,'appendix 9 -indirect effect(v2)'!$A$21:$A$49,VLOOKUP('STEP 2 Input sheet'!$C$40,'appendix 7 - prd ind and reg'!$A$2:$B$37,2,FALSE))*FN65</f>
        <v>0</v>
      </c>
      <c r="KE65" s="47">
        <f>SUMIFS('appendix 9 -indirect effect(v2)'!CD$21:CD$49,'appendix 9 -indirect effect(v2)'!$A$21:$A$49,VLOOKUP('STEP 2 Input sheet'!$C$40,'appendix 7 - prd ind and reg'!$A$2:$B$37,2,FALSE))*FO65</f>
        <v>0</v>
      </c>
      <c r="BGD65" s="21"/>
    </row>
    <row r="66" spans="11:291 1538:1538" x14ac:dyDescent="0.25">
      <c r="CN66" s="109">
        <f t="shared" ref="CN66:DS66" si="879">SUMIF($A37:$A64,"u",CN37:CN64)</f>
        <v>0</v>
      </c>
      <c r="CO66" s="109">
        <f t="shared" si="879"/>
        <v>0</v>
      </c>
      <c r="CP66" s="109">
        <f t="shared" si="879"/>
        <v>0</v>
      </c>
      <c r="CQ66" s="109">
        <f t="shared" si="879"/>
        <v>0</v>
      </c>
      <c r="CR66" s="109">
        <f t="shared" si="879"/>
        <v>0</v>
      </c>
      <c r="CS66" s="109">
        <f t="shared" si="879"/>
        <v>0</v>
      </c>
      <c r="CT66" s="109">
        <f t="shared" si="879"/>
        <v>0</v>
      </c>
      <c r="CU66" s="109">
        <f t="shared" si="879"/>
        <v>0</v>
      </c>
      <c r="CV66" s="109">
        <f t="shared" si="879"/>
        <v>0</v>
      </c>
      <c r="CW66" s="109">
        <f t="shared" si="879"/>
        <v>0</v>
      </c>
      <c r="CX66" s="109">
        <f t="shared" si="879"/>
        <v>0</v>
      </c>
      <c r="CY66" s="109">
        <f t="shared" si="879"/>
        <v>0</v>
      </c>
      <c r="CZ66" s="109">
        <f t="shared" si="879"/>
        <v>0</v>
      </c>
      <c r="DA66" s="109">
        <f t="shared" si="879"/>
        <v>0</v>
      </c>
      <c r="DB66" s="109">
        <f t="shared" si="879"/>
        <v>0</v>
      </c>
      <c r="DC66" s="109">
        <f t="shared" si="879"/>
        <v>0</v>
      </c>
      <c r="DD66" s="109">
        <f t="shared" si="879"/>
        <v>0</v>
      </c>
      <c r="DE66" s="109">
        <f t="shared" si="879"/>
        <v>0</v>
      </c>
      <c r="DF66" s="109">
        <f t="shared" si="879"/>
        <v>0</v>
      </c>
      <c r="DG66" s="109">
        <f t="shared" si="879"/>
        <v>0</v>
      </c>
      <c r="DH66" s="109">
        <f t="shared" si="879"/>
        <v>0</v>
      </c>
      <c r="DI66" s="109">
        <f t="shared" si="879"/>
        <v>0</v>
      </c>
      <c r="DJ66" s="109">
        <f t="shared" si="879"/>
        <v>0</v>
      </c>
      <c r="DK66" s="109">
        <f t="shared" si="879"/>
        <v>0</v>
      </c>
      <c r="DL66" s="109">
        <f t="shared" si="879"/>
        <v>0</v>
      </c>
      <c r="DM66" s="109">
        <f t="shared" si="879"/>
        <v>0</v>
      </c>
      <c r="DN66" s="109">
        <f t="shared" si="879"/>
        <v>0</v>
      </c>
      <c r="DO66" s="109">
        <f t="shared" si="879"/>
        <v>0</v>
      </c>
      <c r="DP66" s="109">
        <f t="shared" si="879"/>
        <v>0</v>
      </c>
      <c r="DQ66" s="109">
        <f t="shared" si="879"/>
        <v>0</v>
      </c>
      <c r="DR66" s="109">
        <f t="shared" si="879"/>
        <v>0</v>
      </c>
      <c r="DS66" s="109">
        <f t="shared" si="879"/>
        <v>0</v>
      </c>
      <c r="DT66" s="109">
        <f t="shared" ref="DT66:EY66" si="880">SUMIF($A37:$A64,"u",DT37:DT64)</f>
        <v>0</v>
      </c>
      <c r="DU66" s="109">
        <f t="shared" si="880"/>
        <v>0</v>
      </c>
      <c r="DV66" s="109">
        <f t="shared" si="880"/>
        <v>0</v>
      </c>
      <c r="DW66" s="109">
        <f t="shared" si="880"/>
        <v>0</v>
      </c>
      <c r="DX66" s="109">
        <f t="shared" si="880"/>
        <v>0</v>
      </c>
      <c r="DY66" s="109">
        <f t="shared" si="880"/>
        <v>0</v>
      </c>
      <c r="DZ66" s="109">
        <f t="shared" si="880"/>
        <v>0</v>
      </c>
      <c r="EA66" s="109">
        <f t="shared" si="880"/>
        <v>0</v>
      </c>
      <c r="EB66" s="109">
        <f t="shared" si="880"/>
        <v>0</v>
      </c>
      <c r="EC66" s="109">
        <f t="shared" si="880"/>
        <v>0</v>
      </c>
      <c r="ED66" s="109">
        <f t="shared" si="880"/>
        <v>0</v>
      </c>
      <c r="EE66" s="109">
        <f t="shared" si="880"/>
        <v>0</v>
      </c>
      <c r="EF66" s="109">
        <f t="shared" si="880"/>
        <v>0</v>
      </c>
      <c r="EG66" s="109">
        <f t="shared" si="880"/>
        <v>0</v>
      </c>
      <c r="EH66" s="109">
        <f t="shared" si="880"/>
        <v>0</v>
      </c>
      <c r="EI66" s="109">
        <f t="shared" si="880"/>
        <v>0</v>
      </c>
      <c r="EJ66" s="109">
        <f t="shared" si="880"/>
        <v>0</v>
      </c>
      <c r="EK66" s="109">
        <f t="shared" si="880"/>
        <v>0</v>
      </c>
      <c r="EL66" s="109">
        <f t="shared" si="880"/>
        <v>0</v>
      </c>
      <c r="EM66" s="109">
        <f t="shared" si="880"/>
        <v>0</v>
      </c>
      <c r="EN66" s="109">
        <f t="shared" si="880"/>
        <v>0</v>
      </c>
      <c r="EO66" s="109">
        <f t="shared" si="880"/>
        <v>0</v>
      </c>
      <c r="EP66" s="109">
        <f t="shared" si="880"/>
        <v>0</v>
      </c>
      <c r="EQ66" s="109">
        <f t="shared" si="880"/>
        <v>0</v>
      </c>
      <c r="ER66" s="109">
        <f t="shared" si="880"/>
        <v>0</v>
      </c>
      <c r="ES66" s="109">
        <f t="shared" si="880"/>
        <v>0</v>
      </c>
      <c r="ET66" s="109">
        <f t="shared" si="880"/>
        <v>0</v>
      </c>
      <c r="EU66" s="109">
        <f t="shared" si="880"/>
        <v>0</v>
      </c>
      <c r="EV66" s="109">
        <f t="shared" si="880"/>
        <v>0</v>
      </c>
      <c r="EW66" s="109">
        <f t="shared" si="880"/>
        <v>0</v>
      </c>
      <c r="EX66" s="109">
        <f t="shared" si="880"/>
        <v>0</v>
      </c>
      <c r="EY66" s="109">
        <f t="shared" si="880"/>
        <v>0</v>
      </c>
      <c r="EZ66" s="109">
        <f t="shared" ref="EZ66:GE66" si="881">SUMIF($A37:$A64,"u",EZ37:EZ64)</f>
        <v>0</v>
      </c>
      <c r="FA66" s="109">
        <f t="shared" si="881"/>
        <v>0</v>
      </c>
      <c r="FB66" s="109">
        <f t="shared" si="881"/>
        <v>0</v>
      </c>
      <c r="FC66" s="109">
        <f t="shared" si="881"/>
        <v>0</v>
      </c>
      <c r="FD66" s="109">
        <f t="shared" si="881"/>
        <v>0</v>
      </c>
      <c r="FE66" s="109">
        <f t="shared" si="881"/>
        <v>0</v>
      </c>
      <c r="FF66" s="109">
        <f t="shared" si="881"/>
        <v>0</v>
      </c>
      <c r="FG66" s="109">
        <f t="shared" si="881"/>
        <v>0</v>
      </c>
      <c r="FH66" s="109">
        <f t="shared" si="881"/>
        <v>0</v>
      </c>
      <c r="FI66" s="109">
        <f t="shared" si="881"/>
        <v>0</v>
      </c>
      <c r="FJ66" s="109">
        <f t="shared" si="881"/>
        <v>0</v>
      </c>
      <c r="FK66" s="109">
        <f t="shared" si="881"/>
        <v>0</v>
      </c>
      <c r="FL66" s="109">
        <f t="shared" si="881"/>
        <v>0</v>
      </c>
      <c r="FM66" s="109">
        <f t="shared" si="881"/>
        <v>0</v>
      </c>
      <c r="FN66" s="109">
        <f t="shared" si="881"/>
        <v>0</v>
      </c>
      <c r="FO66" s="109">
        <f t="shared" si="881"/>
        <v>0</v>
      </c>
      <c r="FP66" s="109">
        <f t="shared" si="881"/>
        <v>0</v>
      </c>
      <c r="FQ66" s="109">
        <f t="shared" si="881"/>
        <v>0</v>
      </c>
      <c r="FR66" s="109">
        <f t="shared" si="881"/>
        <v>0</v>
      </c>
      <c r="FS66" s="109">
        <f t="shared" si="881"/>
        <v>0</v>
      </c>
      <c r="FT66" s="109">
        <f t="shared" si="881"/>
        <v>0</v>
      </c>
      <c r="FU66" s="109">
        <f t="shared" si="881"/>
        <v>0</v>
      </c>
      <c r="FV66" s="109">
        <f t="shared" si="881"/>
        <v>0</v>
      </c>
      <c r="FW66" s="109">
        <f t="shared" si="881"/>
        <v>0</v>
      </c>
      <c r="FX66" s="109">
        <f t="shared" si="881"/>
        <v>0</v>
      </c>
      <c r="FY66" s="109">
        <f t="shared" si="881"/>
        <v>0</v>
      </c>
      <c r="FZ66" s="109">
        <f t="shared" si="881"/>
        <v>0</v>
      </c>
      <c r="GA66" s="109">
        <f t="shared" si="881"/>
        <v>0</v>
      </c>
      <c r="GB66" s="109">
        <f t="shared" si="881"/>
        <v>0</v>
      </c>
      <c r="GC66" s="109">
        <f t="shared" si="881"/>
        <v>0</v>
      </c>
      <c r="GD66" s="109">
        <f t="shared" si="881"/>
        <v>0</v>
      </c>
      <c r="GE66" s="109">
        <f t="shared" si="881"/>
        <v>0</v>
      </c>
      <c r="GF66" s="109">
        <f t="shared" ref="GF66:HC66" si="882">SUMIF($A37:$A64,"u",GF37:GF64)</f>
        <v>0</v>
      </c>
      <c r="GG66" s="109">
        <f t="shared" si="882"/>
        <v>0</v>
      </c>
      <c r="GH66" s="109">
        <f t="shared" si="882"/>
        <v>0</v>
      </c>
      <c r="GI66" s="109">
        <f t="shared" si="882"/>
        <v>0</v>
      </c>
      <c r="GJ66" s="109">
        <f t="shared" si="882"/>
        <v>0</v>
      </c>
      <c r="GK66" s="109">
        <f t="shared" si="882"/>
        <v>0</v>
      </c>
      <c r="GL66" s="109">
        <f t="shared" si="882"/>
        <v>0</v>
      </c>
      <c r="GM66" s="109">
        <f t="shared" si="882"/>
        <v>0</v>
      </c>
      <c r="GN66" s="109">
        <f t="shared" si="882"/>
        <v>0</v>
      </c>
      <c r="GO66" s="109">
        <f t="shared" si="882"/>
        <v>0</v>
      </c>
      <c r="GP66" s="109">
        <f t="shared" si="882"/>
        <v>0</v>
      </c>
      <c r="GQ66" s="109">
        <f t="shared" si="882"/>
        <v>0</v>
      </c>
      <c r="GR66" s="109">
        <f t="shared" si="882"/>
        <v>0</v>
      </c>
      <c r="GS66" s="109">
        <f t="shared" si="882"/>
        <v>0</v>
      </c>
      <c r="GT66" s="109">
        <f t="shared" si="882"/>
        <v>0</v>
      </c>
      <c r="GU66" s="109">
        <f t="shared" si="882"/>
        <v>0</v>
      </c>
      <c r="GV66" s="109">
        <f t="shared" si="882"/>
        <v>0</v>
      </c>
      <c r="GW66" s="109">
        <f t="shared" si="882"/>
        <v>0</v>
      </c>
      <c r="GX66" s="109">
        <f t="shared" si="882"/>
        <v>0</v>
      </c>
      <c r="GY66" s="109">
        <f t="shared" si="882"/>
        <v>0</v>
      </c>
      <c r="GZ66" s="109">
        <f t="shared" si="882"/>
        <v>0</v>
      </c>
      <c r="HA66" s="109">
        <f t="shared" si="882"/>
        <v>0</v>
      </c>
      <c r="HB66" s="109">
        <f t="shared" si="882"/>
        <v>0</v>
      </c>
      <c r="HC66" s="109">
        <f t="shared" si="882"/>
        <v>0</v>
      </c>
    </row>
    <row r="67" spans="11:291 1538:1538" x14ac:dyDescent="0.25">
      <c r="CN67" s="109">
        <f t="shared" ref="CN67:DS67" si="883">SUMIF($A37:$A64,"e",CN37:CN64)</f>
        <v>0</v>
      </c>
      <c r="CO67" s="109">
        <f t="shared" si="883"/>
        <v>0</v>
      </c>
      <c r="CP67" s="109">
        <f t="shared" si="883"/>
        <v>0</v>
      </c>
      <c r="CQ67" s="109">
        <f t="shared" si="883"/>
        <v>0</v>
      </c>
      <c r="CR67" s="109">
        <f t="shared" si="883"/>
        <v>0</v>
      </c>
      <c r="CS67" s="109">
        <f t="shared" si="883"/>
        <v>0</v>
      </c>
      <c r="CT67" s="109">
        <f t="shared" si="883"/>
        <v>0</v>
      </c>
      <c r="CU67" s="109">
        <f t="shared" si="883"/>
        <v>0</v>
      </c>
      <c r="CV67" s="109">
        <f t="shared" si="883"/>
        <v>0</v>
      </c>
      <c r="CW67" s="109">
        <f t="shared" si="883"/>
        <v>0</v>
      </c>
      <c r="CX67" s="109">
        <f t="shared" si="883"/>
        <v>0</v>
      </c>
      <c r="CY67" s="109">
        <f t="shared" si="883"/>
        <v>0</v>
      </c>
      <c r="CZ67" s="109">
        <f t="shared" si="883"/>
        <v>0</v>
      </c>
      <c r="DA67" s="109">
        <f t="shared" si="883"/>
        <v>0</v>
      </c>
      <c r="DB67" s="109">
        <f t="shared" si="883"/>
        <v>0</v>
      </c>
      <c r="DC67" s="109">
        <f t="shared" si="883"/>
        <v>0</v>
      </c>
      <c r="DD67" s="109">
        <f t="shared" si="883"/>
        <v>0</v>
      </c>
      <c r="DE67" s="109">
        <f t="shared" si="883"/>
        <v>0</v>
      </c>
      <c r="DF67" s="109">
        <f t="shared" si="883"/>
        <v>0</v>
      </c>
      <c r="DG67" s="109">
        <f t="shared" si="883"/>
        <v>0</v>
      </c>
      <c r="DH67" s="109">
        <f t="shared" si="883"/>
        <v>0</v>
      </c>
      <c r="DI67" s="109">
        <f t="shared" si="883"/>
        <v>0</v>
      </c>
      <c r="DJ67" s="109">
        <f t="shared" si="883"/>
        <v>0</v>
      </c>
      <c r="DK67" s="109">
        <f t="shared" si="883"/>
        <v>0</v>
      </c>
      <c r="DL67" s="109">
        <f t="shared" si="883"/>
        <v>0</v>
      </c>
      <c r="DM67" s="109">
        <f t="shared" si="883"/>
        <v>0</v>
      </c>
      <c r="DN67" s="109">
        <f t="shared" si="883"/>
        <v>0</v>
      </c>
      <c r="DO67" s="109">
        <f t="shared" si="883"/>
        <v>0</v>
      </c>
      <c r="DP67" s="109">
        <f t="shared" si="883"/>
        <v>0</v>
      </c>
      <c r="DQ67" s="109">
        <f t="shared" si="883"/>
        <v>0</v>
      </c>
      <c r="DR67" s="109">
        <f t="shared" si="883"/>
        <v>0</v>
      </c>
      <c r="DS67" s="109">
        <f t="shared" si="883"/>
        <v>0</v>
      </c>
      <c r="DT67" s="109">
        <f t="shared" ref="DT67:EY67" si="884">SUMIF($A37:$A64,"e",DT37:DT64)</f>
        <v>0</v>
      </c>
      <c r="DU67" s="109">
        <f t="shared" si="884"/>
        <v>0</v>
      </c>
      <c r="DV67" s="109">
        <f t="shared" si="884"/>
        <v>0</v>
      </c>
      <c r="DW67" s="109">
        <f t="shared" si="884"/>
        <v>0</v>
      </c>
      <c r="DX67" s="109">
        <f t="shared" si="884"/>
        <v>0</v>
      </c>
      <c r="DY67" s="109">
        <f t="shared" si="884"/>
        <v>0</v>
      </c>
      <c r="DZ67" s="109">
        <f t="shared" si="884"/>
        <v>0</v>
      </c>
      <c r="EA67" s="109">
        <f t="shared" si="884"/>
        <v>0</v>
      </c>
      <c r="EB67" s="109">
        <f t="shared" si="884"/>
        <v>0</v>
      </c>
      <c r="EC67" s="109">
        <f t="shared" si="884"/>
        <v>0</v>
      </c>
      <c r="ED67" s="109">
        <f t="shared" si="884"/>
        <v>0</v>
      </c>
      <c r="EE67" s="109">
        <f t="shared" si="884"/>
        <v>0</v>
      </c>
      <c r="EF67" s="109">
        <f t="shared" si="884"/>
        <v>0</v>
      </c>
      <c r="EG67" s="109">
        <f t="shared" si="884"/>
        <v>0</v>
      </c>
      <c r="EH67" s="109">
        <f t="shared" si="884"/>
        <v>0</v>
      </c>
      <c r="EI67" s="109">
        <f t="shared" si="884"/>
        <v>0</v>
      </c>
      <c r="EJ67" s="109">
        <f t="shared" si="884"/>
        <v>0</v>
      </c>
      <c r="EK67" s="109">
        <f t="shared" si="884"/>
        <v>0</v>
      </c>
      <c r="EL67" s="109">
        <f t="shared" si="884"/>
        <v>0</v>
      </c>
      <c r="EM67" s="109">
        <f t="shared" si="884"/>
        <v>0</v>
      </c>
      <c r="EN67" s="109">
        <f t="shared" si="884"/>
        <v>0</v>
      </c>
      <c r="EO67" s="109">
        <f t="shared" si="884"/>
        <v>0</v>
      </c>
      <c r="EP67" s="109">
        <f t="shared" si="884"/>
        <v>0</v>
      </c>
      <c r="EQ67" s="109">
        <f t="shared" si="884"/>
        <v>0</v>
      </c>
      <c r="ER67" s="109">
        <f t="shared" si="884"/>
        <v>0</v>
      </c>
      <c r="ES67" s="109">
        <f t="shared" si="884"/>
        <v>0</v>
      </c>
      <c r="ET67" s="109">
        <f t="shared" si="884"/>
        <v>0</v>
      </c>
      <c r="EU67" s="109">
        <f t="shared" si="884"/>
        <v>0</v>
      </c>
      <c r="EV67" s="109">
        <f t="shared" si="884"/>
        <v>0</v>
      </c>
      <c r="EW67" s="109">
        <f t="shared" si="884"/>
        <v>0</v>
      </c>
      <c r="EX67" s="109">
        <f t="shared" si="884"/>
        <v>0</v>
      </c>
      <c r="EY67" s="109">
        <f t="shared" si="884"/>
        <v>0</v>
      </c>
      <c r="EZ67" s="109">
        <f t="shared" ref="EZ67:GE67" si="885">SUMIF($A37:$A64,"e",EZ37:EZ64)</f>
        <v>0</v>
      </c>
      <c r="FA67" s="109">
        <f t="shared" si="885"/>
        <v>0</v>
      </c>
      <c r="FB67" s="109">
        <f t="shared" si="885"/>
        <v>0</v>
      </c>
      <c r="FC67" s="109">
        <f t="shared" si="885"/>
        <v>0</v>
      </c>
      <c r="FD67" s="109">
        <f t="shared" si="885"/>
        <v>0</v>
      </c>
      <c r="FE67" s="109">
        <f t="shared" si="885"/>
        <v>0</v>
      </c>
      <c r="FF67" s="109">
        <f t="shared" si="885"/>
        <v>0</v>
      </c>
      <c r="FG67" s="109">
        <f t="shared" si="885"/>
        <v>0</v>
      </c>
      <c r="FH67" s="109">
        <f t="shared" si="885"/>
        <v>0</v>
      </c>
      <c r="FI67" s="109">
        <f t="shared" si="885"/>
        <v>0</v>
      </c>
      <c r="FJ67" s="109">
        <f t="shared" si="885"/>
        <v>0</v>
      </c>
      <c r="FK67" s="109">
        <f t="shared" si="885"/>
        <v>0</v>
      </c>
      <c r="FL67" s="109">
        <f t="shared" si="885"/>
        <v>0</v>
      </c>
      <c r="FM67" s="109">
        <f t="shared" si="885"/>
        <v>0</v>
      </c>
      <c r="FN67" s="109">
        <f t="shared" si="885"/>
        <v>0</v>
      </c>
      <c r="FO67" s="109">
        <f t="shared" si="885"/>
        <v>0</v>
      </c>
      <c r="FP67" s="109">
        <f t="shared" si="885"/>
        <v>0</v>
      </c>
      <c r="FQ67" s="109">
        <f t="shared" si="885"/>
        <v>0</v>
      </c>
      <c r="FR67" s="109">
        <f t="shared" si="885"/>
        <v>0</v>
      </c>
      <c r="FS67" s="109">
        <f t="shared" si="885"/>
        <v>0</v>
      </c>
      <c r="FT67" s="109">
        <f t="shared" si="885"/>
        <v>0</v>
      </c>
      <c r="FU67" s="109">
        <f t="shared" si="885"/>
        <v>0</v>
      </c>
      <c r="FV67" s="109">
        <f t="shared" si="885"/>
        <v>0</v>
      </c>
      <c r="FW67" s="109">
        <f t="shared" si="885"/>
        <v>0</v>
      </c>
      <c r="FX67" s="109">
        <f t="shared" si="885"/>
        <v>0</v>
      </c>
      <c r="FY67" s="109">
        <f t="shared" si="885"/>
        <v>0</v>
      </c>
      <c r="FZ67" s="109">
        <f t="shared" si="885"/>
        <v>0</v>
      </c>
      <c r="GA67" s="109">
        <f t="shared" si="885"/>
        <v>0</v>
      </c>
      <c r="GB67" s="109">
        <f t="shared" si="885"/>
        <v>0</v>
      </c>
      <c r="GC67" s="109">
        <f t="shared" si="885"/>
        <v>0</v>
      </c>
      <c r="GD67" s="109">
        <f t="shared" si="885"/>
        <v>0</v>
      </c>
      <c r="GE67" s="109">
        <f t="shared" si="885"/>
        <v>0</v>
      </c>
      <c r="GF67" s="109">
        <f t="shared" ref="GF67:HC67" si="886">SUMIF($A37:$A64,"e",GF37:GF64)</f>
        <v>0</v>
      </c>
      <c r="GG67" s="109">
        <f t="shared" si="886"/>
        <v>0</v>
      </c>
      <c r="GH67" s="109">
        <f t="shared" si="886"/>
        <v>0</v>
      </c>
      <c r="GI67" s="109">
        <f t="shared" si="886"/>
        <v>0</v>
      </c>
      <c r="GJ67" s="109">
        <f t="shared" si="886"/>
        <v>0</v>
      </c>
      <c r="GK67" s="109">
        <f t="shared" si="886"/>
        <v>0</v>
      </c>
      <c r="GL67" s="109">
        <f t="shared" si="886"/>
        <v>0</v>
      </c>
      <c r="GM67" s="109">
        <f t="shared" si="886"/>
        <v>0</v>
      </c>
      <c r="GN67" s="109">
        <f t="shared" si="886"/>
        <v>0</v>
      </c>
      <c r="GO67" s="109">
        <f t="shared" si="886"/>
        <v>0</v>
      </c>
      <c r="GP67" s="109">
        <f t="shared" si="886"/>
        <v>0</v>
      </c>
      <c r="GQ67" s="109">
        <f t="shared" si="886"/>
        <v>0</v>
      </c>
      <c r="GR67" s="109">
        <f t="shared" si="886"/>
        <v>0</v>
      </c>
      <c r="GS67" s="109">
        <f t="shared" si="886"/>
        <v>0</v>
      </c>
      <c r="GT67" s="109">
        <f t="shared" si="886"/>
        <v>0</v>
      </c>
      <c r="GU67" s="109">
        <f t="shared" si="886"/>
        <v>0</v>
      </c>
      <c r="GV67" s="109">
        <f t="shared" si="886"/>
        <v>0</v>
      </c>
      <c r="GW67" s="109">
        <f t="shared" si="886"/>
        <v>0</v>
      </c>
      <c r="GX67" s="109">
        <f t="shared" si="886"/>
        <v>0</v>
      </c>
      <c r="GY67" s="109">
        <f t="shared" si="886"/>
        <v>0</v>
      </c>
      <c r="GZ67" s="109">
        <f t="shared" si="886"/>
        <v>0</v>
      </c>
      <c r="HA67" s="109">
        <f t="shared" si="886"/>
        <v>0</v>
      </c>
      <c r="HB67" s="109">
        <f t="shared" si="886"/>
        <v>0</v>
      </c>
      <c r="HC67" s="109">
        <f t="shared" si="886"/>
        <v>0</v>
      </c>
    </row>
  </sheetData>
  <mergeCells count="14">
    <mergeCell ref="IR2:KE2"/>
    <mergeCell ref="IR35:KE35"/>
    <mergeCell ref="AZ2:CM2"/>
    <mergeCell ref="L35:AY35"/>
    <mergeCell ref="AZ35:CM35"/>
    <mergeCell ref="CN2:EA2"/>
    <mergeCell ref="EB2:FO2"/>
    <mergeCell ref="L2:AY2"/>
    <mergeCell ref="FP2:HC2"/>
    <mergeCell ref="HD2:IQ2"/>
    <mergeCell ref="CN35:EA35"/>
    <mergeCell ref="EB35:FO35"/>
    <mergeCell ref="FP35:HC35"/>
    <mergeCell ref="HD35:IQ3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F0531-8312-42B8-9337-6B4314611B05}">
  <sheetPr>
    <tabColor theme="5" tint="0.79998168889431442"/>
  </sheetPr>
  <dimension ref="A1:AQ156"/>
  <sheetViews>
    <sheetView topLeftCell="A129" workbookViewId="0">
      <selection activeCell="D152" sqref="D152:AQ156"/>
    </sheetView>
  </sheetViews>
  <sheetFormatPr defaultRowHeight="15" x14ac:dyDescent="0.25"/>
  <sheetData>
    <row r="1" spans="1:43" x14ac:dyDescent="0.25">
      <c r="D1" t="s">
        <v>78</v>
      </c>
      <c r="E1" t="s">
        <v>79</v>
      </c>
      <c r="F1" t="s">
        <v>80</v>
      </c>
      <c r="G1" t="s">
        <v>81</v>
      </c>
      <c r="H1" t="s">
        <v>82</v>
      </c>
      <c r="I1" t="s">
        <v>83</v>
      </c>
      <c r="J1" t="s">
        <v>84</v>
      </c>
      <c r="K1" t="s">
        <v>85</v>
      </c>
      <c r="L1" t="s">
        <v>86</v>
      </c>
      <c r="M1" t="s">
        <v>87</v>
      </c>
      <c r="N1" t="s">
        <v>88</v>
      </c>
      <c r="O1" t="s">
        <v>89</v>
      </c>
      <c r="P1" t="s">
        <v>90</v>
      </c>
      <c r="Q1" t="s">
        <v>91</v>
      </c>
      <c r="R1" t="s">
        <v>92</v>
      </c>
      <c r="S1" t="s">
        <v>93</v>
      </c>
      <c r="T1" t="s">
        <v>94</v>
      </c>
      <c r="U1" t="s">
        <v>95</v>
      </c>
      <c r="V1" t="s">
        <v>96</v>
      </c>
      <c r="W1" t="s">
        <v>97</v>
      </c>
      <c r="X1" t="s">
        <v>98</v>
      </c>
      <c r="Y1" t="s">
        <v>99</v>
      </c>
      <c r="Z1" t="s">
        <v>100</v>
      </c>
      <c r="AA1" t="s">
        <v>101</v>
      </c>
      <c r="AB1" t="s">
        <v>102</v>
      </c>
      <c r="AC1" t="s">
        <v>103</v>
      </c>
      <c r="AD1" t="s">
        <v>104</v>
      </c>
      <c r="AE1" t="s">
        <v>105</v>
      </c>
      <c r="AF1" t="s">
        <v>106</v>
      </c>
      <c r="AG1" t="s">
        <v>107</v>
      </c>
      <c r="AH1" t="s">
        <v>108</v>
      </c>
      <c r="AI1" t="s">
        <v>109</v>
      </c>
      <c r="AJ1" t="s">
        <v>110</v>
      </c>
      <c r="AK1" t="s">
        <v>111</v>
      </c>
      <c r="AL1" t="s">
        <v>112</v>
      </c>
      <c r="AM1" t="s">
        <v>113</v>
      </c>
      <c r="AN1" t="s">
        <v>114</v>
      </c>
      <c r="AO1" t="s">
        <v>115</v>
      </c>
      <c r="AP1" t="s">
        <v>116</v>
      </c>
      <c r="AQ1" t="s">
        <v>117</v>
      </c>
    </row>
    <row r="2" spans="1:43" x14ac:dyDescent="0.25">
      <c r="A2" s="22" t="str">
        <f>B2&amp;C2</f>
        <v>nonEUpPLNT</v>
      </c>
      <c r="B2" t="s">
        <v>118</v>
      </c>
      <c r="C2" t="s">
        <v>119</v>
      </c>
      <c r="D2" s="21">
        <v>1.5628101570916861</v>
      </c>
      <c r="E2" s="21">
        <v>1.5344326529825971</v>
      </c>
      <c r="F2" s="21">
        <v>1.4843713592393342</v>
      </c>
      <c r="G2" s="21">
        <v>1.3604453663671121</v>
      </c>
      <c r="H2" s="21">
        <v>1.2750689907349524</v>
      </c>
      <c r="I2" s="21">
        <v>1.2568706545219759</v>
      </c>
      <c r="J2" s="21">
        <v>1.2389275545853606</v>
      </c>
      <c r="K2" s="21">
        <v>1.2206606126622122</v>
      </c>
      <c r="L2" s="21">
        <v>1.2022534958947575</v>
      </c>
      <c r="M2" s="21">
        <v>1.1838731274481762</v>
      </c>
      <c r="N2" s="21">
        <v>1.1763799015082701</v>
      </c>
      <c r="O2" s="21">
        <v>1.168868600633783</v>
      </c>
      <c r="P2" s="21">
        <v>1.1613425679751026</v>
      </c>
      <c r="Q2" s="21">
        <v>1.1538077737866406</v>
      </c>
      <c r="R2" s="21">
        <v>1.1462662029947475</v>
      </c>
      <c r="S2" s="21">
        <v>1.1351367169530602</v>
      </c>
      <c r="T2" s="21">
        <v>1.1239976187164831</v>
      </c>
      <c r="U2" s="21">
        <v>1.112850347347798</v>
      </c>
      <c r="V2" s="21">
        <v>1.1016922655933985</v>
      </c>
      <c r="W2" s="21">
        <v>1.0905256555159613</v>
      </c>
      <c r="X2" s="21">
        <v>1.0813696681080416</v>
      </c>
      <c r="Y2" s="21">
        <v>1.0722001539532608</v>
      </c>
      <c r="Z2" s="21">
        <v>1.0630191012117118</v>
      </c>
      <c r="AA2" s="21">
        <v>1.053825132540025</v>
      </c>
      <c r="AB2" s="21">
        <v>1.044617174939934</v>
      </c>
      <c r="AC2" s="21">
        <v>1.0372943668702448</v>
      </c>
      <c r="AD2" s="21">
        <v>1.0299674081750154</v>
      </c>
      <c r="AE2" s="21">
        <v>1.0226351934283402</v>
      </c>
      <c r="AF2" s="21">
        <v>1.0152972635374069</v>
      </c>
      <c r="AG2" s="21">
        <v>1.0079579127332476</v>
      </c>
      <c r="AH2" s="21">
        <v>1.0040836993505424</v>
      </c>
      <c r="AI2" s="21">
        <v>1.0002050194751968</v>
      </c>
      <c r="AJ2" s="21">
        <v>0.99632223082492111</v>
      </c>
      <c r="AK2" s="21">
        <v>0.9924351182929344</v>
      </c>
      <c r="AL2" s="21">
        <v>0.98854547128401093</v>
      </c>
      <c r="AM2" s="21">
        <v>0.98619545040328505</v>
      </c>
      <c r="AN2" s="21">
        <v>0.98384032231058804</v>
      </c>
      <c r="AO2" s="21">
        <v>0.98148479228044105</v>
      </c>
      <c r="AP2" s="21">
        <v>0.97912453411472256</v>
      </c>
      <c r="AQ2" s="21">
        <v>0.97676357818517656</v>
      </c>
    </row>
    <row r="3" spans="1:43" x14ac:dyDescent="0.25">
      <c r="A3" s="22" t="str">
        <f t="shared" ref="A3:A66" si="0">B3&amp;C3</f>
        <v>nonEUpANIM</v>
      </c>
      <c r="B3" t="s">
        <v>118</v>
      </c>
      <c r="C3" t="s">
        <v>120</v>
      </c>
      <c r="D3" s="21">
        <v>2.9529721014768051</v>
      </c>
      <c r="E3" s="21">
        <v>2.9058127392917785</v>
      </c>
      <c r="F3" s="21">
        <v>2.807580760852157</v>
      </c>
      <c r="G3" s="21">
        <v>2.5377484082109576</v>
      </c>
      <c r="H3" s="21">
        <v>2.3595522788191015</v>
      </c>
      <c r="I3" s="21">
        <v>2.3449449584178472</v>
      </c>
      <c r="J3" s="21">
        <v>2.3305829166506222</v>
      </c>
      <c r="K3" s="21">
        <v>2.3159179291965404</v>
      </c>
      <c r="L3" s="21">
        <v>2.3010490573503213</v>
      </c>
      <c r="M3" s="21">
        <v>2.2861870943685703</v>
      </c>
      <c r="N3" s="21">
        <v>2.2799842681060278</v>
      </c>
      <c r="O3" s="21">
        <v>2.273762595160064</v>
      </c>
      <c r="P3" s="21">
        <v>2.2675271686901874</v>
      </c>
      <c r="Q3" s="21">
        <v>2.2612863314885736</v>
      </c>
      <c r="R3" s="21">
        <v>2.2550426419141139</v>
      </c>
      <c r="S3" s="21">
        <v>2.2459208694312225</v>
      </c>
      <c r="T3" s="21">
        <v>2.2367907608698454</v>
      </c>
      <c r="U3" s="21">
        <v>2.2276535922414777</v>
      </c>
      <c r="V3" s="21">
        <v>2.2185065043259122</v>
      </c>
      <c r="W3" s="21">
        <v>2.2093515450306884</v>
      </c>
      <c r="X3" s="21">
        <v>2.2017829619952085</v>
      </c>
      <c r="Y3" s="21">
        <v>2.1942002583016285</v>
      </c>
      <c r="Z3" s="21">
        <v>2.1866052003641756</v>
      </c>
      <c r="AA3" s="21">
        <v>2.1789962420571585</v>
      </c>
      <c r="AB3" s="21">
        <v>2.1713720451132699</v>
      </c>
      <c r="AC3" s="21">
        <v>2.165287793176919</v>
      </c>
      <c r="AD3" s="21">
        <v>2.1592020402220253</v>
      </c>
      <c r="AE3" s="21">
        <v>2.1531136706515945</v>
      </c>
      <c r="AF3" s="21">
        <v>2.1470222378806594</v>
      </c>
      <c r="AG3" s="21">
        <v>2.1409319885768747</v>
      </c>
      <c r="AH3" s="21">
        <v>2.1377045531594163</v>
      </c>
      <c r="AI3" s="21">
        <v>2.1344748495771753</v>
      </c>
      <c r="AJ3" s="21">
        <v>2.1312434198114327</v>
      </c>
      <c r="AK3" s="21">
        <v>2.128010090859811</v>
      </c>
      <c r="AL3" s="21">
        <v>2.1247767528328581</v>
      </c>
      <c r="AM3" s="21">
        <v>2.1228890913273948</v>
      </c>
      <c r="AN3" s="21">
        <v>2.1209979115517115</v>
      </c>
      <c r="AO3" s="21">
        <v>2.1191081440155148</v>
      </c>
      <c r="AP3" s="21">
        <v>2.1172155922383298</v>
      </c>
      <c r="AQ3" s="21">
        <v>2.1153244194131622</v>
      </c>
    </row>
    <row r="4" spans="1:43" x14ac:dyDescent="0.25">
      <c r="A4" s="22" t="str">
        <f t="shared" si="0"/>
        <v>nonEUpFORE</v>
      </c>
      <c r="B4" t="s">
        <v>118</v>
      </c>
      <c r="C4" t="s">
        <v>121</v>
      </c>
      <c r="D4" s="21">
        <v>0.73158855912946974</v>
      </c>
      <c r="E4" s="21">
        <v>0.71658975265729308</v>
      </c>
      <c r="F4" s="21">
        <v>0.69773881850828912</v>
      </c>
      <c r="G4" s="21">
        <v>0.6626974204491034</v>
      </c>
      <c r="H4" s="21">
        <v>0.63386256691130227</v>
      </c>
      <c r="I4" s="21">
        <v>0.61852399009242287</v>
      </c>
      <c r="J4" s="21">
        <v>0.60336424583730042</v>
      </c>
      <c r="K4" s="21">
        <v>0.58789883600895432</v>
      </c>
      <c r="L4" s="21">
        <v>0.57228027947056614</v>
      </c>
      <c r="M4" s="21">
        <v>0.55665738636609441</v>
      </c>
      <c r="N4" s="21">
        <v>0.55015676860135077</v>
      </c>
      <c r="O4" s="21">
        <v>0.54363111291939137</v>
      </c>
      <c r="P4" s="21">
        <v>0.53708684567254439</v>
      </c>
      <c r="Q4" s="21">
        <v>0.53053356860596346</v>
      </c>
      <c r="R4" s="21">
        <v>0.52397477744436483</v>
      </c>
      <c r="S4" s="21">
        <v>0.51437826075013748</v>
      </c>
      <c r="T4" s="21">
        <v>0.50477080598567503</v>
      </c>
      <c r="U4" s="21">
        <v>0.49515378942098748</v>
      </c>
      <c r="V4" s="21">
        <v>0.48552437667339093</v>
      </c>
      <c r="W4" s="21">
        <v>0.47588465949900005</v>
      </c>
      <c r="X4" s="21">
        <v>0.46790962501362643</v>
      </c>
      <c r="Y4" s="21">
        <v>0.45991724313040533</v>
      </c>
      <c r="Z4" s="21">
        <v>0.45190927643076395</v>
      </c>
      <c r="AA4" s="21">
        <v>0.44388410287306673</v>
      </c>
      <c r="AB4" s="21">
        <v>0.43584035189711368</v>
      </c>
      <c r="AC4" s="21">
        <v>0.42942178738147674</v>
      </c>
      <c r="AD4" s="21">
        <v>0.42300070482014107</v>
      </c>
      <c r="AE4" s="21">
        <v>0.41657611679598711</v>
      </c>
      <c r="AF4" s="21">
        <v>0.41014769202265644</v>
      </c>
      <c r="AG4" s="21">
        <v>0.40371981069575785</v>
      </c>
      <c r="AH4" s="21">
        <v>0.40032511140850008</v>
      </c>
      <c r="AI4" s="21">
        <v>0.39692699231592088</v>
      </c>
      <c r="AJ4" s="21">
        <v>0.39352618215276486</v>
      </c>
      <c r="AK4" s="21">
        <v>0.39012255201415214</v>
      </c>
      <c r="AL4" s="21">
        <v>0.38671825074342547</v>
      </c>
      <c r="AM4" s="21">
        <v>0.38475487778956979</v>
      </c>
      <c r="AN4" s="21">
        <v>0.38278687972567349</v>
      </c>
      <c r="AO4" s="21">
        <v>0.38081938315321762</v>
      </c>
      <c r="AP4" s="21">
        <v>0.37884834247401156</v>
      </c>
      <c r="AQ4" s="21">
        <v>0.37687801585109049</v>
      </c>
    </row>
    <row r="5" spans="1:43" x14ac:dyDescent="0.25">
      <c r="A5" s="22" t="str">
        <f t="shared" si="0"/>
        <v>nonEUpFISH</v>
      </c>
      <c r="B5" t="s">
        <v>118</v>
      </c>
      <c r="C5" t="s">
        <v>122</v>
      </c>
      <c r="D5" s="21">
        <v>0.87303823279817339</v>
      </c>
      <c r="E5" s="21">
        <v>0.85152918419166546</v>
      </c>
      <c r="F5" s="21">
        <v>0.82855103756355697</v>
      </c>
      <c r="G5" s="21">
        <v>0.79728869058278184</v>
      </c>
      <c r="H5" s="21">
        <v>0.76790582413910391</v>
      </c>
      <c r="I5" s="21">
        <v>0.73925302288525274</v>
      </c>
      <c r="J5" s="21">
        <v>0.71079599396597182</v>
      </c>
      <c r="K5" s="21">
        <v>0.68203840846562414</v>
      </c>
      <c r="L5" s="21">
        <v>0.65307279830754528</v>
      </c>
      <c r="M5" s="21">
        <v>0.62409616136076762</v>
      </c>
      <c r="N5" s="21">
        <v>0.61220422799711205</v>
      </c>
      <c r="O5" s="21">
        <v>0.60028554110158483</v>
      </c>
      <c r="P5" s="21">
        <v>0.58834727965191203</v>
      </c>
      <c r="Q5" s="21">
        <v>0.57639986434814983</v>
      </c>
      <c r="R5" s="21">
        <v>0.56444697772400332</v>
      </c>
      <c r="S5" s="21">
        <v>0.54686418453385277</v>
      </c>
      <c r="T5" s="21">
        <v>0.52927036947068662</v>
      </c>
      <c r="U5" s="21">
        <v>0.51166698585771508</v>
      </c>
      <c r="V5" s="21">
        <v>0.49405125061114635</v>
      </c>
      <c r="W5" s="21">
        <v>0.47642531371269131</v>
      </c>
      <c r="X5" s="21">
        <v>0.46196565667921019</v>
      </c>
      <c r="Y5" s="21">
        <v>0.44748919881164684</v>
      </c>
      <c r="Z5" s="21">
        <v>0.43299774764425225</v>
      </c>
      <c r="AA5" s="21">
        <v>0.41848974946275919</v>
      </c>
      <c r="AB5" s="21">
        <v>0.40396390800317283</v>
      </c>
      <c r="AC5" s="21">
        <v>0.39236911484672438</v>
      </c>
      <c r="AD5" s="21">
        <v>0.38077176436490123</v>
      </c>
      <c r="AE5" s="21">
        <v>0.369170862735889</v>
      </c>
      <c r="AF5" s="21">
        <v>0.35756610584600979</v>
      </c>
      <c r="AG5" s="21">
        <v>0.34596190891207662</v>
      </c>
      <c r="AH5" s="21">
        <v>0.33979148345207716</v>
      </c>
      <c r="AI5" s="21">
        <v>0.33361788295310901</v>
      </c>
      <c r="AJ5" s="21">
        <v>0.32744191456717414</v>
      </c>
      <c r="AK5" s="21">
        <v>0.3212634942843744</v>
      </c>
      <c r="AL5" s="21">
        <v>0.31508463864586728</v>
      </c>
      <c r="AM5" s="21">
        <v>0.31130107023756748</v>
      </c>
      <c r="AN5" s="21">
        <v>0.30751365188141361</v>
      </c>
      <c r="AO5" s="21">
        <v>0.30372745028514136</v>
      </c>
      <c r="AP5" s="21">
        <v>0.29993846987022221</v>
      </c>
      <c r="AQ5" s="21">
        <v>0.29615083328039427</v>
      </c>
    </row>
    <row r="6" spans="1:43" x14ac:dyDescent="0.25">
      <c r="A6" s="22" t="str">
        <f t="shared" si="0"/>
        <v>nonEUpFOSM</v>
      </c>
      <c r="B6" t="s">
        <v>118</v>
      </c>
      <c r="C6" t="s">
        <v>123</v>
      </c>
      <c r="D6" s="21">
        <v>0.85257029682266294</v>
      </c>
      <c r="E6" s="21">
        <v>0.83327178405079505</v>
      </c>
      <c r="F6" s="21">
        <v>0.80609149532917523</v>
      </c>
      <c r="G6" s="21">
        <v>0.75202962278453001</v>
      </c>
      <c r="H6" s="21">
        <v>0.71198340450795006</v>
      </c>
      <c r="I6" s="21">
        <v>0.69108564784794835</v>
      </c>
      <c r="J6" s="21">
        <v>0.67047401434761622</v>
      </c>
      <c r="K6" s="21">
        <v>0.64953092021568837</v>
      </c>
      <c r="L6" s="21">
        <v>0.6285844017950345</v>
      </c>
      <c r="M6" s="21">
        <v>0.60769755725632713</v>
      </c>
      <c r="N6" s="21">
        <v>0.59924590844781389</v>
      </c>
      <c r="O6" s="21">
        <v>0.59078787710394765</v>
      </c>
      <c r="P6" s="21">
        <v>0.58232336245236271</v>
      </c>
      <c r="Q6" s="21">
        <v>0.57385365113406062</v>
      </c>
      <c r="R6" s="21">
        <v>0.56537942175104527</v>
      </c>
      <c r="S6" s="21">
        <v>0.55283867314419055</v>
      </c>
      <c r="T6" s="21">
        <v>0.54029204156516764</v>
      </c>
      <c r="U6" s="21">
        <v>0.52774103864972788</v>
      </c>
      <c r="V6" s="21">
        <v>0.51518302380187619</v>
      </c>
      <c r="W6" s="21">
        <v>0.50262043876818496</v>
      </c>
      <c r="X6" s="21">
        <v>0.49237870025242325</v>
      </c>
      <c r="Y6" s="21">
        <v>0.48212905728766353</v>
      </c>
      <c r="Z6" s="21">
        <v>0.47187356188995766</v>
      </c>
      <c r="AA6" s="21">
        <v>0.46161110737520455</v>
      </c>
      <c r="AB6" s="21">
        <v>0.45134069178368164</v>
      </c>
      <c r="AC6" s="21">
        <v>0.44317507074742385</v>
      </c>
      <c r="AD6" s="21">
        <v>0.43500676924492143</v>
      </c>
      <c r="AE6" s="21">
        <v>0.42683443390287668</v>
      </c>
      <c r="AF6" s="21">
        <v>0.41865742058080591</v>
      </c>
      <c r="AG6" s="21">
        <v>0.41047986222544647</v>
      </c>
      <c r="AH6" s="21">
        <v>0.40614444555862073</v>
      </c>
      <c r="AI6" s="21">
        <v>0.40180594679032938</v>
      </c>
      <c r="AJ6" s="21">
        <v>0.39746432464838094</v>
      </c>
      <c r="AK6" s="21">
        <v>0.39311900693006846</v>
      </c>
      <c r="AL6" s="21">
        <v>0.38877162669980125</v>
      </c>
      <c r="AM6" s="21">
        <v>0.38604502403699442</v>
      </c>
      <c r="AN6" s="21">
        <v>0.38331423791356922</v>
      </c>
      <c r="AO6" s="21">
        <v>0.38058355765903235</v>
      </c>
      <c r="AP6" s="21">
        <v>0.37784825314591503</v>
      </c>
      <c r="AQ6" s="21">
        <v>0.37511219420779246</v>
      </c>
    </row>
    <row r="7" spans="1:43" x14ac:dyDescent="0.25">
      <c r="A7" s="22" t="str">
        <f t="shared" si="0"/>
        <v>nonEUpOTHM</v>
      </c>
      <c r="B7" t="s">
        <v>118</v>
      </c>
      <c r="C7" t="s">
        <v>124</v>
      </c>
      <c r="D7" s="21">
        <v>0.73236340544864553</v>
      </c>
      <c r="E7" s="21">
        <v>0.71764313389929035</v>
      </c>
      <c r="F7" s="21">
        <v>0.69890993300392124</v>
      </c>
      <c r="G7" s="21">
        <v>0.66347585366926953</v>
      </c>
      <c r="H7" s="21">
        <v>0.63454917262728283</v>
      </c>
      <c r="I7" s="21">
        <v>0.61977665417443639</v>
      </c>
      <c r="J7" s="21">
        <v>0.60528468937629276</v>
      </c>
      <c r="K7" s="21">
        <v>0.59045571158193189</v>
      </c>
      <c r="L7" s="21">
        <v>0.57539472742254916</v>
      </c>
      <c r="M7" s="21">
        <v>0.56033694258301359</v>
      </c>
      <c r="N7" s="21">
        <v>0.55420972881357933</v>
      </c>
      <c r="O7" s="21">
        <v>0.54805284660509335</v>
      </c>
      <c r="P7" s="21">
        <v>0.54187145781886548</v>
      </c>
      <c r="Q7" s="21">
        <v>0.53567487791085688</v>
      </c>
      <c r="R7" s="21">
        <v>0.52946561740592302</v>
      </c>
      <c r="S7" s="21">
        <v>0.52027888048195381</v>
      </c>
      <c r="T7" s="21">
        <v>0.51107497470642593</v>
      </c>
      <c r="U7" s="21">
        <v>0.50185552690261304</v>
      </c>
      <c r="V7" s="21">
        <v>0.49261799063802919</v>
      </c>
      <c r="W7" s="21">
        <v>0.48336469259462966</v>
      </c>
      <c r="X7" s="21">
        <v>0.47573766855324617</v>
      </c>
      <c r="Y7" s="21">
        <v>0.46808918781390452</v>
      </c>
      <c r="Z7" s="21">
        <v>0.46042109342391341</v>
      </c>
      <c r="AA7" s="21">
        <v>0.45273201099929639</v>
      </c>
      <c r="AB7" s="21">
        <v>0.44502080803138083</v>
      </c>
      <c r="AC7" s="21">
        <v>0.43891147456451646</v>
      </c>
      <c r="AD7" s="21">
        <v>0.43279405567608076</v>
      </c>
      <c r="AE7" s="21">
        <v>0.42666752607521452</v>
      </c>
      <c r="AF7" s="21">
        <v>0.42053165093019523</v>
      </c>
      <c r="AG7" s="21">
        <v>0.41439075410092668</v>
      </c>
      <c r="AH7" s="21">
        <v>0.41120876493802744</v>
      </c>
      <c r="AI7" s="21">
        <v>0.40801907735086046</v>
      </c>
      <c r="AJ7" s="21">
        <v>0.40482239263064912</v>
      </c>
      <c r="AK7" s="21">
        <v>0.40161868893665215</v>
      </c>
      <c r="AL7" s="21">
        <v>0.39840970383979624</v>
      </c>
      <c r="AM7" s="21">
        <v>0.39660610236048621</v>
      </c>
      <c r="AN7" s="21">
        <v>0.39479485700795725</v>
      </c>
      <c r="AO7" s="21">
        <v>0.39298100147144854</v>
      </c>
      <c r="AP7" s="21">
        <v>0.39116048555335275</v>
      </c>
      <c r="AQ7" s="21">
        <v>0.38933723034363626</v>
      </c>
    </row>
    <row r="8" spans="1:43" x14ac:dyDescent="0.25">
      <c r="A8" s="22" t="str">
        <f t="shared" si="0"/>
        <v>nonEUpFBTO</v>
      </c>
      <c r="B8" t="s">
        <v>118</v>
      </c>
      <c r="C8" t="s">
        <v>125</v>
      </c>
      <c r="D8" s="21">
        <v>0.90878235292748832</v>
      </c>
      <c r="E8" s="21">
        <v>0.89185175894877933</v>
      </c>
      <c r="F8" s="21">
        <v>0.86679204280790101</v>
      </c>
      <c r="G8" s="21">
        <v>0.81152133984059538</v>
      </c>
      <c r="H8" s="21">
        <v>0.77028292461888337</v>
      </c>
      <c r="I8" s="21">
        <v>0.75634899996309857</v>
      </c>
      <c r="J8" s="21">
        <v>0.74264892771283586</v>
      </c>
      <c r="K8" s="21">
        <v>0.72864428112312352</v>
      </c>
      <c r="L8" s="21">
        <v>0.71438534174289314</v>
      </c>
      <c r="M8" s="21">
        <v>0.70012129582583782</v>
      </c>
      <c r="N8" s="21">
        <v>0.69419887390856849</v>
      </c>
      <c r="O8" s="21">
        <v>0.6882507032977998</v>
      </c>
      <c r="P8" s="21">
        <v>0.68228291937949814</v>
      </c>
      <c r="Q8" s="21">
        <v>0.67630535585570117</v>
      </c>
      <c r="R8" s="21">
        <v>0.67032096027002641</v>
      </c>
      <c r="S8" s="21">
        <v>0.66155190741435788</v>
      </c>
      <c r="T8" s="21">
        <v>0.6527702489951891</v>
      </c>
      <c r="U8" s="21">
        <v>0.64397746176193582</v>
      </c>
      <c r="V8" s="21">
        <v>0.6351707476651256</v>
      </c>
      <c r="W8" s="21">
        <v>0.62635228195669657</v>
      </c>
      <c r="X8" s="21">
        <v>0.6190536470974185</v>
      </c>
      <c r="Y8" s="21">
        <v>0.61173720333844384</v>
      </c>
      <c r="Z8" s="21">
        <v>0.60440477091215694</v>
      </c>
      <c r="AA8" s="21">
        <v>0.59705478883657581</v>
      </c>
      <c r="AB8" s="21">
        <v>0.5896859544587788</v>
      </c>
      <c r="AC8" s="21">
        <v>0.5838132369671396</v>
      </c>
      <c r="AD8" s="21">
        <v>0.57793679406358511</v>
      </c>
      <c r="AE8" s="21">
        <v>0.57205559230631153</v>
      </c>
      <c r="AF8" s="21">
        <v>0.56616929290743179</v>
      </c>
      <c r="AG8" s="21">
        <v>0.5602822509307559</v>
      </c>
      <c r="AH8" s="21">
        <v>0.55718431208193997</v>
      </c>
      <c r="AI8" s="21">
        <v>0.55408242912813155</v>
      </c>
      <c r="AJ8" s="21">
        <v>0.55097735792202207</v>
      </c>
      <c r="AK8" s="21">
        <v>0.54786894374097761</v>
      </c>
      <c r="AL8" s="21">
        <v>0.54475917177266819</v>
      </c>
      <c r="AM8" s="21">
        <v>0.54298230808296677</v>
      </c>
      <c r="AN8" s="21">
        <v>0.54120076963289199</v>
      </c>
      <c r="AO8" s="21">
        <v>0.5394196582632671</v>
      </c>
      <c r="AP8" s="21">
        <v>0.53763488426909167</v>
      </c>
      <c r="AQ8" s="21">
        <v>0.53585060217101255</v>
      </c>
    </row>
    <row r="9" spans="1:43" x14ac:dyDescent="0.25">
      <c r="A9" s="22" t="str">
        <f t="shared" si="0"/>
        <v>nonEUpTXWO</v>
      </c>
      <c r="B9" t="s">
        <v>118</v>
      </c>
      <c r="C9" t="s">
        <v>126</v>
      </c>
      <c r="D9" s="21">
        <v>0.4363598981295092</v>
      </c>
      <c r="E9" s="21">
        <v>0.42739076002311821</v>
      </c>
      <c r="F9" s="21">
        <v>0.41837948295245619</v>
      </c>
      <c r="G9" s="21">
        <v>0.4058094527019861</v>
      </c>
      <c r="H9" s="21">
        <v>0.39246705714202562</v>
      </c>
      <c r="I9" s="21">
        <v>0.38200312069957715</v>
      </c>
      <c r="J9" s="21">
        <v>0.37169512360472851</v>
      </c>
      <c r="K9" s="21">
        <v>0.36107814315534265</v>
      </c>
      <c r="L9" s="21">
        <v>0.35024040982848598</v>
      </c>
      <c r="M9" s="21">
        <v>0.33939379287907179</v>
      </c>
      <c r="N9" s="21">
        <v>0.33488557440072902</v>
      </c>
      <c r="O9" s="21">
        <v>0.33034683538227261</v>
      </c>
      <c r="P9" s="21">
        <v>0.32578480481659627</v>
      </c>
      <c r="Q9" s="21">
        <v>0.32120962991587176</v>
      </c>
      <c r="R9" s="21">
        <v>0.31662553919859648</v>
      </c>
      <c r="S9" s="21">
        <v>0.30991066133838058</v>
      </c>
      <c r="T9" s="21">
        <v>0.30318180989416976</v>
      </c>
      <c r="U9" s="21">
        <v>0.29644058271387141</v>
      </c>
      <c r="V9" s="21">
        <v>0.28968422088267831</v>
      </c>
      <c r="W9" s="21">
        <v>0.28291497396545123</v>
      </c>
      <c r="X9" s="21">
        <v>0.27728671125091908</v>
      </c>
      <c r="Y9" s="21">
        <v>0.27163921461226093</v>
      </c>
      <c r="Z9" s="21">
        <v>0.26597434447076573</v>
      </c>
      <c r="AA9" s="21">
        <v>0.26029056515857479</v>
      </c>
      <c r="AB9" s="21">
        <v>0.25458659097061115</v>
      </c>
      <c r="AC9" s="21">
        <v>0.25003690245937643</v>
      </c>
      <c r="AD9" s="21">
        <v>0.24548286143024661</v>
      </c>
      <c r="AE9" s="21">
        <v>0.24092355378582203</v>
      </c>
      <c r="AF9" s="21">
        <v>0.236358757829463</v>
      </c>
      <c r="AG9" s="21">
        <v>0.23179294071222023</v>
      </c>
      <c r="AH9" s="21">
        <v>0.22939086679758991</v>
      </c>
      <c r="AI9" s="21">
        <v>0.22698465258179518</v>
      </c>
      <c r="AJ9" s="21">
        <v>0.22457517730950899</v>
      </c>
      <c r="AK9" s="21">
        <v>0.22216254123098639</v>
      </c>
      <c r="AL9" s="21">
        <v>0.21974889902736858</v>
      </c>
      <c r="AM9" s="21">
        <v>0.21839570576262091</v>
      </c>
      <c r="AN9" s="21">
        <v>0.21703851955073716</v>
      </c>
      <c r="AO9" s="21">
        <v>0.21568256787561096</v>
      </c>
      <c r="AP9" s="21">
        <v>0.21432389981663963</v>
      </c>
      <c r="AQ9" s="21">
        <v>0.21296679333907992</v>
      </c>
    </row>
    <row r="10" spans="1:43" x14ac:dyDescent="0.25">
      <c r="A10" s="22" t="str">
        <f t="shared" si="0"/>
        <v>nonEUpCOKE</v>
      </c>
      <c r="B10" t="s">
        <v>118</v>
      </c>
      <c r="C10" t="s">
        <v>127</v>
      </c>
      <c r="D10" s="21">
        <v>2.3644874150321042</v>
      </c>
      <c r="E10" s="21">
        <v>2.2985697092926545</v>
      </c>
      <c r="F10" s="21">
        <v>2.2297770564047878</v>
      </c>
      <c r="G10" s="21">
        <v>2.1464088101559335</v>
      </c>
      <c r="H10" s="21">
        <v>2.0671373705440059</v>
      </c>
      <c r="I10" s="21">
        <v>1.9721850450864529</v>
      </c>
      <c r="J10" s="21">
        <v>1.8775856326812495</v>
      </c>
      <c r="K10" s="21">
        <v>1.7825912362021201</v>
      </c>
      <c r="L10" s="21">
        <v>1.6874929559236322</v>
      </c>
      <c r="M10" s="21">
        <v>1.5923994995481552</v>
      </c>
      <c r="N10" s="21">
        <v>1.5538726890470835</v>
      </c>
      <c r="O10" s="21">
        <v>1.5153038984554144</v>
      </c>
      <c r="P10" s="21">
        <v>1.4766989704688522</v>
      </c>
      <c r="Q10" s="21">
        <v>1.4380702193758543</v>
      </c>
      <c r="R10" s="21">
        <v>1.3994206010301031</v>
      </c>
      <c r="S10" s="21">
        <v>1.3422464095843119</v>
      </c>
      <c r="T10" s="21">
        <v>1.285047005518599</v>
      </c>
      <c r="U10" s="21">
        <v>1.2278239919105416</v>
      </c>
      <c r="V10" s="21">
        <v>1.1705748523468773</v>
      </c>
      <c r="W10" s="21">
        <v>1.1133018627591942</v>
      </c>
      <c r="X10" s="21">
        <v>1.0665890782887144</v>
      </c>
      <c r="Y10" s="21">
        <v>1.0198425919268574</v>
      </c>
      <c r="Z10" s="21">
        <v>0.97306388670388677</v>
      </c>
      <c r="AA10" s="21">
        <v>0.92625125217412441</v>
      </c>
      <c r="AB10" s="21">
        <v>0.87940327667370055</v>
      </c>
      <c r="AC10" s="21">
        <v>0.84216118304534682</v>
      </c>
      <c r="AD10" s="21">
        <v>0.80490304111848998</v>
      </c>
      <c r="AE10" s="21">
        <v>0.76762769546296727</v>
      </c>
      <c r="AF10" s="21">
        <v>0.73033512450941895</v>
      </c>
      <c r="AG10" s="21">
        <v>0.69302952256946093</v>
      </c>
      <c r="AH10" s="21">
        <v>0.67326417009563533</v>
      </c>
      <c r="AI10" s="21">
        <v>0.65348252857763178</v>
      </c>
      <c r="AJ10" s="21">
        <v>0.63368539679603053</v>
      </c>
      <c r="AK10" s="21">
        <v>0.61387313617975225</v>
      </c>
      <c r="AL10" s="21">
        <v>0.59404690009227301</v>
      </c>
      <c r="AM10" s="21">
        <v>0.58165174572501799</v>
      </c>
      <c r="AN10" s="21">
        <v>0.56924122137505173</v>
      </c>
      <c r="AO10" s="21">
        <v>0.55682079968430098</v>
      </c>
      <c r="AP10" s="21">
        <v>0.54438678318818079</v>
      </c>
      <c r="AQ10" s="21">
        <v>0.53194241146331356</v>
      </c>
    </row>
    <row r="11" spans="1:43" x14ac:dyDescent="0.25">
      <c r="A11" s="22" t="str">
        <f t="shared" si="0"/>
        <v>nonEUpREFN</v>
      </c>
      <c r="B11" t="s">
        <v>118</v>
      </c>
      <c r="C11" t="s">
        <v>128</v>
      </c>
      <c r="D11" s="21">
        <v>1.2303172371669588</v>
      </c>
      <c r="E11" s="21">
        <v>1.2051587292286767</v>
      </c>
      <c r="F11" s="21">
        <v>1.177109600859066</v>
      </c>
      <c r="G11" s="21">
        <v>1.1330634220726845</v>
      </c>
      <c r="H11" s="21">
        <v>1.0927096330623742</v>
      </c>
      <c r="I11" s="21">
        <v>1.0642442070065035</v>
      </c>
      <c r="J11" s="21">
        <v>1.036739280405738</v>
      </c>
      <c r="K11" s="21">
        <v>1.0085380952708083</v>
      </c>
      <c r="L11" s="21">
        <v>0.98134373387353468</v>
      </c>
      <c r="M11" s="21">
        <v>0.95429410712923768</v>
      </c>
      <c r="N11" s="21">
        <v>0.94526228863180695</v>
      </c>
      <c r="O11" s="21">
        <v>0.93617057092596134</v>
      </c>
      <c r="P11" s="21">
        <v>0.92701226590392238</v>
      </c>
      <c r="Q11" s="21">
        <v>0.91779779961036478</v>
      </c>
      <c r="R11" s="21">
        <v>0.90852309149749622</v>
      </c>
      <c r="S11" s="21">
        <v>0.89325397249712823</v>
      </c>
      <c r="T11" s="21">
        <v>0.87792739791147789</v>
      </c>
      <c r="U11" s="21">
        <v>0.86254494260644654</v>
      </c>
      <c r="V11" s="21">
        <v>0.8471046537415079</v>
      </c>
      <c r="W11" s="21">
        <v>0.83160912078352656</v>
      </c>
      <c r="X11" s="21">
        <v>0.81936740855371715</v>
      </c>
      <c r="Y11" s="21">
        <v>0.80704532661986794</v>
      </c>
      <c r="Z11" s="21">
        <v>0.79464310383583681</v>
      </c>
      <c r="AA11" s="21">
        <v>0.78215838666749993</v>
      </c>
      <c r="AB11" s="21">
        <v>0.76958942992046486</v>
      </c>
      <c r="AC11" s="21">
        <v>0.76034943732079829</v>
      </c>
      <c r="AD11" s="21">
        <v>0.75104680868897955</v>
      </c>
      <c r="AE11" s="21">
        <v>0.74167909458755887</v>
      </c>
      <c r="AF11" s="21">
        <v>0.73224691746911974</v>
      </c>
      <c r="AG11" s="21">
        <v>0.72275308770561342</v>
      </c>
      <c r="AH11" s="21">
        <v>0.71918566396261896</v>
      </c>
      <c r="AI11" s="21">
        <v>0.71555220431982547</v>
      </c>
      <c r="AJ11" s="21">
        <v>0.71185274109179075</v>
      </c>
      <c r="AK11" s="21">
        <v>0.70808777183871463</v>
      </c>
      <c r="AL11" s="21">
        <v>0.70425446425305793</v>
      </c>
      <c r="AM11" s="21">
        <v>0.70338541252357178</v>
      </c>
      <c r="AN11" s="21">
        <v>0.70245523107348418</v>
      </c>
      <c r="AO11" s="21">
        <v>0.70146936676627325</v>
      </c>
      <c r="AP11" s="21">
        <v>0.70042463304805169</v>
      </c>
      <c r="AQ11" s="21">
        <v>0.69931965445807831</v>
      </c>
    </row>
    <row r="12" spans="1:43" x14ac:dyDescent="0.25">
      <c r="A12" s="22" t="str">
        <f t="shared" si="0"/>
        <v>nonEUpCHEM</v>
      </c>
      <c r="B12" t="s">
        <v>118</v>
      </c>
      <c r="C12" t="s">
        <v>129</v>
      </c>
      <c r="D12" s="21">
        <v>0.66223374252542122</v>
      </c>
      <c r="E12" s="21">
        <v>0.64841889735481728</v>
      </c>
      <c r="F12" s="21">
        <v>0.63353116671794152</v>
      </c>
      <c r="G12" s="21">
        <v>0.61083066879503756</v>
      </c>
      <c r="H12" s="21">
        <v>0.58901383907856508</v>
      </c>
      <c r="I12" s="21">
        <v>0.57327400534249817</v>
      </c>
      <c r="J12" s="21">
        <v>0.55782314441974845</v>
      </c>
      <c r="K12" s="21">
        <v>0.54201055673437315</v>
      </c>
      <c r="L12" s="21">
        <v>0.52601855652300133</v>
      </c>
      <c r="M12" s="21">
        <v>0.51003166800772037</v>
      </c>
      <c r="N12" s="21">
        <v>0.50370728055092862</v>
      </c>
      <c r="O12" s="21">
        <v>0.49734625882421385</v>
      </c>
      <c r="P12" s="21">
        <v>0.49095427302010203</v>
      </c>
      <c r="Q12" s="21">
        <v>0.48454224541457824</v>
      </c>
      <c r="R12" s="21">
        <v>0.47811304991002995</v>
      </c>
      <c r="S12" s="21">
        <v>0.46845761348146875</v>
      </c>
      <c r="T12" s="21">
        <v>0.45878061977985524</v>
      </c>
      <c r="U12" s="21">
        <v>0.44908371664853042</v>
      </c>
      <c r="V12" s="21">
        <v>0.43936441937984361</v>
      </c>
      <c r="W12" s="21">
        <v>0.42962510459862541</v>
      </c>
      <c r="X12" s="21">
        <v>0.4216445674631531</v>
      </c>
      <c r="Y12" s="21">
        <v>0.41363580802937888</v>
      </c>
      <c r="Z12" s="21">
        <v>0.40560058959406964</v>
      </c>
      <c r="AA12" s="21">
        <v>0.39753744140445579</v>
      </c>
      <c r="AB12" s="21">
        <v>0.38944522894600597</v>
      </c>
      <c r="AC12" s="21">
        <v>0.38308228496010627</v>
      </c>
      <c r="AD12" s="21">
        <v>0.37670622408418919</v>
      </c>
      <c r="AE12" s="21">
        <v>0.37031591065914266</v>
      </c>
      <c r="AF12" s="21">
        <v>0.36391131009718225</v>
      </c>
      <c r="AG12" s="21">
        <v>0.35749668998292755</v>
      </c>
      <c r="AH12" s="21">
        <v>0.35428862805948719</v>
      </c>
      <c r="AI12" s="21">
        <v>0.3510676722874112</v>
      </c>
      <c r="AJ12" s="21">
        <v>0.34783462234115919</v>
      </c>
      <c r="AK12" s="21">
        <v>0.3445898052223284</v>
      </c>
      <c r="AL12" s="21">
        <v>0.34133461693262729</v>
      </c>
      <c r="AM12" s="21">
        <v>0.33961692880874134</v>
      </c>
      <c r="AN12" s="21">
        <v>0.33788747220850318</v>
      </c>
      <c r="AO12" s="21">
        <v>0.33615161979776087</v>
      </c>
      <c r="AP12" s="21">
        <v>0.33440555689122514</v>
      </c>
      <c r="AQ12" s="21">
        <v>0.33265268194009368</v>
      </c>
    </row>
    <row r="13" spans="1:43" x14ac:dyDescent="0.25">
      <c r="A13" s="22" t="str">
        <f t="shared" si="0"/>
        <v>nonEUpRUBP</v>
      </c>
      <c r="B13" t="s">
        <v>118</v>
      </c>
      <c r="C13" t="s">
        <v>130</v>
      </c>
      <c r="D13" s="21">
        <v>0.67132107169626465</v>
      </c>
      <c r="E13" s="21">
        <v>0.6572261018724519</v>
      </c>
      <c r="F13" s="21">
        <v>0.64235922546462088</v>
      </c>
      <c r="G13" s="21">
        <v>0.62150137165966968</v>
      </c>
      <c r="H13" s="21">
        <v>0.60034375975979259</v>
      </c>
      <c r="I13" s="21">
        <v>0.5826079548133134</v>
      </c>
      <c r="J13" s="21">
        <v>0.56495209512814704</v>
      </c>
      <c r="K13" s="21">
        <v>0.54702797629530941</v>
      </c>
      <c r="L13" s="21">
        <v>0.52883850278715294</v>
      </c>
      <c r="M13" s="21">
        <v>0.5105983759203192</v>
      </c>
      <c r="N13" s="21">
        <v>0.50328917842642484</v>
      </c>
      <c r="O13" s="21">
        <v>0.49593475475797538</v>
      </c>
      <c r="P13" s="21">
        <v>0.48854617738445066</v>
      </c>
      <c r="Q13" s="21">
        <v>0.48113871263658659</v>
      </c>
      <c r="R13" s="21">
        <v>0.47371750038008825</v>
      </c>
      <c r="S13" s="21">
        <v>0.46265166035356248</v>
      </c>
      <c r="T13" s="21">
        <v>0.45156560805859813</v>
      </c>
      <c r="U13" s="21">
        <v>0.44046095857836465</v>
      </c>
      <c r="V13" s="21">
        <v>0.4293351268492156</v>
      </c>
      <c r="W13" s="21">
        <v>0.41819032199980893</v>
      </c>
      <c r="X13" s="21">
        <v>0.40904155317670304</v>
      </c>
      <c r="Y13" s="21">
        <v>0.39986695503868014</v>
      </c>
      <c r="Z13" s="21">
        <v>0.39066835803230304</v>
      </c>
      <c r="AA13" s="21">
        <v>0.38144418235352479</v>
      </c>
      <c r="AB13" s="21">
        <v>0.37219317405797847</v>
      </c>
      <c r="AC13" s="21">
        <v>0.36483568577717063</v>
      </c>
      <c r="AD13" s="21">
        <v>0.35746862659359913</v>
      </c>
      <c r="AE13" s="21">
        <v>0.35009129606765582</v>
      </c>
      <c r="AF13" s="21">
        <v>0.34270374153768512</v>
      </c>
      <c r="AG13" s="21">
        <v>0.33531059527956814</v>
      </c>
      <c r="AH13" s="21">
        <v>0.33149790481228525</v>
      </c>
      <c r="AI13" s="21">
        <v>0.32767689148351076</v>
      </c>
      <c r="AJ13" s="21">
        <v>0.32384873150970606</v>
      </c>
      <c r="AK13" s="21">
        <v>0.32001383711098591</v>
      </c>
      <c r="AL13" s="21">
        <v>0.3161742036166118</v>
      </c>
      <c r="AM13" s="21">
        <v>0.31397870133307892</v>
      </c>
      <c r="AN13" s="21">
        <v>0.31177649817582453</v>
      </c>
      <c r="AO13" s="21">
        <v>0.30957312743559351</v>
      </c>
      <c r="AP13" s="21">
        <v>0.30736490564777946</v>
      </c>
      <c r="AQ13" s="21">
        <v>0.30515595257393663</v>
      </c>
    </row>
    <row r="14" spans="1:43" x14ac:dyDescent="0.25">
      <c r="A14" s="22" t="str">
        <f t="shared" si="0"/>
        <v>nonEUpNMMP</v>
      </c>
      <c r="B14" t="s">
        <v>118</v>
      </c>
      <c r="C14" t="s">
        <v>131</v>
      </c>
      <c r="D14" s="21">
        <v>2.0159413466407914</v>
      </c>
      <c r="E14" s="21">
        <v>1.9735852197001864</v>
      </c>
      <c r="F14" s="21">
        <v>1.9120803152304746</v>
      </c>
      <c r="G14" s="21">
        <v>1.7831449880716965</v>
      </c>
      <c r="H14" s="21">
        <v>1.6877701552973499</v>
      </c>
      <c r="I14" s="21">
        <v>1.6469284462861282</v>
      </c>
      <c r="J14" s="21">
        <v>1.6063401875543586</v>
      </c>
      <c r="K14" s="21">
        <v>1.565411517850787</v>
      </c>
      <c r="L14" s="21">
        <v>1.5241539011708931</v>
      </c>
      <c r="M14" s="21">
        <v>1.4828779322627674</v>
      </c>
      <c r="N14" s="21">
        <v>1.4659221128827258</v>
      </c>
      <c r="O14" s="21">
        <v>1.4489298169148364</v>
      </c>
      <c r="P14" s="21">
        <v>1.43190845806289</v>
      </c>
      <c r="Q14" s="21">
        <v>1.414869565769727</v>
      </c>
      <c r="R14" s="21">
        <v>1.3978171373892014</v>
      </c>
      <c r="S14" s="21">
        <v>1.3727525695290814</v>
      </c>
      <c r="T14" s="21">
        <v>1.3476679158073754</v>
      </c>
      <c r="U14" s="21">
        <v>1.3225649097200247</v>
      </c>
      <c r="V14" s="21">
        <v>1.2974410477910836</v>
      </c>
      <c r="W14" s="21">
        <v>1.2722987337034604</v>
      </c>
      <c r="X14" s="21">
        <v>1.2516734976222157</v>
      </c>
      <c r="Y14" s="21">
        <v>1.2310235732846941</v>
      </c>
      <c r="Z14" s="21">
        <v>1.2103508418015569</v>
      </c>
      <c r="AA14" s="21">
        <v>1.1896538145363267</v>
      </c>
      <c r="AB14" s="21">
        <v>1.168931366023978</v>
      </c>
      <c r="AC14" s="21">
        <v>1.1524030810063415</v>
      </c>
      <c r="AD14" s="21">
        <v>1.1358681179687231</v>
      </c>
      <c r="AE14" s="21">
        <v>1.1193255352640703</v>
      </c>
      <c r="AF14" s="21">
        <v>1.1027751547457176</v>
      </c>
      <c r="AG14" s="21">
        <v>1.0862213993622296</v>
      </c>
      <c r="AH14" s="21">
        <v>1.0773814801263162</v>
      </c>
      <c r="AI14" s="21">
        <v>1.0685354911046192</v>
      </c>
      <c r="AJ14" s="21">
        <v>1.0596843530608953</v>
      </c>
      <c r="AK14" s="21">
        <v>1.0508283363160646</v>
      </c>
      <c r="AL14" s="21">
        <v>1.0419693436789461</v>
      </c>
      <c r="AM14" s="21">
        <v>1.0364979982343243</v>
      </c>
      <c r="AN14" s="21">
        <v>1.0310205987662859</v>
      </c>
      <c r="AO14" s="21">
        <v>1.0255424892863185</v>
      </c>
      <c r="AP14" s="21">
        <v>1.0200598616784744</v>
      </c>
      <c r="AQ14" s="21">
        <v>1.0145767392737162</v>
      </c>
    </row>
    <row r="15" spans="1:43" x14ac:dyDescent="0.25">
      <c r="A15" s="22" t="str">
        <f t="shared" si="0"/>
        <v>nonEUpMETP</v>
      </c>
      <c r="B15" t="s">
        <v>118</v>
      </c>
      <c r="C15" t="s">
        <v>132</v>
      </c>
      <c r="D15" s="21">
        <v>1.025181537712305</v>
      </c>
      <c r="E15" s="21">
        <v>1.001270118877021</v>
      </c>
      <c r="F15" s="21">
        <v>0.97848274056264117</v>
      </c>
      <c r="G15" s="21">
        <v>0.95033608786042634</v>
      </c>
      <c r="H15" s="21">
        <v>0.91874474762137559</v>
      </c>
      <c r="I15" s="21">
        <v>0.88846714874520327</v>
      </c>
      <c r="J15" s="21">
        <v>0.8583879988475217</v>
      </c>
      <c r="K15" s="21">
        <v>0.82789908938869439</v>
      </c>
      <c r="L15" s="21">
        <v>0.79694112632780589</v>
      </c>
      <c r="M15" s="21">
        <v>0.76583199331080332</v>
      </c>
      <c r="N15" s="21">
        <v>0.75313420410828824</v>
      </c>
      <c r="O15" s="21">
        <v>0.74034691477463399</v>
      </c>
      <c r="P15" s="21">
        <v>0.72749179632571859</v>
      </c>
      <c r="Q15" s="21">
        <v>0.71459478038544599</v>
      </c>
      <c r="R15" s="21">
        <v>0.70166773985053399</v>
      </c>
      <c r="S15" s="21">
        <v>0.68259529252165829</v>
      </c>
      <c r="T15" s="21">
        <v>0.66348201372388083</v>
      </c>
      <c r="U15" s="21">
        <v>0.64433013571129139</v>
      </c>
      <c r="V15" s="21">
        <v>0.62513748312778139</v>
      </c>
      <c r="W15" s="21">
        <v>0.60590641552918123</v>
      </c>
      <c r="X15" s="21">
        <v>0.59002488771239636</v>
      </c>
      <c r="Y15" s="21">
        <v>0.57409867038785078</v>
      </c>
      <c r="Z15" s="21">
        <v>0.55812965460229613</v>
      </c>
      <c r="AA15" s="21">
        <v>0.54211623124044861</v>
      </c>
      <c r="AB15" s="21">
        <v>0.52605722399446009</v>
      </c>
      <c r="AC15" s="21">
        <v>0.51318597860467219</v>
      </c>
      <c r="AD15" s="21">
        <v>0.50029983722577831</v>
      </c>
      <c r="AE15" s="21">
        <v>0.48739862556744468</v>
      </c>
      <c r="AF15" s="21">
        <v>0.47448304478042708</v>
      </c>
      <c r="AG15" s="21">
        <v>0.46155819733460413</v>
      </c>
      <c r="AH15" s="21">
        <v>0.45467704996801966</v>
      </c>
      <c r="AI15" s="21">
        <v>0.44778717375811283</v>
      </c>
      <c r="AJ15" s="21">
        <v>0.44089100086663258</v>
      </c>
      <c r="AK15" s="21">
        <v>0.43399023203287718</v>
      </c>
      <c r="AL15" s="21">
        <v>0.42708730575549431</v>
      </c>
      <c r="AM15" s="21">
        <v>0.42295635979151303</v>
      </c>
      <c r="AN15" s="21">
        <v>0.41882295931606323</v>
      </c>
      <c r="AO15" s="21">
        <v>0.41469388855282474</v>
      </c>
      <c r="AP15" s="21">
        <v>0.41056653643535035</v>
      </c>
      <c r="AQ15" s="21">
        <v>0.40644514266632725</v>
      </c>
    </row>
    <row r="16" spans="1:43" x14ac:dyDescent="0.25">
      <c r="A16" s="22" t="str">
        <f t="shared" si="0"/>
        <v>nonEUpELEC</v>
      </c>
      <c r="B16" t="s">
        <v>118</v>
      </c>
      <c r="C16" t="s">
        <v>133</v>
      </c>
      <c r="D16" s="21">
        <v>0.58150423720678646</v>
      </c>
      <c r="E16" s="21">
        <v>0.56968437865123145</v>
      </c>
      <c r="F16" s="21">
        <v>0.55794663697126845</v>
      </c>
      <c r="G16" s="21">
        <v>0.54125110676132415</v>
      </c>
      <c r="H16" s="21">
        <v>0.52310296805562384</v>
      </c>
      <c r="I16" s="21">
        <v>0.50938014549376232</v>
      </c>
      <c r="J16" s="21">
        <v>0.49584557539175539</v>
      </c>
      <c r="K16" s="21">
        <v>0.48196941780218655</v>
      </c>
      <c r="L16" s="21">
        <v>0.4677493902222693</v>
      </c>
      <c r="M16" s="21">
        <v>0.45344493363404081</v>
      </c>
      <c r="N16" s="21">
        <v>0.44762918271538221</v>
      </c>
      <c r="O16" s="21">
        <v>0.44175229917395586</v>
      </c>
      <c r="P16" s="21">
        <v>0.43582868867452784</v>
      </c>
      <c r="Q16" s="21">
        <v>0.42987596177184767</v>
      </c>
      <c r="R16" s="21">
        <v>0.42390193004896554</v>
      </c>
      <c r="S16" s="21">
        <v>0.41506240017861507</v>
      </c>
      <c r="T16" s="21">
        <v>0.40619412356968565</v>
      </c>
      <c r="U16" s="21">
        <v>0.39729906129966697</v>
      </c>
      <c r="V16" s="21">
        <v>0.38837487442957952</v>
      </c>
      <c r="W16" s="21">
        <v>0.37942391473251563</v>
      </c>
      <c r="X16" s="21">
        <v>0.37199044524342395</v>
      </c>
      <c r="Y16" s="21">
        <v>0.36452565162930972</v>
      </c>
      <c r="Z16" s="21">
        <v>0.35703141027285701</v>
      </c>
      <c r="AA16" s="21">
        <v>0.34950627028682313</v>
      </c>
      <c r="AB16" s="21">
        <v>0.34194903457289755</v>
      </c>
      <c r="AC16" s="21">
        <v>0.33589599290338074</v>
      </c>
      <c r="AD16" s="21">
        <v>0.32983219287179494</v>
      </c>
      <c r="AE16" s="21">
        <v>0.32375717517486419</v>
      </c>
      <c r="AF16" s="21">
        <v>0.31767115346517405</v>
      </c>
      <c r="AG16" s="21">
        <v>0.31157896907576177</v>
      </c>
      <c r="AH16" s="21">
        <v>0.30836920005994245</v>
      </c>
      <c r="AI16" s="21">
        <v>0.30515262300838097</v>
      </c>
      <c r="AJ16" s="21">
        <v>0.30193077466007323</v>
      </c>
      <c r="AK16" s="21">
        <v>0.29870441965901046</v>
      </c>
      <c r="AL16" s="21">
        <v>0.29547594131795446</v>
      </c>
      <c r="AM16" s="21">
        <v>0.29363134597543555</v>
      </c>
      <c r="AN16" s="21">
        <v>0.2917833664260025</v>
      </c>
      <c r="AO16" s="21">
        <v>0.28993786667602595</v>
      </c>
      <c r="AP16" s="21">
        <v>0.2880914218434234</v>
      </c>
      <c r="AQ16" s="21">
        <v>0.28624845826180878</v>
      </c>
    </row>
    <row r="17" spans="1:43" x14ac:dyDescent="0.25">
      <c r="A17" s="22" t="str">
        <f t="shared" si="0"/>
        <v>nonEUpMACH</v>
      </c>
      <c r="B17" t="s">
        <v>118</v>
      </c>
      <c r="C17" t="s">
        <v>134</v>
      </c>
      <c r="D17" s="21">
        <v>0.58827828066988397</v>
      </c>
      <c r="E17" s="21">
        <v>0.57658631234175184</v>
      </c>
      <c r="F17" s="21">
        <v>0.56536338611854386</v>
      </c>
      <c r="G17" s="21">
        <v>0.5500054454508968</v>
      </c>
      <c r="H17" s="21">
        <v>0.53233119385222694</v>
      </c>
      <c r="I17" s="21">
        <v>0.51865399421915903</v>
      </c>
      <c r="J17" s="21">
        <v>0.50513027929987264</v>
      </c>
      <c r="K17" s="21">
        <v>0.49127618900634801</v>
      </c>
      <c r="L17" s="21">
        <v>0.47708900584679026</v>
      </c>
      <c r="M17" s="21">
        <v>0.46278941199594226</v>
      </c>
      <c r="N17" s="21">
        <v>0.45699926871321711</v>
      </c>
      <c r="O17" s="21">
        <v>0.45113828713367937</v>
      </c>
      <c r="P17" s="21">
        <v>0.44522339883659051</v>
      </c>
      <c r="Q17" s="21">
        <v>0.43927486507217833</v>
      </c>
      <c r="R17" s="21">
        <v>0.43330163667638072</v>
      </c>
      <c r="S17" s="21">
        <v>0.42444254628835582</v>
      </c>
      <c r="T17" s="21">
        <v>0.41555023198270452</v>
      </c>
      <c r="U17" s="21">
        <v>0.40662672405629641</v>
      </c>
      <c r="V17" s="21">
        <v>0.39766970663684087</v>
      </c>
      <c r="W17" s="21">
        <v>0.38868153435583752</v>
      </c>
      <c r="X17" s="21">
        <v>0.38120305754875855</v>
      </c>
      <c r="Y17" s="21">
        <v>0.37368890991606984</v>
      </c>
      <c r="Z17" s="21">
        <v>0.36614101980498587</v>
      </c>
      <c r="AA17" s="21">
        <v>0.35855784968787086</v>
      </c>
      <c r="AB17" s="21">
        <v>0.35093818715113778</v>
      </c>
      <c r="AC17" s="21">
        <v>0.34483183723240768</v>
      </c>
      <c r="AD17" s="21">
        <v>0.33871294055026768</v>
      </c>
      <c r="AE17" s="21">
        <v>0.33258118583164653</v>
      </c>
      <c r="AF17" s="21">
        <v>0.32643691327889146</v>
      </c>
      <c r="AG17" s="21">
        <v>0.32028513377136109</v>
      </c>
      <c r="AH17" s="21">
        <v>0.31705596829452282</v>
      </c>
      <c r="AI17" s="21">
        <v>0.31381917111757474</v>
      </c>
      <c r="AJ17" s="21">
        <v>0.31057648526511306</v>
      </c>
      <c r="AK17" s="21">
        <v>0.30732886224583827</v>
      </c>
      <c r="AL17" s="21">
        <v>0.30407878667957799</v>
      </c>
      <c r="AM17" s="21">
        <v>0.30224779622994719</v>
      </c>
      <c r="AN17" s="21">
        <v>0.30041340065303523</v>
      </c>
      <c r="AO17" s="21">
        <v>0.29858168624838882</v>
      </c>
      <c r="AP17" s="21">
        <v>0.29674938788020699</v>
      </c>
      <c r="AQ17" s="21">
        <v>0.29492099403413458</v>
      </c>
    </row>
    <row r="18" spans="1:43" x14ac:dyDescent="0.25">
      <c r="A18" s="22" t="str">
        <f t="shared" si="0"/>
        <v>nonEUpELCT</v>
      </c>
      <c r="B18" t="s">
        <v>118</v>
      </c>
      <c r="C18" t="s">
        <v>135</v>
      </c>
      <c r="D18" s="21">
        <v>6.0661293231943629</v>
      </c>
      <c r="E18" s="21">
        <v>5.8803794015362811</v>
      </c>
      <c r="F18" s="21">
        <v>5.6905399400352294</v>
      </c>
      <c r="G18" s="21">
        <v>5.4840344455412247</v>
      </c>
      <c r="H18" s="21">
        <v>5.2841535182058337</v>
      </c>
      <c r="I18" s="21">
        <v>4.9989878222376616</v>
      </c>
      <c r="J18" s="21">
        <v>4.7142802298838484</v>
      </c>
      <c r="K18" s="21">
        <v>4.4291343732575408</v>
      </c>
      <c r="L18" s="21">
        <v>4.1443937710350722</v>
      </c>
      <c r="M18" s="21">
        <v>3.8597343940125004</v>
      </c>
      <c r="N18" s="21">
        <v>3.7444041250046949</v>
      </c>
      <c r="O18" s="21">
        <v>3.6290503616668337</v>
      </c>
      <c r="P18" s="21">
        <v>3.513671845449053</v>
      </c>
      <c r="Q18" s="21">
        <v>3.3982743340791268</v>
      </c>
      <c r="R18" s="21">
        <v>3.2828574476970176</v>
      </c>
      <c r="S18" s="21">
        <v>3.1122043088270619</v>
      </c>
      <c r="T18" s="21">
        <v>2.9415302533340526</v>
      </c>
      <c r="U18" s="21">
        <v>2.770836652343764</v>
      </c>
      <c r="V18" s="21">
        <v>2.6001209389255182</v>
      </c>
      <c r="W18" s="21">
        <v>2.429385407268267</v>
      </c>
      <c r="X18" s="21">
        <v>2.2904500720356626</v>
      </c>
      <c r="Y18" s="21">
        <v>2.1514825109317361</v>
      </c>
      <c r="Z18" s="21">
        <v>2.0124839351529564</v>
      </c>
      <c r="AA18" s="21">
        <v>1.873452554732784</v>
      </c>
      <c r="AB18" s="21">
        <v>1.734386891082371</v>
      </c>
      <c r="AC18" s="21">
        <v>1.6236956913565463</v>
      </c>
      <c r="AD18" s="21">
        <v>1.5129830465708687</v>
      </c>
      <c r="AE18" s="21">
        <v>1.4022472322484703</v>
      </c>
      <c r="AF18" s="21">
        <v>1.291487968726265</v>
      </c>
      <c r="AG18" s="21">
        <v>1.1807089035411966</v>
      </c>
      <c r="AH18" s="21">
        <v>1.1216296361249649</v>
      </c>
      <c r="AI18" s="21">
        <v>1.062526554540792</v>
      </c>
      <c r="AJ18" s="21">
        <v>1.0033996165798398</v>
      </c>
      <c r="AK18" s="21">
        <v>0.94424858418902524</v>
      </c>
      <c r="AL18" s="21">
        <v>0.88507349911095767</v>
      </c>
      <c r="AM18" s="21">
        <v>0.84712951313901175</v>
      </c>
      <c r="AN18" s="21">
        <v>0.80916198378324822</v>
      </c>
      <c r="AO18" s="21">
        <v>0.77117558034836331</v>
      </c>
      <c r="AP18" s="21">
        <v>0.73316612930084613</v>
      </c>
      <c r="AQ18" s="21">
        <v>0.69513563730029815</v>
      </c>
    </row>
    <row r="19" spans="1:43" x14ac:dyDescent="0.25">
      <c r="A19" s="22" t="str">
        <f t="shared" si="0"/>
        <v>nonEUpTRDI</v>
      </c>
      <c r="B19" t="s">
        <v>118</v>
      </c>
      <c r="C19" t="s">
        <v>136</v>
      </c>
      <c r="D19" s="21">
        <v>1.2915146272780977</v>
      </c>
      <c r="E19" s="21">
        <v>1.2546404507200262</v>
      </c>
      <c r="F19" s="21">
        <v>1.2159328460162491</v>
      </c>
      <c r="G19" s="21">
        <v>1.1688981395899865</v>
      </c>
      <c r="H19" s="21">
        <v>1.1248135354923292</v>
      </c>
      <c r="I19" s="21">
        <v>1.0724521434153158</v>
      </c>
      <c r="J19" s="21">
        <v>1.0204933847557358</v>
      </c>
      <c r="K19" s="21">
        <v>0.96818065893845973</v>
      </c>
      <c r="L19" s="21">
        <v>0.91610609617603789</v>
      </c>
      <c r="M19" s="21">
        <v>0.86412912170749112</v>
      </c>
      <c r="N19" s="21">
        <v>0.84255117357848963</v>
      </c>
      <c r="O19" s="21">
        <v>0.82102158294731276</v>
      </c>
      <c r="P19" s="21">
        <v>0.79953666848292926</v>
      </c>
      <c r="Q19" s="21">
        <v>0.77809710107740981</v>
      </c>
      <c r="R19" s="21">
        <v>0.75670036632861004</v>
      </c>
      <c r="S19" s="21">
        <v>0.72536415451286584</v>
      </c>
      <c r="T19" s="21">
        <v>0.69405582037374025</v>
      </c>
      <c r="U19" s="21">
        <v>0.66277570623485915</v>
      </c>
      <c r="V19" s="21">
        <v>0.6315201367419947</v>
      </c>
      <c r="W19" s="21">
        <v>0.60029039208929147</v>
      </c>
      <c r="X19" s="21">
        <v>0.57489417670139797</v>
      </c>
      <c r="Y19" s="21">
        <v>0.5495014786136958</v>
      </c>
      <c r="Z19" s="21">
        <v>0.5241137543915817</v>
      </c>
      <c r="AA19" s="21">
        <v>0.49872938314477872</v>
      </c>
      <c r="AB19" s="21">
        <v>0.47334689634570182</v>
      </c>
      <c r="AC19" s="21">
        <v>0.45321238183442047</v>
      </c>
      <c r="AD19" s="21">
        <v>0.4330911522323328</v>
      </c>
      <c r="AE19" s="21">
        <v>0.41298119282220419</v>
      </c>
      <c r="AF19" s="21">
        <v>0.39288154837692185</v>
      </c>
      <c r="AG19" s="21">
        <v>0.37279565919292579</v>
      </c>
      <c r="AH19" s="21">
        <v>0.36226976070538186</v>
      </c>
      <c r="AI19" s="21">
        <v>0.35174376863142148</v>
      </c>
      <c r="AJ19" s="21">
        <v>0.34121742119582699</v>
      </c>
      <c r="AK19" s="21">
        <v>0.33068998143470968</v>
      </c>
      <c r="AL19" s="21">
        <v>0.32016210740086126</v>
      </c>
      <c r="AM19" s="21">
        <v>0.31372961882271483</v>
      </c>
      <c r="AN19" s="21">
        <v>0.30728615953983712</v>
      </c>
      <c r="AO19" s="21">
        <v>0.30083607975963161</v>
      </c>
      <c r="AP19" s="21">
        <v>0.29437484854019763</v>
      </c>
      <c r="AQ19" s="21">
        <v>0.28790531169302408</v>
      </c>
    </row>
    <row r="20" spans="1:43" x14ac:dyDescent="0.25">
      <c r="A20" s="22" t="str">
        <f t="shared" si="0"/>
        <v>nonEUpHWAT</v>
      </c>
      <c r="B20" t="s">
        <v>118</v>
      </c>
      <c r="C20" t="s">
        <v>137</v>
      </c>
      <c r="D20" s="21">
        <v>26.94148971628012</v>
      </c>
      <c r="E20" s="21">
        <v>26.094610790669325</v>
      </c>
      <c r="F20" s="21">
        <v>25.233826957518207</v>
      </c>
      <c r="G20" s="21">
        <v>24.322060038820755</v>
      </c>
      <c r="H20" s="21">
        <v>23.434415978152153</v>
      </c>
      <c r="I20" s="21">
        <v>22.117662597220633</v>
      </c>
      <c r="J20" s="21">
        <v>20.800918085271849</v>
      </c>
      <c r="K20" s="21">
        <v>19.483853556780787</v>
      </c>
      <c r="L20" s="21">
        <v>18.166816273402283</v>
      </c>
      <c r="M20" s="21">
        <v>16.849773174106769</v>
      </c>
      <c r="N20" s="21">
        <v>16.312765108099047</v>
      </c>
      <c r="O20" s="21">
        <v>15.775715605117988</v>
      </c>
      <c r="P20" s="21">
        <v>15.238633444586888</v>
      </c>
      <c r="Q20" s="21">
        <v>14.701531961524461</v>
      </c>
      <c r="R20" s="21">
        <v>14.164416682019171</v>
      </c>
      <c r="S20" s="21">
        <v>13.373024030019925</v>
      </c>
      <c r="T20" s="21">
        <v>12.581614322174469</v>
      </c>
      <c r="U20" s="21">
        <v>11.79018893877025</v>
      </c>
      <c r="V20" s="21">
        <v>10.998744974344222</v>
      </c>
      <c r="W20" s="21">
        <v>10.207284349371726</v>
      </c>
      <c r="X20" s="21">
        <v>9.5624717199169407</v>
      </c>
      <c r="Y20" s="21">
        <v>8.9176321415115076</v>
      </c>
      <c r="Z20" s="21">
        <v>8.2727670192553937</v>
      </c>
      <c r="AA20" s="21">
        <v>7.6278745437313384</v>
      </c>
      <c r="AB20" s="21">
        <v>6.9829532611197038</v>
      </c>
      <c r="AC20" s="21">
        <v>6.468293575403866</v>
      </c>
      <c r="AD20" s="21">
        <v>5.9536267658019897</v>
      </c>
      <c r="AE20" s="21">
        <v>5.4389516223572922</v>
      </c>
      <c r="AF20" s="21">
        <v>4.9242680836568864</v>
      </c>
      <c r="AG20" s="21">
        <v>4.4095803379541278</v>
      </c>
      <c r="AH20" s="21">
        <v>4.1323395084707117</v>
      </c>
      <c r="AI20" s="21">
        <v>3.8550914569282311</v>
      </c>
      <c r="AJ20" s="21">
        <v>3.5778374362983212</v>
      </c>
      <c r="AK20" s="21">
        <v>3.3005781391014595</v>
      </c>
      <c r="AL20" s="21">
        <v>3.023314970859575</v>
      </c>
      <c r="AM20" s="21">
        <v>2.842686718502538</v>
      </c>
      <c r="AN20" s="21">
        <v>2.6620536436522007</v>
      </c>
      <c r="AO20" s="21">
        <v>2.4814213959883835</v>
      </c>
      <c r="AP20" s="21">
        <v>2.3007865203413607</v>
      </c>
      <c r="AQ20" s="21">
        <v>2.1201523220736593</v>
      </c>
    </row>
    <row r="21" spans="1:43" x14ac:dyDescent="0.25">
      <c r="A21" s="22" t="str">
        <f t="shared" si="0"/>
        <v>nonEUpWATR</v>
      </c>
      <c r="B21" t="s">
        <v>118</v>
      </c>
      <c r="C21" t="s">
        <v>138</v>
      </c>
      <c r="D21" s="21">
        <v>1.1997035578723456</v>
      </c>
      <c r="E21" s="21">
        <v>1.1635756153611865</v>
      </c>
      <c r="F21" s="21">
        <v>1.1266782538809308</v>
      </c>
      <c r="G21" s="21">
        <v>1.0846245675414141</v>
      </c>
      <c r="H21" s="21">
        <v>1.0438027162443588</v>
      </c>
      <c r="I21" s="21">
        <v>0.99391906296261268</v>
      </c>
      <c r="J21" s="21">
        <v>0.94440707180288341</v>
      </c>
      <c r="K21" s="21">
        <v>0.89463614919973722</v>
      </c>
      <c r="L21" s="21">
        <v>0.84494179586587048</v>
      </c>
      <c r="M21" s="21">
        <v>0.79536329572857478</v>
      </c>
      <c r="N21" s="21">
        <v>0.7731263793538532</v>
      </c>
      <c r="O21" s="21">
        <v>0.7510467618503085</v>
      </c>
      <c r="P21" s="21">
        <v>0.72911814542576092</v>
      </c>
      <c r="Q21" s="21">
        <v>0.70733737420760234</v>
      </c>
      <c r="R21" s="21">
        <v>0.68569864454653073</v>
      </c>
      <c r="S21" s="21">
        <v>0.65512040689243267</v>
      </c>
      <c r="T21" s="21">
        <v>0.62464469906110232</v>
      </c>
      <c r="U21" s="21">
        <v>0.59426992069744444</v>
      </c>
      <c r="V21" s="21">
        <v>0.5639904725452527</v>
      </c>
      <c r="W21" s="21">
        <v>0.53380581639292435</v>
      </c>
      <c r="X21" s="21">
        <v>0.50914660649157861</v>
      </c>
      <c r="Y21" s="21">
        <v>0.48453705518734053</v>
      </c>
      <c r="Z21" s="21">
        <v>0.45997854174078662</v>
      </c>
      <c r="AA21" s="21">
        <v>0.43546917640110716</v>
      </c>
      <c r="AB21" s="21">
        <v>0.41100732788064154</v>
      </c>
      <c r="AC21" s="21">
        <v>0.39142895077991258</v>
      </c>
      <c r="AD21" s="21">
        <v>0.37191374171483677</v>
      </c>
      <c r="AE21" s="21">
        <v>0.35245916610528355</v>
      </c>
      <c r="AF21" s="21">
        <v>0.33306342482495477</v>
      </c>
      <c r="AG21" s="21">
        <v>0.31372943074695775</v>
      </c>
      <c r="AH21" s="21">
        <v>0.30331959407692421</v>
      </c>
      <c r="AI21" s="21">
        <v>0.2929398210457243</v>
      </c>
      <c r="AJ21" s="21">
        <v>0.28258964138569814</v>
      </c>
      <c r="AK21" s="21">
        <v>0.27226807508002043</v>
      </c>
      <c r="AL21" s="21">
        <v>0.26197596629590436</v>
      </c>
      <c r="AM21" s="21">
        <v>0.25558687549953463</v>
      </c>
      <c r="AN21" s="21">
        <v>0.24919865137551711</v>
      </c>
      <c r="AO21" s="21">
        <v>0.24281570544941444</v>
      </c>
      <c r="AP21" s="21">
        <v>0.23643345050042838</v>
      </c>
      <c r="AQ21" s="21">
        <v>0.23005539046496884</v>
      </c>
    </row>
    <row r="22" spans="1:43" x14ac:dyDescent="0.25">
      <c r="A22" s="22" t="str">
        <f t="shared" si="0"/>
        <v>nonEUpCONS</v>
      </c>
      <c r="B22" t="s">
        <v>118</v>
      </c>
      <c r="C22" t="s">
        <v>139</v>
      </c>
      <c r="D22" s="21">
        <v>0.40107828612616991</v>
      </c>
      <c r="E22" s="21">
        <v>0.39266601781508687</v>
      </c>
      <c r="F22" s="21">
        <v>0.38331433981306767</v>
      </c>
      <c r="G22" s="21">
        <v>0.36864525987559604</v>
      </c>
      <c r="H22" s="21">
        <v>0.35495316014208561</v>
      </c>
      <c r="I22" s="21">
        <v>0.34483767659449666</v>
      </c>
      <c r="J22" s="21">
        <v>0.33495193012501917</v>
      </c>
      <c r="K22" s="21">
        <v>0.32474833261327568</v>
      </c>
      <c r="L22" s="21">
        <v>0.3143352978269327</v>
      </c>
      <c r="M22" s="21">
        <v>0.30392428216042999</v>
      </c>
      <c r="N22" s="21">
        <v>0.29970070681658417</v>
      </c>
      <c r="O22" s="21">
        <v>0.2954495332539428</v>
      </c>
      <c r="P22" s="21">
        <v>0.29117633676521709</v>
      </c>
      <c r="Q22" s="21">
        <v>0.28688882099542201</v>
      </c>
      <c r="R22" s="21">
        <v>0.28259025349193212</v>
      </c>
      <c r="S22" s="21">
        <v>0.27622727942452036</v>
      </c>
      <c r="T22" s="21">
        <v>0.2698496522239992</v>
      </c>
      <c r="U22" s="21">
        <v>0.26345909012569418</v>
      </c>
      <c r="V22" s="21">
        <v>0.2570530576806907</v>
      </c>
      <c r="W22" s="21">
        <v>0.25063398688180927</v>
      </c>
      <c r="X22" s="21">
        <v>0.24533689621853089</v>
      </c>
      <c r="Y22" s="21">
        <v>0.24002348177856186</v>
      </c>
      <c r="Z22" s="21">
        <v>0.23469576666599853</v>
      </c>
      <c r="AA22" s="21">
        <v>0.22935245867867665</v>
      </c>
      <c r="AB22" s="21">
        <v>0.22399251668050721</v>
      </c>
      <c r="AC22" s="21">
        <v>0.219714296971361</v>
      </c>
      <c r="AD22" s="21">
        <v>0.21543056806924749</v>
      </c>
      <c r="AE22" s="21">
        <v>0.21114034473098137</v>
      </c>
      <c r="AF22" s="21">
        <v>0.20684331198157863</v>
      </c>
      <c r="AG22" s="21">
        <v>0.2025439435947215</v>
      </c>
      <c r="AH22" s="21">
        <v>0.20027632742611881</v>
      </c>
      <c r="AI22" s="21">
        <v>0.19800455773911596</v>
      </c>
      <c r="AJ22" s="21">
        <v>0.19572925006728345</v>
      </c>
      <c r="AK22" s="21">
        <v>0.19345026099337673</v>
      </c>
      <c r="AL22" s="21">
        <v>0.19116969713957527</v>
      </c>
      <c r="AM22" s="21">
        <v>0.189830525257627</v>
      </c>
      <c r="AN22" s="21">
        <v>0.18848782637627093</v>
      </c>
      <c r="AO22" s="21">
        <v>0.18714647314603444</v>
      </c>
      <c r="AP22" s="21">
        <v>0.18580217975725669</v>
      </c>
      <c r="AQ22" s="21">
        <v>0.18445923442733256</v>
      </c>
    </row>
    <row r="23" spans="1:43" x14ac:dyDescent="0.25">
      <c r="A23" s="22" t="str">
        <f t="shared" si="0"/>
        <v>nonEUpTRAD</v>
      </c>
      <c r="B23" t="s">
        <v>118</v>
      </c>
      <c r="C23" t="s">
        <v>140</v>
      </c>
      <c r="D23" s="21">
        <v>0.20635809121330592</v>
      </c>
      <c r="E23" s="21">
        <v>0.20089648609024555</v>
      </c>
      <c r="F23" s="21">
        <v>0.19529368882867196</v>
      </c>
      <c r="G23" s="21">
        <v>0.18863256199416015</v>
      </c>
      <c r="H23" s="21">
        <v>0.18209341269672663</v>
      </c>
      <c r="I23" s="21">
        <v>0.17414011255214648</v>
      </c>
      <c r="J23" s="21">
        <v>0.16645276688083294</v>
      </c>
      <c r="K23" s="21">
        <v>0.15845149805135117</v>
      </c>
      <c r="L23" s="21">
        <v>0.150407211082042</v>
      </c>
      <c r="M23" s="21">
        <v>0.14241943569473256</v>
      </c>
      <c r="N23" s="21">
        <v>0.1391627292644185</v>
      </c>
      <c r="O23" s="21">
        <v>0.13590200602468322</v>
      </c>
      <c r="P23" s="21">
        <v>0.13263729211815137</v>
      </c>
      <c r="Q23" s="21">
        <v>0.12936950408349621</v>
      </c>
      <c r="R23" s="21">
        <v>0.12609930840217354</v>
      </c>
      <c r="S23" s="21">
        <v>0.12127837871090755</v>
      </c>
      <c r="T23" s="21">
        <v>0.11645374561888963</v>
      </c>
      <c r="U23" s="21">
        <v>0.11162688848545739</v>
      </c>
      <c r="V23" s="21">
        <v>0.10679515194614538</v>
      </c>
      <c r="W23" s="21">
        <v>0.10196090961614283</v>
      </c>
      <c r="X23" s="21">
        <v>9.8002416023972999E-2</v>
      </c>
      <c r="Y23" s="21">
        <v>9.4038877191553238E-2</v>
      </c>
      <c r="Z23" s="21">
        <v>9.0072451805070744E-2</v>
      </c>
      <c r="AA23" s="21">
        <v>8.6102051388519923E-2</v>
      </c>
      <c r="AB23" s="21">
        <v>8.2126729255118561E-2</v>
      </c>
      <c r="AC23" s="21">
        <v>7.8959107106263277E-2</v>
      </c>
      <c r="AD23" s="21">
        <v>7.5790706388947027E-2</v>
      </c>
      <c r="AE23" s="21">
        <v>7.2620291464361844E-2</v>
      </c>
      <c r="AF23" s="21">
        <v>6.9447171614659575E-2</v>
      </c>
      <c r="AG23" s="21">
        <v>6.6275525291493151E-2</v>
      </c>
      <c r="AH23" s="21">
        <v>6.4583924255160435E-2</v>
      </c>
      <c r="AI23" s="21">
        <v>6.2891226649960941E-2</v>
      </c>
      <c r="AJ23" s="21">
        <v>6.1197428588548222E-2</v>
      </c>
      <c r="AK23" s="21">
        <v>5.9501874868949874E-2</v>
      </c>
      <c r="AL23" s="21">
        <v>5.7806436186055937E-2</v>
      </c>
      <c r="AM23" s="21">
        <v>5.6750507369430818E-2</v>
      </c>
      <c r="AN23" s="21">
        <v>5.5692168024688009E-2</v>
      </c>
      <c r="AO23" s="21">
        <v>5.4635655547929804E-2</v>
      </c>
      <c r="AP23" s="21">
        <v>5.35762049031656E-2</v>
      </c>
      <c r="AQ23" s="21">
        <v>5.2517908438614293E-2</v>
      </c>
    </row>
    <row r="24" spans="1:43" x14ac:dyDescent="0.25">
      <c r="A24" s="22" t="str">
        <f t="shared" si="0"/>
        <v>nonEUpHORE</v>
      </c>
      <c r="B24" t="s">
        <v>118</v>
      </c>
      <c r="C24" t="s">
        <v>141</v>
      </c>
      <c r="D24" s="21">
        <v>0.21283998913843144</v>
      </c>
      <c r="E24" s="21">
        <v>0.20788319183825205</v>
      </c>
      <c r="F24" s="21">
        <v>0.20237012561143375</v>
      </c>
      <c r="G24" s="21">
        <v>0.1941891721279787</v>
      </c>
      <c r="H24" s="21">
        <v>0.18695072150260975</v>
      </c>
      <c r="I24" s="21">
        <v>0.18044298465036665</v>
      </c>
      <c r="J24" s="21">
        <v>0.1741941695140389</v>
      </c>
      <c r="K24" s="21">
        <v>0.16764226679889016</v>
      </c>
      <c r="L24" s="21">
        <v>0.16104286910332538</v>
      </c>
      <c r="M24" s="21">
        <v>0.1544931842111231</v>
      </c>
      <c r="N24" s="21">
        <v>0.15176207080089457</v>
      </c>
      <c r="O24" s="21">
        <v>0.14902811710487859</v>
      </c>
      <c r="P24" s="21">
        <v>0.14629197775449199</v>
      </c>
      <c r="Q24" s="21">
        <v>0.14355538858385219</v>
      </c>
      <c r="R24" s="21">
        <v>0.14081923470916471</v>
      </c>
      <c r="S24" s="21">
        <v>0.13682548134936179</v>
      </c>
      <c r="T24" s="21">
        <v>0.13282977897118697</v>
      </c>
      <c r="U24" s="21">
        <v>0.12883349615394782</v>
      </c>
      <c r="V24" s="21">
        <v>0.12483382887107901</v>
      </c>
      <c r="W24" s="21">
        <v>0.12083308232515907</v>
      </c>
      <c r="X24" s="21">
        <v>0.1175372856372279</v>
      </c>
      <c r="Y24" s="21">
        <v>0.11423710888809423</v>
      </c>
      <c r="Z24" s="21">
        <v>0.11093463446573539</v>
      </c>
      <c r="AA24" s="21">
        <v>0.10762869281028693</v>
      </c>
      <c r="AB24" s="21">
        <v>0.10431823870849063</v>
      </c>
      <c r="AC24" s="21">
        <v>0.10166915416679302</v>
      </c>
      <c r="AD24" s="21">
        <v>9.9020963119816272E-2</v>
      </c>
      <c r="AE24" s="21">
        <v>9.6372326258289176E-2</v>
      </c>
      <c r="AF24" s="21">
        <v>9.3722586659536741E-2</v>
      </c>
      <c r="AG24" s="21">
        <v>9.1075895182785416E-2</v>
      </c>
      <c r="AH24" s="21">
        <v>8.9655037617277375E-2</v>
      </c>
      <c r="AI24" s="21">
        <v>8.8234324648010717E-2</v>
      </c>
      <c r="AJ24" s="21">
        <v>8.681384657183748E-2</v>
      </c>
      <c r="AK24" s="21">
        <v>8.5392959082805017E-2</v>
      </c>
      <c r="AL24" s="21">
        <v>8.3973515822248213E-2</v>
      </c>
      <c r="AM24" s="21">
        <v>8.3104121932734337E-2</v>
      </c>
      <c r="AN24" s="21">
        <v>8.2233270307332323E-2</v>
      </c>
      <c r="AO24" s="21">
        <v>8.1365302530667913E-2</v>
      </c>
      <c r="AP24" s="21">
        <v>8.0495448782374454E-2</v>
      </c>
      <c r="AQ24" s="21">
        <v>7.9627848795260719E-2</v>
      </c>
    </row>
    <row r="25" spans="1:43" x14ac:dyDescent="0.25">
      <c r="A25" s="22" t="str">
        <f t="shared" si="0"/>
        <v>nonEUpTRAN_water</v>
      </c>
      <c r="B25" t="s">
        <v>118</v>
      </c>
      <c r="C25" t="s">
        <v>142</v>
      </c>
      <c r="D25" s="21">
        <v>2.1906978079693911</v>
      </c>
      <c r="E25" s="21">
        <v>2.1258910523581869</v>
      </c>
      <c r="F25" s="21">
        <v>2.0623551241566394</v>
      </c>
      <c r="G25" s="21">
        <v>1.9970414126755587</v>
      </c>
      <c r="H25" s="21">
        <v>1.9290594851117935</v>
      </c>
      <c r="I25" s="21">
        <v>1.8349086827572798</v>
      </c>
      <c r="J25" s="21">
        <v>1.7412721512772111</v>
      </c>
      <c r="K25" s="21">
        <v>1.6471378342050449</v>
      </c>
      <c r="L25" s="21">
        <v>1.5518340855971107</v>
      </c>
      <c r="M25" s="21">
        <v>1.4566121926039175</v>
      </c>
      <c r="N25" s="21">
        <v>1.4167253022081241</v>
      </c>
      <c r="O25" s="21">
        <v>1.3768073828903562</v>
      </c>
      <c r="P25" s="21">
        <v>1.3368542571053559</v>
      </c>
      <c r="Q25" s="21">
        <v>1.2968675421261207</v>
      </c>
      <c r="R25" s="21">
        <v>1.2568484317115582</v>
      </c>
      <c r="S25" s="21">
        <v>1.1986709703082261</v>
      </c>
      <c r="T25" s="21">
        <v>1.1404560709279745</v>
      </c>
      <c r="U25" s="21">
        <v>1.0822065969872054</v>
      </c>
      <c r="V25" s="21">
        <v>1.0239210970016002</v>
      </c>
      <c r="W25" s="21">
        <v>0.96560293363002281</v>
      </c>
      <c r="X25" s="21">
        <v>0.91759089783112102</v>
      </c>
      <c r="Y25" s="21">
        <v>0.86954501972689591</v>
      </c>
      <c r="Z25" s="21">
        <v>0.82146759766095856</v>
      </c>
      <c r="AA25" s="21">
        <v>0.7733574791046478</v>
      </c>
      <c r="AB25" s="21">
        <v>0.72521366867562664</v>
      </c>
      <c r="AC25" s="21">
        <v>0.68672452583463295</v>
      </c>
      <c r="AD25" s="21">
        <v>0.64823535497683482</v>
      </c>
      <c r="AE25" s="21">
        <v>0.60974474038523629</v>
      </c>
      <c r="AF25" s="21">
        <v>0.57125194671457535</v>
      </c>
      <c r="AG25" s="21">
        <v>0.53276121086769712</v>
      </c>
      <c r="AH25" s="21">
        <v>0.51172973132020316</v>
      </c>
      <c r="AI25" s="21">
        <v>0.49069888150275492</v>
      </c>
      <c r="AJ25" s="21">
        <v>0.46966929398343998</v>
      </c>
      <c r="AK25" s="21">
        <v>0.44864085399091247</v>
      </c>
      <c r="AL25" s="21">
        <v>0.42761603220044581</v>
      </c>
      <c r="AM25" s="21">
        <v>0.41424263888761947</v>
      </c>
      <c r="AN25" s="21">
        <v>0.40086459541718139</v>
      </c>
      <c r="AO25" s="21">
        <v>0.38748726509318454</v>
      </c>
      <c r="AP25" s="21">
        <v>0.37410670860483841</v>
      </c>
      <c r="AQ25" s="21">
        <v>0.36072776525200917</v>
      </c>
    </row>
    <row r="26" spans="1:43" x14ac:dyDescent="0.25">
      <c r="A26" s="22" t="str">
        <f t="shared" si="0"/>
        <v>nonEUpTRAN_other</v>
      </c>
      <c r="B26" t="s">
        <v>118</v>
      </c>
      <c r="C26" t="s">
        <v>143</v>
      </c>
      <c r="D26" s="21">
        <v>0.5537853254153563</v>
      </c>
      <c r="E26" s="21">
        <v>0.53871345049551334</v>
      </c>
      <c r="F26" s="21">
        <v>0.52358626284450316</v>
      </c>
      <c r="G26" s="21">
        <v>0.5065239195452087</v>
      </c>
      <c r="H26" s="21">
        <v>0.48920734517986891</v>
      </c>
      <c r="I26" s="21">
        <v>0.46738444432853071</v>
      </c>
      <c r="J26" s="21">
        <v>0.44586224290086379</v>
      </c>
      <c r="K26" s="21">
        <v>0.42401420603306372</v>
      </c>
      <c r="L26" s="21">
        <v>0.40202369466498489</v>
      </c>
      <c r="M26" s="21">
        <v>0.38007361968136638</v>
      </c>
      <c r="N26" s="21">
        <v>0.37113298638502573</v>
      </c>
      <c r="O26" s="21">
        <v>0.36217859048410561</v>
      </c>
      <c r="P26" s="21">
        <v>0.35321175282819095</v>
      </c>
      <c r="Q26" s="21">
        <v>0.34423609174579445</v>
      </c>
      <c r="R26" s="21">
        <v>0.33525252154204033</v>
      </c>
      <c r="S26" s="21">
        <v>0.32199732994692815</v>
      </c>
      <c r="T26" s="21">
        <v>0.30873196298379713</v>
      </c>
      <c r="U26" s="21">
        <v>0.29545799368887227</v>
      </c>
      <c r="V26" s="21">
        <v>0.28217285399573416</v>
      </c>
      <c r="W26" s="21">
        <v>0.26887902381185935</v>
      </c>
      <c r="X26" s="21">
        <v>0.25800485835373477</v>
      </c>
      <c r="Y26" s="21">
        <v>0.24711847091335171</v>
      </c>
      <c r="Z26" s="21">
        <v>0.23622197669567671</v>
      </c>
      <c r="AA26" s="21">
        <v>0.22531420283121165</v>
      </c>
      <c r="AB26" s="21">
        <v>0.21439416679743722</v>
      </c>
      <c r="AC26" s="21">
        <v>0.20570931689789096</v>
      </c>
      <c r="AD26" s="21">
        <v>0.1970200095621083</v>
      </c>
      <c r="AE26" s="21">
        <v>0.18832507002086527</v>
      </c>
      <c r="AF26" s="21">
        <v>0.17962393778107294</v>
      </c>
      <c r="AG26" s="21">
        <v>0.1709208485059921</v>
      </c>
      <c r="AH26" s="21">
        <v>0.16629704806327289</v>
      </c>
      <c r="AI26" s="21">
        <v>0.16166870504884631</v>
      </c>
      <c r="AJ26" s="21">
        <v>0.15703601226301137</v>
      </c>
      <c r="AK26" s="21">
        <v>0.15239851030284987</v>
      </c>
      <c r="AL26" s="21">
        <v>0.14775798428756676</v>
      </c>
      <c r="AM26" s="21">
        <v>0.14488387273183215</v>
      </c>
      <c r="AN26" s="21">
        <v>0.1420042921272526</v>
      </c>
      <c r="AO26" s="21">
        <v>0.13912367668396317</v>
      </c>
      <c r="AP26" s="21">
        <v>0.13623749958476269</v>
      </c>
      <c r="AQ26" s="21">
        <v>0.13334976648537306</v>
      </c>
    </row>
    <row r="27" spans="1:43" x14ac:dyDescent="0.25">
      <c r="A27" s="22" t="str">
        <f t="shared" si="0"/>
        <v>nonEUpREBA</v>
      </c>
      <c r="B27" t="s">
        <v>118</v>
      </c>
      <c r="C27" t="s">
        <v>144</v>
      </c>
      <c r="D27" s="21">
        <v>0.15908713370349931</v>
      </c>
      <c r="E27" s="21">
        <v>0.15559057061847725</v>
      </c>
      <c r="F27" s="21">
        <v>0.1518892658761436</v>
      </c>
      <c r="G27" s="21">
        <v>0.14661636686059107</v>
      </c>
      <c r="H27" s="21">
        <v>0.14151788674562113</v>
      </c>
      <c r="I27" s="21">
        <v>0.13705376009204875</v>
      </c>
      <c r="J27" s="21">
        <v>0.13283819870061891</v>
      </c>
      <c r="K27" s="21">
        <v>0.12830926415219329</v>
      </c>
      <c r="L27" s="21">
        <v>0.12370461536569281</v>
      </c>
      <c r="M27" s="21">
        <v>0.119153058973219</v>
      </c>
      <c r="N27" s="21">
        <v>0.11728780948449828</v>
      </c>
      <c r="O27" s="21">
        <v>0.11541697343351592</v>
      </c>
      <c r="P27" s="21">
        <v>0.11354111436665101</v>
      </c>
      <c r="Q27" s="21">
        <v>0.11166191101684475</v>
      </c>
      <c r="R27" s="21">
        <v>0.1097803121559166</v>
      </c>
      <c r="S27" s="21">
        <v>0.10700999782929095</v>
      </c>
      <c r="T27" s="21">
        <v>0.10423559164337189</v>
      </c>
      <c r="U27" s="21">
        <v>0.1014585545422248</v>
      </c>
      <c r="V27" s="21">
        <v>9.8676217075042497E-2</v>
      </c>
      <c r="W27" s="21">
        <v>9.5890969795541112E-2</v>
      </c>
      <c r="X27" s="21">
        <v>9.359650231997077E-2</v>
      </c>
      <c r="Y27" s="21">
        <v>9.1296011995650045E-2</v>
      </c>
      <c r="Z27" s="21">
        <v>8.8991600488877665E-2</v>
      </c>
      <c r="AA27" s="21">
        <v>8.6682170989668197E-2</v>
      </c>
      <c r="AB27" s="21">
        <v>8.4366714019368155E-2</v>
      </c>
      <c r="AC27" s="21">
        <v>8.2522733319662589E-2</v>
      </c>
      <c r="AD27" s="21">
        <v>8.067786486672647E-2</v>
      </c>
      <c r="AE27" s="21">
        <v>7.8830888210167996E-2</v>
      </c>
      <c r="AF27" s="21">
        <v>7.6981146148900864E-2</v>
      </c>
      <c r="AG27" s="21">
        <v>7.5132862290946692E-2</v>
      </c>
      <c r="AH27" s="21">
        <v>7.4158630906796974E-2</v>
      </c>
      <c r="AI27" s="21">
        <v>7.3183050851001338E-2</v>
      </c>
      <c r="AJ27" s="21">
        <v>7.2206221837221585E-2</v>
      </c>
      <c r="AK27" s="21">
        <v>7.1227551750591589E-2</v>
      </c>
      <c r="AL27" s="21">
        <v>7.0248938010449957E-2</v>
      </c>
      <c r="AM27" s="21">
        <v>6.9675027744340187E-2</v>
      </c>
      <c r="AN27" s="21">
        <v>6.9098572700138611E-2</v>
      </c>
      <c r="AO27" s="21">
        <v>6.8523853034128737E-2</v>
      </c>
      <c r="AP27" s="21">
        <v>6.7946149822109794E-2</v>
      </c>
      <c r="AQ27" s="21">
        <v>6.7369644023303837E-2</v>
      </c>
    </row>
    <row r="28" spans="1:43" x14ac:dyDescent="0.25">
      <c r="A28" s="22" t="str">
        <f t="shared" si="0"/>
        <v>nonEUpRENT</v>
      </c>
      <c r="B28" t="s">
        <v>118</v>
      </c>
      <c r="C28" t="s">
        <v>145</v>
      </c>
      <c r="D28" s="21">
        <v>0.28777184898601221</v>
      </c>
      <c r="E28" s="21">
        <v>0.28083048423131468</v>
      </c>
      <c r="F28" s="21">
        <v>0.27338096176628079</v>
      </c>
      <c r="G28" s="21">
        <v>0.2630386089971517</v>
      </c>
      <c r="H28" s="21">
        <v>0.2533613733386656</v>
      </c>
      <c r="I28" s="21">
        <v>0.24424133727586708</v>
      </c>
      <c r="J28" s="21">
        <v>0.23538164285050103</v>
      </c>
      <c r="K28" s="21">
        <v>0.22620371661244401</v>
      </c>
      <c r="L28" s="21">
        <v>0.21693285237655485</v>
      </c>
      <c r="M28" s="21">
        <v>0.20770895117305577</v>
      </c>
      <c r="N28" s="21">
        <v>0.20391381727475733</v>
      </c>
      <c r="O28" s="21">
        <v>0.20011025184286599</v>
      </c>
      <c r="P28" s="21">
        <v>0.19629930612349944</v>
      </c>
      <c r="Q28" s="21">
        <v>0.19248345992193155</v>
      </c>
      <c r="R28" s="21">
        <v>0.18866386519342504</v>
      </c>
      <c r="S28" s="21">
        <v>0.18305429769755691</v>
      </c>
      <c r="T28" s="21">
        <v>0.17743888606360406</v>
      </c>
      <c r="U28" s="21">
        <v>0.17181913255876952</v>
      </c>
      <c r="V28" s="21">
        <v>0.16619236677987062</v>
      </c>
      <c r="W28" s="21">
        <v>0.16056098451309964</v>
      </c>
      <c r="X28" s="21">
        <v>0.15593015844000913</v>
      </c>
      <c r="Y28" s="21">
        <v>0.15129135905376395</v>
      </c>
      <c r="Z28" s="21">
        <v>0.14664665706214469</v>
      </c>
      <c r="AA28" s="21">
        <v>0.14199493572380484</v>
      </c>
      <c r="AB28" s="21">
        <v>0.13733517743649723</v>
      </c>
      <c r="AC28" s="21">
        <v>0.13362295303322308</v>
      </c>
      <c r="AD28" s="21">
        <v>0.12990935511913695</v>
      </c>
      <c r="AE28" s="21">
        <v>0.12619316914110312</v>
      </c>
      <c r="AF28" s="21">
        <v>0.12247376734157756</v>
      </c>
      <c r="AG28" s="21">
        <v>0.11875535515400405</v>
      </c>
      <c r="AH28" s="21">
        <v>0.11677677718546282</v>
      </c>
      <c r="AI28" s="21">
        <v>0.11479645331099719</v>
      </c>
      <c r="AJ28" s="21">
        <v>0.11281451607649602</v>
      </c>
      <c r="AK28" s="21">
        <v>0.11083046755594864</v>
      </c>
      <c r="AL28" s="21">
        <v>0.1088462014451049</v>
      </c>
      <c r="AM28" s="21">
        <v>0.1076444899292818</v>
      </c>
      <c r="AN28" s="21">
        <v>0.10643979019657888</v>
      </c>
      <c r="AO28" s="21">
        <v>0.10523657799455639</v>
      </c>
      <c r="AP28" s="21">
        <v>0.10403014652015814</v>
      </c>
      <c r="AQ28" s="21">
        <v>0.10282467620713136</v>
      </c>
    </row>
    <row r="29" spans="1:43" x14ac:dyDescent="0.25">
      <c r="A29" s="22" t="str">
        <f t="shared" si="0"/>
        <v>nonEUpPUBO</v>
      </c>
      <c r="B29" t="s">
        <v>118</v>
      </c>
      <c r="C29" t="s">
        <v>146</v>
      </c>
      <c r="D29" s="21">
        <v>0.20918321404355467</v>
      </c>
      <c r="E29" s="21">
        <v>0.20461247204471639</v>
      </c>
      <c r="F29" s="21">
        <v>0.19984539640230217</v>
      </c>
      <c r="G29" s="21">
        <v>0.19312835672668205</v>
      </c>
      <c r="H29" s="21">
        <v>0.18648139048893667</v>
      </c>
      <c r="I29" s="21">
        <v>0.18075643417055007</v>
      </c>
      <c r="J29" s="21">
        <v>0.17526884036054027</v>
      </c>
      <c r="K29" s="21">
        <v>0.16946853687918131</v>
      </c>
      <c r="L29" s="21">
        <v>0.16356698537484671</v>
      </c>
      <c r="M29" s="21">
        <v>0.15770946987997655</v>
      </c>
      <c r="N29" s="21">
        <v>0.15530820559742603</v>
      </c>
      <c r="O29" s="21">
        <v>0.15289821931151221</v>
      </c>
      <c r="P29" s="21">
        <v>0.15048099018196259</v>
      </c>
      <c r="Q29" s="21">
        <v>0.14805937027344454</v>
      </c>
      <c r="R29" s="21">
        <v>0.14563473410907815</v>
      </c>
      <c r="S29" s="21">
        <v>0.14206335653519453</v>
      </c>
      <c r="T29" s="21">
        <v>0.13848658979645656</v>
      </c>
      <c r="U29" s="21">
        <v>0.1349059068628316</v>
      </c>
      <c r="V29" s="21">
        <v>0.13131866548992319</v>
      </c>
      <c r="W29" s="21">
        <v>0.12772720369134197</v>
      </c>
      <c r="X29" s="21">
        <v>0.12476858807444108</v>
      </c>
      <c r="Y29" s="21">
        <v>0.12180225472142081</v>
      </c>
      <c r="Z29" s="21">
        <v>0.11883029749059892</v>
      </c>
      <c r="AA29" s="21">
        <v>0.11585154167025642</v>
      </c>
      <c r="AB29" s="21">
        <v>0.11286497953120299</v>
      </c>
      <c r="AC29" s="21">
        <v>0.11048391560253387</v>
      </c>
      <c r="AD29" s="21">
        <v>0.10810149646257869</v>
      </c>
      <c r="AE29" s="21">
        <v>0.10571649920753315</v>
      </c>
      <c r="AF29" s="21">
        <v>0.10332834275812847</v>
      </c>
      <c r="AG29" s="21">
        <v>0.10094128971871363</v>
      </c>
      <c r="AH29" s="21">
        <v>9.9684939331959127E-2</v>
      </c>
      <c r="AI29" s="21">
        <v>9.842686080898834E-2</v>
      </c>
      <c r="AJ29" s="21">
        <v>9.71672308901292E-2</v>
      </c>
      <c r="AK29" s="21">
        <v>9.5905573366359284E-2</v>
      </c>
      <c r="AL29" s="21">
        <v>9.4643762457554181E-2</v>
      </c>
      <c r="AM29" s="21">
        <v>9.3906303438241454E-2</v>
      </c>
      <c r="AN29" s="21">
        <v>9.3166063652061828E-2</v>
      </c>
      <c r="AO29" s="21">
        <v>9.2427453305076804E-2</v>
      </c>
      <c r="AP29" s="21">
        <v>9.1685869750520524E-2</v>
      </c>
      <c r="AQ29" s="21">
        <v>9.0945428050866528E-2</v>
      </c>
    </row>
    <row r="30" spans="1:43" x14ac:dyDescent="0.25">
      <c r="A30" s="22" t="str">
        <f t="shared" si="0"/>
        <v>nonEUpWAST</v>
      </c>
      <c r="B30" t="s">
        <v>118</v>
      </c>
      <c r="C30" t="s">
        <v>147</v>
      </c>
      <c r="D30" s="21">
        <v>1.264069974013045</v>
      </c>
      <c r="E30" s="21">
        <v>1.2338582738279806</v>
      </c>
      <c r="F30" s="21">
        <v>1.19722849083353</v>
      </c>
      <c r="G30" s="21">
        <v>1.1359644440292487</v>
      </c>
      <c r="H30" s="21">
        <v>1.085574276742542</v>
      </c>
      <c r="I30" s="21">
        <v>1.0488563613159883</v>
      </c>
      <c r="J30" s="21">
        <v>1.012329118239683</v>
      </c>
      <c r="K30" s="21">
        <v>0.97548661295342587</v>
      </c>
      <c r="L30" s="21">
        <v>0.93836488889553848</v>
      </c>
      <c r="M30" s="21">
        <v>0.90124600134685828</v>
      </c>
      <c r="N30" s="21">
        <v>0.88601328156837134</v>
      </c>
      <c r="O30" s="21">
        <v>0.87075110902317787</v>
      </c>
      <c r="P30" s="21">
        <v>0.85546514943841911</v>
      </c>
      <c r="Q30" s="21">
        <v>0.84016440749062427</v>
      </c>
      <c r="R30" s="21">
        <v>0.82485214864689604</v>
      </c>
      <c r="S30" s="21">
        <v>0.80234575155526566</v>
      </c>
      <c r="T30" s="21">
        <v>0.77982398644508644</v>
      </c>
      <c r="U30" s="21">
        <v>0.75728847095111229</v>
      </c>
      <c r="V30" s="21">
        <v>0.73473661296617876</v>
      </c>
      <c r="W30" s="21">
        <v>0.7121707305758378</v>
      </c>
      <c r="X30" s="21">
        <v>0.69366283316192101</v>
      </c>
      <c r="Y30" s="21">
        <v>0.67513600178711608</v>
      </c>
      <c r="Z30" s="21">
        <v>0.6565921340552292</v>
      </c>
      <c r="AA30" s="21">
        <v>0.63802975882772817</v>
      </c>
      <c r="AB30" s="21">
        <v>0.61944765199607588</v>
      </c>
      <c r="AC30" s="21">
        <v>0.6046189886284713</v>
      </c>
      <c r="AD30" s="21">
        <v>0.58978545375854585</v>
      </c>
      <c r="AE30" s="21">
        <v>0.57494611228078596</v>
      </c>
      <c r="AF30" s="21">
        <v>0.56010064679191829</v>
      </c>
      <c r="AG30" s="21">
        <v>0.54525346250004514</v>
      </c>
      <c r="AH30" s="21">
        <v>0.53729658687354487</v>
      </c>
      <c r="AI30" s="21">
        <v>0.52933527163560945</v>
      </c>
      <c r="AJ30" s="21">
        <v>0.52137028941554664</v>
      </c>
      <c r="AK30" s="21">
        <v>0.51340157109547557</v>
      </c>
      <c r="AL30" s="21">
        <v>0.50543125853148296</v>
      </c>
      <c r="AM30" s="21">
        <v>0.50045474796874634</v>
      </c>
      <c r="AN30" s="21">
        <v>0.49547362507026532</v>
      </c>
      <c r="AO30" s="21">
        <v>0.49049298844392425</v>
      </c>
      <c r="AP30" s="21">
        <v>0.4855087283112749</v>
      </c>
      <c r="AQ30" s="21">
        <v>0.48052519315250886</v>
      </c>
    </row>
    <row r="31" spans="1:43" x14ac:dyDescent="0.25">
      <c r="A31" s="22" t="str">
        <f t="shared" si="0"/>
        <v>nonEUpRECY</v>
      </c>
      <c r="B31" t="s">
        <v>118</v>
      </c>
      <c r="C31" t="s">
        <v>148</v>
      </c>
      <c r="D31" s="21">
        <v>0.57220318671476478</v>
      </c>
      <c r="E31" s="21">
        <v>0.56099706929542636</v>
      </c>
      <c r="F31" s="21">
        <v>0.5480346759121052</v>
      </c>
      <c r="G31" s="21">
        <v>0.52454356761971321</v>
      </c>
      <c r="H31" s="21">
        <v>0.50352527025193483</v>
      </c>
      <c r="I31" s="21">
        <v>0.49287460756412821</v>
      </c>
      <c r="J31" s="21">
        <v>0.48208410365193316</v>
      </c>
      <c r="K31" s="21">
        <v>0.47102193176096202</v>
      </c>
      <c r="L31" s="21">
        <v>0.45992978017183772</v>
      </c>
      <c r="M31" s="21">
        <v>0.44882663157785752</v>
      </c>
      <c r="N31" s="21">
        <v>0.44403971114425572</v>
      </c>
      <c r="O31" s="21">
        <v>0.43921536513475051</v>
      </c>
      <c r="P31" s="21">
        <v>0.43436299263508299</v>
      </c>
      <c r="Q31" s="21">
        <v>0.42949466457971264</v>
      </c>
      <c r="R31" s="21">
        <v>0.42461684422577384</v>
      </c>
      <c r="S31" s="21">
        <v>0.41760749093694288</v>
      </c>
      <c r="T31" s="21">
        <v>0.41058510008529592</v>
      </c>
      <c r="U31" s="21">
        <v>0.40355106630704768</v>
      </c>
      <c r="V31" s="21">
        <v>0.39650247055440008</v>
      </c>
      <c r="W31" s="21">
        <v>0.38944122087361355</v>
      </c>
      <c r="X31" s="21">
        <v>0.38347563371156873</v>
      </c>
      <c r="Y31" s="21">
        <v>0.37748931081742071</v>
      </c>
      <c r="Z31" s="21">
        <v>0.37148387045221765</v>
      </c>
      <c r="AA31" s="21">
        <v>0.3654576622590861</v>
      </c>
      <c r="AB31" s="21">
        <v>0.35940936842369686</v>
      </c>
      <c r="AC31" s="21">
        <v>0.35455977121518994</v>
      </c>
      <c r="AD31" s="21">
        <v>0.34970930581107545</v>
      </c>
      <c r="AE31" s="21">
        <v>0.34485684440767506</v>
      </c>
      <c r="AF31" s="21">
        <v>0.34000215318864974</v>
      </c>
      <c r="AG31" s="21">
        <v>0.33514951609200722</v>
      </c>
      <c r="AH31" s="21">
        <v>0.33250667666764167</v>
      </c>
      <c r="AI31" s="21">
        <v>0.32986358614530847</v>
      </c>
      <c r="AJ31" s="21">
        <v>0.32722153135846516</v>
      </c>
      <c r="AK31" s="21">
        <v>0.32458129248038492</v>
      </c>
      <c r="AL31" s="21">
        <v>0.32194455438067993</v>
      </c>
      <c r="AM31" s="21">
        <v>0.32043960689394019</v>
      </c>
      <c r="AN31" s="21">
        <v>0.31893681266114993</v>
      </c>
      <c r="AO31" s="21">
        <v>0.31744187195225615</v>
      </c>
      <c r="AP31" s="21">
        <v>0.31595118727727428</v>
      </c>
      <c r="AQ31" s="21">
        <v>0.31446840186411901</v>
      </c>
    </row>
    <row r="32" spans="1:43" x14ac:dyDescent="0.25">
      <c r="A32" s="22" t="str">
        <f t="shared" si="0"/>
        <v>WApPLNT</v>
      </c>
      <c r="B32" t="s">
        <v>149</v>
      </c>
      <c r="C32" t="s">
        <v>119</v>
      </c>
      <c r="D32" s="21">
        <v>2.0996123090856855</v>
      </c>
      <c r="E32" s="21">
        <v>2.0533010458731331</v>
      </c>
      <c r="F32" s="21">
        <v>2.0217165231400172</v>
      </c>
      <c r="G32" s="21">
        <v>1.9880015412743608</v>
      </c>
      <c r="H32" s="21">
        <v>1.9162432928626791</v>
      </c>
      <c r="I32" s="21">
        <v>1.9170872715587497</v>
      </c>
      <c r="J32" s="21">
        <v>1.9183305742807617</v>
      </c>
      <c r="K32" s="21">
        <v>1.9191298092174967</v>
      </c>
      <c r="L32" s="21">
        <v>1.9194124384471503</v>
      </c>
      <c r="M32" s="21">
        <v>1.9197511602227924</v>
      </c>
      <c r="N32" s="21">
        <v>1.9201315358833246</v>
      </c>
      <c r="O32" s="21">
        <v>1.9204937760661045</v>
      </c>
      <c r="P32" s="21">
        <v>1.9208385664150822</v>
      </c>
      <c r="Q32" s="21">
        <v>1.9211705839866213</v>
      </c>
      <c r="R32" s="21">
        <v>1.9214902665018052</v>
      </c>
      <c r="S32" s="21">
        <v>1.921776951791222</v>
      </c>
      <c r="T32" s="21">
        <v>1.9220517125611387</v>
      </c>
      <c r="U32" s="21">
        <v>1.9223164420951007</v>
      </c>
      <c r="V32" s="21">
        <v>1.922568779981791</v>
      </c>
      <c r="W32" s="21">
        <v>1.9228114070206228</v>
      </c>
      <c r="X32" s="21">
        <v>1.9230363603705833</v>
      </c>
      <c r="Y32" s="21">
        <v>1.923249225757713</v>
      </c>
      <c r="Z32" s="21">
        <v>1.9234521599688077</v>
      </c>
      <c r="AA32" s="21">
        <v>1.9236440758176281</v>
      </c>
      <c r="AB32" s="21">
        <v>1.9238240556528921</v>
      </c>
      <c r="AC32" s="21">
        <v>1.9240080636960795</v>
      </c>
      <c r="AD32" s="21">
        <v>1.9241844440841973</v>
      </c>
      <c r="AE32" s="21">
        <v>1.9243521709004154</v>
      </c>
      <c r="AF32" s="21">
        <v>1.9245108567800635</v>
      </c>
      <c r="AG32" s="21">
        <v>1.9246649626230548</v>
      </c>
      <c r="AH32" s="21">
        <v>1.9248560748970924</v>
      </c>
      <c r="AI32" s="21">
        <v>1.9250404791237339</v>
      </c>
      <c r="AJ32" s="21">
        <v>1.9252184651388651</v>
      </c>
      <c r="AK32" s="21">
        <v>1.925389620278267</v>
      </c>
      <c r="AL32" s="21">
        <v>1.9255559614449436</v>
      </c>
      <c r="AM32" s="21">
        <v>1.9257632395513604</v>
      </c>
      <c r="AN32" s="21">
        <v>1.9259640909513256</v>
      </c>
      <c r="AO32" s="21">
        <v>1.9261630202449225</v>
      </c>
      <c r="AP32" s="21">
        <v>1.9263554626678274</v>
      </c>
      <c r="AQ32" s="21">
        <v>1.926545603304799</v>
      </c>
    </row>
    <row r="33" spans="1:43" x14ac:dyDescent="0.25">
      <c r="A33" s="22" t="str">
        <f t="shared" si="0"/>
        <v>WApANIM</v>
      </c>
      <c r="B33" t="s">
        <v>149</v>
      </c>
      <c r="C33" t="s">
        <v>120</v>
      </c>
      <c r="D33" s="21">
        <v>4.0525946010659091</v>
      </c>
      <c r="E33" s="21">
        <v>3.9613946707482803</v>
      </c>
      <c r="F33" s="21">
        <v>3.8986596013625707</v>
      </c>
      <c r="G33" s="21">
        <v>3.8317847480060836</v>
      </c>
      <c r="H33" s="21">
        <v>3.6910503820425915</v>
      </c>
      <c r="I33" s="21">
        <v>3.6917006386301425</v>
      </c>
      <c r="J33" s="21">
        <v>3.6927160140534827</v>
      </c>
      <c r="K33" s="21">
        <v>3.6933161265155423</v>
      </c>
      <c r="L33" s="21">
        <v>3.6934997092349522</v>
      </c>
      <c r="M33" s="21">
        <v>3.6937364630095844</v>
      </c>
      <c r="N33" s="21">
        <v>3.6940203127574471</v>
      </c>
      <c r="O33" s="21">
        <v>3.694287884951339</v>
      </c>
      <c r="P33" s="21">
        <v>3.6945401279806354</v>
      </c>
      <c r="Q33" s="21">
        <v>3.6947812833125684</v>
      </c>
      <c r="R33" s="21">
        <v>3.6950120325059364</v>
      </c>
      <c r="S33" s="21">
        <v>3.6952093847601435</v>
      </c>
      <c r="T33" s="21">
        <v>3.6953965342356003</v>
      </c>
      <c r="U33" s="21">
        <v>3.6955752347791258</v>
      </c>
      <c r="V33" s="21">
        <v>3.6957430873479349</v>
      </c>
      <c r="W33" s="21">
        <v>3.6959026693938495</v>
      </c>
      <c r="X33" s="21">
        <v>3.6960443064187736</v>
      </c>
      <c r="Y33" s="21">
        <v>3.6961753273223055</v>
      </c>
      <c r="Z33" s="21">
        <v>3.6962978571172362</v>
      </c>
      <c r="AA33" s="21">
        <v>3.6964108064493302</v>
      </c>
      <c r="AB33" s="21">
        <v>3.6965131925898529</v>
      </c>
      <c r="AC33" s="21">
        <v>3.6966247420303158</v>
      </c>
      <c r="AD33" s="21">
        <v>3.696730247933647</v>
      </c>
      <c r="AE33" s="21">
        <v>3.6968286522819795</v>
      </c>
      <c r="AF33" s="21">
        <v>3.6969195359744011</v>
      </c>
      <c r="AG33" s="21">
        <v>3.697007297571548</v>
      </c>
      <c r="AH33" s="21">
        <v>3.6971391081799045</v>
      </c>
      <c r="AI33" s="21">
        <v>3.6972655626096649</v>
      </c>
      <c r="AJ33" s="21">
        <v>3.6973869617149848</v>
      </c>
      <c r="AK33" s="21">
        <v>3.6975027950090653</v>
      </c>
      <c r="AL33" s="21">
        <v>3.6976150943605539</v>
      </c>
      <c r="AM33" s="21">
        <v>3.6977755635676592</v>
      </c>
      <c r="AN33" s="21">
        <v>3.697930691769181</v>
      </c>
      <c r="AO33" s="21">
        <v>3.6980849245994798</v>
      </c>
      <c r="AP33" s="21">
        <v>3.6982337019022902</v>
      </c>
      <c r="AQ33" s="21">
        <v>3.6983812656193549</v>
      </c>
    </row>
    <row r="34" spans="1:43" x14ac:dyDescent="0.25">
      <c r="A34" s="22" t="str">
        <f t="shared" si="0"/>
        <v>WApFORE</v>
      </c>
      <c r="B34" t="s">
        <v>149</v>
      </c>
      <c r="C34" t="s">
        <v>121</v>
      </c>
      <c r="D34" s="21">
        <v>0.96926317992801669</v>
      </c>
      <c r="E34" s="21">
        <v>0.94918862398786641</v>
      </c>
      <c r="F34" s="21">
        <v>0.93574363327757148</v>
      </c>
      <c r="G34" s="21">
        <v>0.92123038999186313</v>
      </c>
      <c r="H34" s="21">
        <v>0.8895138462900698</v>
      </c>
      <c r="I34" s="21">
        <v>0.89039372469177713</v>
      </c>
      <c r="J34" s="21">
        <v>0.89176766005562424</v>
      </c>
      <c r="K34" s="21">
        <v>0.89270981097443303</v>
      </c>
      <c r="L34" s="21">
        <v>0.89300760872899265</v>
      </c>
      <c r="M34" s="21">
        <v>0.8933426165814522</v>
      </c>
      <c r="N34" s="21">
        <v>0.89373540093397041</v>
      </c>
      <c r="O34" s="21">
        <v>0.89410460629710353</v>
      </c>
      <c r="P34" s="21">
        <v>0.89445220175319684</v>
      </c>
      <c r="Q34" s="21">
        <v>0.89478494773422945</v>
      </c>
      <c r="R34" s="21">
        <v>0.89510301185788355</v>
      </c>
      <c r="S34" s="21">
        <v>0.89537588056505846</v>
      </c>
      <c r="T34" s="21">
        <v>0.89563457674764257</v>
      </c>
      <c r="U34" s="21">
        <v>0.89588096549355678</v>
      </c>
      <c r="V34" s="21">
        <v>0.89611274609151303</v>
      </c>
      <c r="W34" s="21">
        <v>0.89633254505319027</v>
      </c>
      <c r="X34" s="21">
        <v>0.89652882229470066</v>
      </c>
      <c r="Y34" s="21">
        <v>0.89671065804019578</v>
      </c>
      <c r="Z34" s="21">
        <v>0.89688021344862845</v>
      </c>
      <c r="AA34" s="21">
        <v>0.89703637416040194</v>
      </c>
      <c r="AB34" s="21">
        <v>0.89717827343024503</v>
      </c>
      <c r="AC34" s="21">
        <v>0.89733762689363994</v>
      </c>
      <c r="AD34" s="21">
        <v>0.89748849474384951</v>
      </c>
      <c r="AE34" s="21">
        <v>0.89762991288319849</v>
      </c>
      <c r="AF34" s="21">
        <v>0.89776152507216356</v>
      </c>
      <c r="AG34" s="21">
        <v>0.89788781248307459</v>
      </c>
      <c r="AH34" s="21">
        <v>0.89807891016701302</v>
      </c>
      <c r="AI34" s="21">
        <v>0.89826256932155712</v>
      </c>
      <c r="AJ34" s="21">
        <v>0.89843918610230533</v>
      </c>
      <c r="AK34" s="21">
        <v>0.89860843494607967</v>
      </c>
      <c r="AL34" s="21">
        <v>0.89877227446791075</v>
      </c>
      <c r="AM34" s="21">
        <v>0.89900664774369621</v>
      </c>
      <c r="AN34" s="21">
        <v>0.89923401345421183</v>
      </c>
      <c r="AO34" s="21">
        <v>0.89945891496115526</v>
      </c>
      <c r="AP34" s="21">
        <v>0.89967693159974549</v>
      </c>
      <c r="AQ34" s="21">
        <v>0.89989222819596515</v>
      </c>
    </row>
    <row r="35" spans="1:43" x14ac:dyDescent="0.25">
      <c r="A35" s="22" t="str">
        <f t="shared" si="0"/>
        <v>WApFISH</v>
      </c>
      <c r="B35" t="s">
        <v>149</v>
      </c>
      <c r="C35" t="s">
        <v>122</v>
      </c>
      <c r="D35" s="21">
        <v>0.54256628409924601</v>
      </c>
      <c r="E35" s="21">
        <v>0.53252863946175588</v>
      </c>
      <c r="F35" s="21">
        <v>0.52615001913932979</v>
      </c>
      <c r="G35" s="21">
        <v>0.5192088926104339</v>
      </c>
      <c r="H35" s="21">
        <v>0.50293244393356518</v>
      </c>
      <c r="I35" s="21">
        <v>0.50407654895320264</v>
      </c>
      <c r="J35" s="21">
        <v>0.50582556373534659</v>
      </c>
      <c r="K35" s="21">
        <v>0.5071160565884123</v>
      </c>
      <c r="L35" s="21">
        <v>0.50756828476562821</v>
      </c>
      <c r="M35" s="21">
        <v>0.50805973009345906</v>
      </c>
      <c r="N35" s="21">
        <v>0.50860089423849708</v>
      </c>
      <c r="O35" s="21">
        <v>0.50911717124069233</v>
      </c>
      <c r="P35" s="21">
        <v>0.50960991727471638</v>
      </c>
      <c r="Q35" s="21">
        <v>0.5100865425932537</v>
      </c>
      <c r="R35" s="21">
        <v>0.51054619869276907</v>
      </c>
      <c r="S35" s="21">
        <v>0.51096179272870379</v>
      </c>
      <c r="T35" s="21">
        <v>0.5113613251926501</v>
      </c>
      <c r="U35" s="21">
        <v>0.51174674981189816</v>
      </c>
      <c r="V35" s="21">
        <v>0.51211579143897756</v>
      </c>
      <c r="W35" s="21">
        <v>0.51247116875315446</v>
      </c>
      <c r="X35" s="21">
        <v>0.5128044757594874</v>
      </c>
      <c r="Y35" s="21">
        <v>0.51312161762927344</v>
      </c>
      <c r="Z35" s="21">
        <v>0.51342475175458402</v>
      </c>
      <c r="AA35" s="21">
        <v>0.51371289340470305</v>
      </c>
      <c r="AB35" s="21">
        <v>0.51398515990328275</v>
      </c>
      <c r="AC35" s="21">
        <v>0.51426807961820065</v>
      </c>
      <c r="AD35" s="21">
        <v>0.51454039826337938</v>
      </c>
      <c r="AE35" s="21">
        <v>0.51480115352990419</v>
      </c>
      <c r="AF35" s="21">
        <v>0.515050087925776</v>
      </c>
      <c r="AG35" s="21">
        <v>0.51529160246558914</v>
      </c>
      <c r="AH35" s="21">
        <v>0.5155856214879917</v>
      </c>
      <c r="AI35" s="21">
        <v>0.51587017142280578</v>
      </c>
      <c r="AJ35" s="21">
        <v>0.51614565997332851</v>
      </c>
      <c r="AK35" s="21">
        <v>0.51641178865127468</v>
      </c>
      <c r="AL35" s="21">
        <v>0.51667040526296937</v>
      </c>
      <c r="AM35" s="21">
        <v>0.51698735825038111</v>
      </c>
      <c r="AN35" s="21">
        <v>0.51729531675039464</v>
      </c>
      <c r="AO35" s="21">
        <v>0.51759890735383618</v>
      </c>
      <c r="AP35" s="21">
        <v>0.51789371199339385</v>
      </c>
      <c r="AQ35" s="21">
        <v>0.51818376124350207</v>
      </c>
    </row>
    <row r="36" spans="1:43" x14ac:dyDescent="0.25">
      <c r="A36" s="22" t="str">
        <f t="shared" si="0"/>
        <v>WApFOSM</v>
      </c>
      <c r="B36" t="s">
        <v>149</v>
      </c>
      <c r="C36" t="s">
        <v>123</v>
      </c>
      <c r="D36" s="21">
        <v>6.4935648600670381</v>
      </c>
      <c r="E36" s="21">
        <v>6.3475211592583323</v>
      </c>
      <c r="F36" s="21">
        <v>6.246682816740881</v>
      </c>
      <c r="G36" s="21">
        <v>6.1394142461064032</v>
      </c>
      <c r="H36" s="21">
        <v>5.9136381110773533</v>
      </c>
      <c r="I36" s="21">
        <v>5.9145921082195398</v>
      </c>
      <c r="J36" s="21">
        <v>5.9159622982188402</v>
      </c>
      <c r="K36" s="21">
        <v>5.9168864265313772</v>
      </c>
      <c r="L36" s="21">
        <v>5.9171191057843142</v>
      </c>
      <c r="M36" s="21">
        <v>5.9173846720510097</v>
      </c>
      <c r="N36" s="21">
        <v>5.9177378709862323</v>
      </c>
      <c r="O36" s="21">
        <v>5.9180627317357857</v>
      </c>
      <c r="P36" s="21">
        <v>5.9183618915164296</v>
      </c>
      <c r="Q36" s="21">
        <v>5.9186431745424581</v>
      </c>
      <c r="R36" s="21">
        <v>5.9189072468494439</v>
      </c>
      <c r="S36" s="21">
        <v>5.9191104410981232</v>
      </c>
      <c r="T36" s="21">
        <v>5.9192970330476378</v>
      </c>
      <c r="U36" s="21">
        <v>5.9194690114988386</v>
      </c>
      <c r="V36" s="21">
        <v>5.9196241131871163</v>
      </c>
      <c r="W36" s="21">
        <v>5.9197650601421872</v>
      </c>
      <c r="X36" s="21">
        <v>5.9198799679041763</v>
      </c>
      <c r="Y36" s="21">
        <v>5.9199782439902435</v>
      </c>
      <c r="Z36" s="21">
        <v>5.9200620566712043</v>
      </c>
      <c r="AA36" s="21">
        <v>5.9201302540746648</v>
      </c>
      <c r="AB36" s="21">
        <v>5.9201818578831942</v>
      </c>
      <c r="AC36" s="21">
        <v>5.9202702581352238</v>
      </c>
      <c r="AD36" s="21">
        <v>5.9203493974816626</v>
      </c>
      <c r="AE36" s="21">
        <v>5.9204184434821219</v>
      </c>
      <c r="AF36" s="21">
        <v>5.9204771400483862</v>
      </c>
      <c r="AG36" s="21">
        <v>5.9205299919069461</v>
      </c>
      <c r="AH36" s="21">
        <v>5.9206798759990171</v>
      </c>
      <c r="AI36" s="21">
        <v>5.9208218081780748</v>
      </c>
      <c r="AJ36" s="21">
        <v>5.9209562838051886</v>
      </c>
      <c r="AK36" s="21">
        <v>5.9210829943286925</v>
      </c>
      <c r="AL36" s="21">
        <v>5.9212041009551548</v>
      </c>
      <c r="AM36" s="21">
        <v>5.9214259622824397</v>
      </c>
      <c r="AN36" s="21">
        <v>5.9216403367641002</v>
      </c>
      <c r="AO36" s="21">
        <v>5.9218518937894444</v>
      </c>
      <c r="AP36" s="21">
        <v>5.922056258744127</v>
      </c>
      <c r="AQ36" s="21">
        <v>5.9222578119815559</v>
      </c>
    </row>
    <row r="37" spans="1:43" x14ac:dyDescent="0.25">
      <c r="A37" s="22" t="str">
        <f t="shared" si="0"/>
        <v>WApOTHM</v>
      </c>
      <c r="B37" t="s">
        <v>149</v>
      </c>
      <c r="C37" t="s">
        <v>124</v>
      </c>
      <c r="D37" s="21">
        <v>0.4149724507025363</v>
      </c>
      <c r="E37" s="21">
        <v>0.40663942574613887</v>
      </c>
      <c r="F37" s="21">
        <v>0.40128675761113058</v>
      </c>
      <c r="G37" s="21">
        <v>0.39542384130173602</v>
      </c>
      <c r="H37" s="21">
        <v>0.38233301043717194</v>
      </c>
      <c r="I37" s="21">
        <v>0.38282338019897139</v>
      </c>
      <c r="J37" s="21">
        <v>0.38361627436876916</v>
      </c>
      <c r="K37" s="21">
        <v>0.38404060118548711</v>
      </c>
      <c r="L37" s="21">
        <v>0.38413957374738478</v>
      </c>
      <c r="M37" s="21">
        <v>0.38429652109147089</v>
      </c>
      <c r="N37" s="21">
        <v>0.38450310646541996</v>
      </c>
      <c r="O37" s="21">
        <v>0.38469933005768386</v>
      </c>
      <c r="P37" s="21">
        <v>0.38488529650547881</v>
      </c>
      <c r="Q37" s="21">
        <v>0.38506404094505281</v>
      </c>
      <c r="R37" s="21">
        <v>0.38523569662407209</v>
      </c>
      <c r="S37" s="21">
        <v>0.38538017625036947</v>
      </c>
      <c r="T37" s="21">
        <v>0.38551742729124627</v>
      </c>
      <c r="U37" s="21">
        <v>0.38564912804388729</v>
      </c>
      <c r="V37" s="21">
        <v>0.38577272666825857</v>
      </c>
      <c r="W37" s="21">
        <v>0.38589073148554065</v>
      </c>
      <c r="X37" s="21">
        <v>0.38599725083923436</v>
      </c>
      <c r="Y37" s="21">
        <v>0.38609580323076909</v>
      </c>
      <c r="Z37" s="21">
        <v>0.38618853657355279</v>
      </c>
      <c r="AA37" s="21">
        <v>0.38627437618296151</v>
      </c>
      <c r="AB37" s="21">
        <v>0.38635234399882989</v>
      </c>
      <c r="AC37" s="21">
        <v>0.38644271344737929</v>
      </c>
      <c r="AD37" s="21">
        <v>0.38652904378277336</v>
      </c>
      <c r="AE37" s="21">
        <v>0.38661024698250224</v>
      </c>
      <c r="AF37" s="21">
        <v>0.38668569243793982</v>
      </c>
      <c r="AG37" s="21">
        <v>0.38675970834792872</v>
      </c>
      <c r="AH37" s="21">
        <v>0.38687261900833542</v>
      </c>
      <c r="AI37" s="21">
        <v>0.38698163879011976</v>
      </c>
      <c r="AJ37" s="21">
        <v>0.38708689078984887</v>
      </c>
      <c r="AK37" s="21">
        <v>0.38718778633240963</v>
      </c>
      <c r="AL37" s="21">
        <v>0.38728625220642188</v>
      </c>
      <c r="AM37" s="21">
        <v>0.38742455924055252</v>
      </c>
      <c r="AN37" s="21">
        <v>0.38755833890042984</v>
      </c>
      <c r="AO37" s="21">
        <v>0.38769181881238557</v>
      </c>
      <c r="AP37" s="21">
        <v>0.38782035958724437</v>
      </c>
      <c r="AQ37" s="21">
        <v>0.38794804869291283</v>
      </c>
    </row>
    <row r="38" spans="1:43" x14ac:dyDescent="0.25">
      <c r="A38" s="22" t="str">
        <f t="shared" si="0"/>
        <v>WApFBTO</v>
      </c>
      <c r="B38" t="s">
        <v>149</v>
      </c>
      <c r="C38" t="s">
        <v>125</v>
      </c>
      <c r="D38" s="21">
        <v>1.6806571677678761</v>
      </c>
      <c r="E38" s="21">
        <v>1.6445319610417501</v>
      </c>
      <c r="F38" s="21">
        <v>1.6205702114832048</v>
      </c>
      <c r="G38" s="21">
        <v>1.594602150314494</v>
      </c>
      <c r="H38" s="21">
        <v>1.5384598644240606</v>
      </c>
      <c r="I38" s="21">
        <v>1.539726303012706</v>
      </c>
      <c r="J38" s="21">
        <v>1.5413849234565826</v>
      </c>
      <c r="K38" s="21">
        <v>1.5425260649298496</v>
      </c>
      <c r="L38" s="21">
        <v>1.5429374898369721</v>
      </c>
      <c r="M38" s="21">
        <v>1.5433971265328947</v>
      </c>
      <c r="N38" s="21">
        <v>1.5439190901312156</v>
      </c>
      <c r="O38" s="21">
        <v>1.5444108193163504</v>
      </c>
      <c r="P38" s="21">
        <v>1.5448746407524339</v>
      </c>
      <c r="Q38" s="21">
        <v>1.5453183666755355</v>
      </c>
      <c r="R38" s="21">
        <v>1.5457434682377804</v>
      </c>
      <c r="S38" s="21">
        <v>1.5461151418915982</v>
      </c>
      <c r="T38" s="21">
        <v>1.5464690756305828</v>
      </c>
      <c r="U38" s="21">
        <v>1.5468073867645735</v>
      </c>
      <c r="V38" s="21">
        <v>1.5471279346818554</v>
      </c>
      <c r="W38" s="21">
        <v>1.5474334627531228</v>
      </c>
      <c r="X38" s="21">
        <v>1.54770983821424</v>
      </c>
      <c r="Y38" s="21">
        <v>1.5479687134991709</v>
      </c>
      <c r="Z38" s="21">
        <v>1.5482121554789785</v>
      </c>
      <c r="AA38" s="21">
        <v>1.548438952008816</v>
      </c>
      <c r="AB38" s="21">
        <v>1.5486481005288573</v>
      </c>
      <c r="AC38" s="21">
        <v>1.548867807452778</v>
      </c>
      <c r="AD38" s="21">
        <v>1.5490759913954362</v>
      </c>
      <c r="AE38" s="21">
        <v>1.5492718537050347</v>
      </c>
      <c r="AF38" s="21">
        <v>1.5494552169074236</v>
      </c>
      <c r="AG38" s="21">
        <v>1.5496307926285757</v>
      </c>
      <c r="AH38" s="21">
        <v>1.5498708173437548</v>
      </c>
      <c r="AI38" s="21">
        <v>1.5501011430607914</v>
      </c>
      <c r="AJ38" s="21">
        <v>1.5503223396695105</v>
      </c>
      <c r="AK38" s="21">
        <v>1.5505342231551702</v>
      </c>
      <c r="AL38" s="21">
        <v>1.5507390367469394</v>
      </c>
      <c r="AM38" s="21">
        <v>1.5510122877921613</v>
      </c>
      <c r="AN38" s="21">
        <v>1.5512772563173121</v>
      </c>
      <c r="AO38" s="21">
        <v>1.5515387188114298</v>
      </c>
      <c r="AP38" s="21">
        <v>1.5517923787666441</v>
      </c>
      <c r="AQ38" s="21">
        <v>1.5520425311642909</v>
      </c>
    </row>
    <row r="39" spans="1:43" x14ac:dyDescent="0.25">
      <c r="A39" s="22" t="str">
        <f t="shared" si="0"/>
        <v>WApTXWO</v>
      </c>
      <c r="B39" t="s">
        <v>149</v>
      </c>
      <c r="C39" t="s">
        <v>126</v>
      </c>
      <c r="D39" s="21">
        <v>1.1564714389523831</v>
      </c>
      <c r="E39" s="21">
        <v>1.1332473031716523</v>
      </c>
      <c r="F39" s="21">
        <v>1.1179711032707829</v>
      </c>
      <c r="G39" s="21">
        <v>1.1013862326642572</v>
      </c>
      <c r="H39" s="21">
        <v>1.0643111404114403</v>
      </c>
      <c r="I39" s="21">
        <v>1.0658206769623133</v>
      </c>
      <c r="J39" s="21">
        <v>1.067807369062636</v>
      </c>
      <c r="K39" s="21">
        <v>1.0692816121326705</v>
      </c>
      <c r="L39" s="21">
        <v>1.069854786437743</v>
      </c>
      <c r="M39" s="21">
        <v>1.0704518858745562</v>
      </c>
      <c r="N39" s="21">
        <v>1.0711088988083741</v>
      </c>
      <c r="O39" s="21">
        <v>1.0717267725791129</v>
      </c>
      <c r="P39" s="21">
        <v>1.0723096828307102</v>
      </c>
      <c r="Q39" s="21">
        <v>1.0728684299330458</v>
      </c>
      <c r="R39" s="21">
        <v>1.0734043107709235</v>
      </c>
      <c r="S39" s="21">
        <v>1.0738779133270051</v>
      </c>
      <c r="T39" s="21">
        <v>1.0743297994821062</v>
      </c>
      <c r="U39" s="21">
        <v>1.0747621657783148</v>
      </c>
      <c r="V39" s="21">
        <v>1.0751729559029299</v>
      </c>
      <c r="W39" s="21">
        <v>1.0755649744510949</v>
      </c>
      <c r="X39" s="21">
        <v>1.0759179537931745</v>
      </c>
      <c r="Y39" s="21">
        <v>1.0762495577441373</v>
      </c>
      <c r="Z39" s="21">
        <v>1.0765619479613342</v>
      </c>
      <c r="AA39" s="21">
        <v>1.0768539472749061</v>
      </c>
      <c r="AB39" s="21">
        <v>1.0771246193195154</v>
      </c>
      <c r="AC39" s="21">
        <v>1.0774045628219957</v>
      </c>
      <c r="AD39" s="21">
        <v>1.0776706769384083</v>
      </c>
      <c r="AE39" s="21">
        <v>1.0779222882442032</v>
      </c>
      <c r="AF39" s="21">
        <v>1.0781593923987409</v>
      </c>
      <c r="AG39" s="21">
        <v>1.0783866834043223</v>
      </c>
      <c r="AH39" s="21">
        <v>1.0786937272161092</v>
      </c>
      <c r="AI39" s="21">
        <v>1.0789891811152874</v>
      </c>
      <c r="AJ39" s="21">
        <v>1.0792738190805369</v>
      </c>
      <c r="AK39" s="21">
        <v>1.0795475688707727</v>
      </c>
      <c r="AL39" s="21">
        <v>1.0798126629334348</v>
      </c>
      <c r="AM39" s="21">
        <v>1.0801639507129359</v>
      </c>
      <c r="AN39" s="21">
        <v>1.0805056055996862</v>
      </c>
      <c r="AO39" s="21">
        <v>1.0808425607919476</v>
      </c>
      <c r="AP39" s="21">
        <v>1.0811706792271163</v>
      </c>
      <c r="AQ39" s="21">
        <v>1.0814942131164957</v>
      </c>
    </row>
    <row r="40" spans="1:43" x14ac:dyDescent="0.25">
      <c r="A40" s="22" t="str">
        <f t="shared" si="0"/>
        <v>WApCOKE</v>
      </c>
      <c r="B40" t="s">
        <v>149</v>
      </c>
      <c r="C40" t="s">
        <v>127</v>
      </c>
      <c r="D40" s="21">
        <v>4.3111548992765343</v>
      </c>
      <c r="E40" s="21">
        <v>4.217310837261822</v>
      </c>
      <c r="F40" s="21">
        <v>4.1531734137838159</v>
      </c>
      <c r="G40" s="21">
        <v>4.0848668194898856</v>
      </c>
      <c r="H40" s="21">
        <v>3.9383784288132948</v>
      </c>
      <c r="I40" s="21">
        <v>3.9407930275189269</v>
      </c>
      <c r="J40" s="21">
        <v>3.9441104178994975</v>
      </c>
      <c r="K40" s="21">
        <v>3.9467637950366656</v>
      </c>
      <c r="L40" s="21">
        <v>3.9476703968411795</v>
      </c>
      <c r="M40" s="21">
        <v>3.9485881579061979</v>
      </c>
      <c r="N40" s="21">
        <v>3.9495758993419963</v>
      </c>
      <c r="O40" s="21">
        <v>3.9505093237776054</v>
      </c>
      <c r="P40" s="21">
        <v>3.951391716830575</v>
      </c>
      <c r="Q40" s="21">
        <v>3.9522379042200346</v>
      </c>
      <c r="R40" s="21">
        <v>3.9530460038811412</v>
      </c>
      <c r="S40" s="21">
        <v>3.9537678644352225</v>
      </c>
      <c r="T40" s="21">
        <v>3.9544550422514244</v>
      </c>
      <c r="U40" s="21">
        <v>3.9551103907030583</v>
      </c>
      <c r="V40" s="21">
        <v>3.9557324662343603</v>
      </c>
      <c r="W40" s="21">
        <v>3.9563246867435753</v>
      </c>
      <c r="X40" s="21">
        <v>3.9568752945135985</v>
      </c>
      <c r="Y40" s="21">
        <v>3.9573938760982537</v>
      </c>
      <c r="Z40" s="21">
        <v>3.9578829511402041</v>
      </c>
      <c r="AA40" s="21">
        <v>3.9583417702420811</v>
      </c>
      <c r="AB40" s="21">
        <v>3.9587698411781171</v>
      </c>
      <c r="AC40" s="21">
        <v>3.9592263406542307</v>
      </c>
      <c r="AD40" s="21">
        <v>3.9596614023669399</v>
      </c>
      <c r="AE40" s="21">
        <v>3.9600744681495126</v>
      </c>
      <c r="AF40" s="21">
        <v>3.9604658019224388</v>
      </c>
      <c r="AG40" s="21">
        <v>3.9608402831954881</v>
      </c>
      <c r="AH40" s="21">
        <v>3.96132038795532</v>
      </c>
      <c r="AI40" s="21">
        <v>3.9617822524200559</v>
      </c>
      <c r="AJ40" s="21">
        <v>3.9622267828343292</v>
      </c>
      <c r="AK40" s="21">
        <v>3.9626541384665908</v>
      </c>
      <c r="AL40" s="21">
        <v>3.963066365822097</v>
      </c>
      <c r="AM40" s="21">
        <v>3.9635986565249808</v>
      </c>
      <c r="AN40" s="21">
        <v>3.964114953282321</v>
      </c>
      <c r="AO40" s="21">
        <v>3.9646204033792034</v>
      </c>
      <c r="AP40" s="21">
        <v>3.9651109837562126</v>
      </c>
      <c r="AQ40" s="21">
        <v>3.965590888468669</v>
      </c>
    </row>
    <row r="41" spans="1:43" x14ac:dyDescent="0.25">
      <c r="A41" s="22" t="str">
        <f t="shared" si="0"/>
        <v>WApREFN</v>
      </c>
      <c r="B41" t="s">
        <v>149</v>
      </c>
      <c r="C41" t="s">
        <v>128</v>
      </c>
      <c r="D41" s="21">
        <v>2.3923566902377695</v>
      </c>
      <c r="E41" s="21">
        <v>2.3806486598505368</v>
      </c>
      <c r="F41" s="21">
        <v>2.3800420287052702</v>
      </c>
      <c r="G41" s="21">
        <v>2.3847472872579103</v>
      </c>
      <c r="H41" s="21">
        <v>2.3525266616682678</v>
      </c>
      <c r="I41" s="21">
        <v>2.3812437265188056</v>
      </c>
      <c r="J41" s="21">
        <v>2.4206019300508426</v>
      </c>
      <c r="K41" s="21">
        <v>2.4567636226669807</v>
      </c>
      <c r="L41" s="21">
        <v>2.4714569007404852</v>
      </c>
      <c r="M41" s="21">
        <v>2.4859166521654354</v>
      </c>
      <c r="N41" s="21">
        <v>2.5000491782570915</v>
      </c>
      <c r="O41" s="21">
        <v>2.5138108898083198</v>
      </c>
      <c r="P41" s="21">
        <v>2.5271914847323536</v>
      </c>
      <c r="Q41" s="21">
        <v>2.54032295833527</v>
      </c>
      <c r="R41" s="21">
        <v>2.5531266378395419</v>
      </c>
      <c r="S41" s="21">
        <v>2.5655910362802867</v>
      </c>
      <c r="T41" s="21">
        <v>2.5777662333772904</v>
      </c>
      <c r="U41" s="21">
        <v>2.5896626049603584</v>
      </c>
      <c r="V41" s="21">
        <v>2.6012870510608543</v>
      </c>
      <c r="W41" s="21">
        <v>2.612649857066613</v>
      </c>
      <c r="X41" s="21">
        <v>2.6238398781793282</v>
      </c>
      <c r="Y41" s="21">
        <v>2.6347639982318753</v>
      </c>
      <c r="Z41" s="21">
        <v>2.6454269279981495</v>
      </c>
      <c r="AA41" s="21">
        <v>2.6558313611894833</v>
      </c>
      <c r="AB41" s="21">
        <v>2.665981067677063</v>
      </c>
      <c r="AC41" s="21">
        <v>2.6758179233509205</v>
      </c>
      <c r="AD41" s="21">
        <v>2.6854178776496971</v>
      </c>
      <c r="AE41" s="21">
        <v>2.6947839036044221</v>
      </c>
      <c r="AF41" s="21">
        <v>2.7039233000485763</v>
      </c>
      <c r="AG41" s="21">
        <v>2.712843579573323</v>
      </c>
      <c r="AH41" s="21">
        <v>2.7216128794267469</v>
      </c>
      <c r="AI41" s="21">
        <v>2.7301696827392776</v>
      </c>
      <c r="AJ41" s="21">
        <v>2.7385179891135518</v>
      </c>
      <c r="AK41" s="21">
        <v>2.7466623136295638</v>
      </c>
      <c r="AL41" s="21">
        <v>2.7546009716796398</v>
      </c>
      <c r="AM41" s="21">
        <v>2.7624848798002919</v>
      </c>
      <c r="AN41" s="21">
        <v>2.7701766478609211</v>
      </c>
      <c r="AO41" s="21">
        <v>2.777685592244747</v>
      </c>
      <c r="AP41" s="21">
        <v>2.7850123161200822</v>
      </c>
      <c r="AQ41" s="21">
        <v>2.7921561753763329</v>
      </c>
    </row>
    <row r="42" spans="1:43" x14ac:dyDescent="0.25">
      <c r="A42" s="22" t="str">
        <f t="shared" si="0"/>
        <v>WApCHEM</v>
      </c>
      <c r="B42" t="s">
        <v>149</v>
      </c>
      <c r="C42" t="s">
        <v>129</v>
      </c>
      <c r="D42" s="21">
        <v>1.7956180038880651</v>
      </c>
      <c r="E42" s="21">
        <v>1.7629187736193883</v>
      </c>
      <c r="F42" s="21">
        <v>1.7420328555347528</v>
      </c>
      <c r="G42" s="21">
        <v>1.7199312787121845</v>
      </c>
      <c r="H42" s="21">
        <v>1.6664147744252837</v>
      </c>
      <c r="I42" s="21">
        <v>1.6711053521661812</v>
      </c>
      <c r="J42" s="21">
        <v>1.6771627933187179</v>
      </c>
      <c r="K42" s="21">
        <v>1.6823546134392324</v>
      </c>
      <c r="L42" s="21">
        <v>1.6844649962537099</v>
      </c>
      <c r="M42" s="21">
        <v>1.6865619367123583</v>
      </c>
      <c r="N42" s="21">
        <v>1.6887105715787654</v>
      </c>
      <c r="O42" s="21">
        <v>1.6907716890783469</v>
      </c>
      <c r="P42" s="21">
        <v>1.692750429252281</v>
      </c>
      <c r="Q42" s="21">
        <v>1.694672977533735</v>
      </c>
      <c r="R42" s="21">
        <v>1.6965347750084592</v>
      </c>
      <c r="S42" s="21">
        <v>1.6982802334582816</v>
      </c>
      <c r="T42" s="21">
        <v>1.6999704091905206</v>
      </c>
      <c r="U42" s="21">
        <v>1.7016086978054421</v>
      </c>
      <c r="V42" s="21">
        <v>1.7031942843177421</v>
      </c>
      <c r="W42" s="21">
        <v>1.704730951675572</v>
      </c>
      <c r="X42" s="21">
        <v>1.7062033501117415</v>
      </c>
      <c r="Y42" s="21">
        <v>1.7076238779669319</v>
      </c>
      <c r="Z42" s="21">
        <v>1.7089949741295227</v>
      </c>
      <c r="AA42" s="21">
        <v>1.710315954767762</v>
      </c>
      <c r="AB42" s="21">
        <v>1.7115864663161215</v>
      </c>
      <c r="AC42" s="21">
        <v>1.7128235042923055</v>
      </c>
      <c r="AD42" s="21">
        <v>1.7140206180271744</v>
      </c>
      <c r="AE42" s="21">
        <v>1.7151776736342268</v>
      </c>
      <c r="AF42" s="21">
        <v>1.7162957212199201</v>
      </c>
      <c r="AG42" s="21">
        <v>1.7173799305452913</v>
      </c>
      <c r="AH42" s="21">
        <v>1.718547730359739</v>
      </c>
      <c r="AI42" s="21">
        <v>1.7196813655914835</v>
      </c>
      <c r="AJ42" s="21">
        <v>1.7207823914462945</v>
      </c>
      <c r="AK42" s="21">
        <v>1.7218516971011164</v>
      </c>
      <c r="AL42" s="21">
        <v>1.722891180580669</v>
      </c>
      <c r="AM42" s="21">
        <v>1.7240291121149283</v>
      </c>
      <c r="AN42" s="21">
        <v>1.7251386955533892</v>
      </c>
      <c r="AO42" s="21">
        <v>1.726225779198689</v>
      </c>
      <c r="AP42" s="21">
        <v>1.7272870757933783</v>
      </c>
      <c r="AQ42" s="21">
        <v>1.728326238931065</v>
      </c>
    </row>
    <row r="43" spans="1:43" x14ac:dyDescent="0.25">
      <c r="A43" s="22" t="str">
        <f t="shared" si="0"/>
        <v>WApRUBP</v>
      </c>
      <c r="B43" t="s">
        <v>149</v>
      </c>
      <c r="C43" t="s">
        <v>130</v>
      </c>
      <c r="D43" s="21">
        <v>2.2779609899940687</v>
      </c>
      <c r="E43" s="21">
        <v>2.2315347034603854</v>
      </c>
      <c r="F43" s="21">
        <v>2.2004254924163051</v>
      </c>
      <c r="G43" s="21">
        <v>2.1673518130614178</v>
      </c>
      <c r="H43" s="21">
        <v>2.0936116117851853</v>
      </c>
      <c r="I43" s="21">
        <v>2.0964316857752459</v>
      </c>
      <c r="J43" s="21">
        <v>2.099995581353844</v>
      </c>
      <c r="K43" s="21">
        <v>2.1029229641526461</v>
      </c>
      <c r="L43" s="21">
        <v>2.1041164013935778</v>
      </c>
      <c r="M43" s="21">
        <v>2.1053160475202897</v>
      </c>
      <c r="N43" s="21">
        <v>2.106581872425191</v>
      </c>
      <c r="O43" s="21">
        <v>2.1077875905692061</v>
      </c>
      <c r="P43" s="21">
        <v>2.1089384060772129</v>
      </c>
      <c r="Q43" s="21">
        <v>2.1100518692302059</v>
      </c>
      <c r="R43" s="21">
        <v>2.1111275131367129</v>
      </c>
      <c r="S43" s="21">
        <v>2.1121147383986272</v>
      </c>
      <c r="T43" s="21">
        <v>2.1130668773955037</v>
      </c>
      <c r="U43" s="21">
        <v>2.1139865736894174</v>
      </c>
      <c r="V43" s="21">
        <v>2.1148722740192354</v>
      </c>
      <c r="W43" s="21">
        <v>2.1157271088757854</v>
      </c>
      <c r="X43" s="21">
        <v>2.1165297508293008</v>
      </c>
      <c r="Y43" s="21">
        <v>2.1172986985593329</v>
      </c>
      <c r="Z43" s="21">
        <v>2.1180361198642799</v>
      </c>
      <c r="AA43" s="21">
        <v>2.1187410461446654</v>
      </c>
      <c r="AB43" s="21">
        <v>2.1194127387813686</v>
      </c>
      <c r="AC43" s="21">
        <v>2.1200687503196107</v>
      </c>
      <c r="AD43" s="21">
        <v>2.1207006258503749</v>
      </c>
      <c r="AE43" s="21">
        <v>2.1213079010906384</v>
      </c>
      <c r="AF43" s="21">
        <v>2.1218909748515218</v>
      </c>
      <c r="AG43" s="21">
        <v>2.1224546999811666</v>
      </c>
      <c r="AH43" s="21">
        <v>2.1231049370763206</v>
      </c>
      <c r="AI43" s="21">
        <v>2.1237347788583318</v>
      </c>
      <c r="AJ43" s="21">
        <v>2.1243453617378747</v>
      </c>
      <c r="AK43" s="21">
        <v>2.1249371686422807</v>
      </c>
      <c r="AL43" s="21">
        <v>2.1255121956441503</v>
      </c>
      <c r="AM43" s="21">
        <v>2.1261837857688741</v>
      </c>
      <c r="AN43" s="21">
        <v>2.1268389110064465</v>
      </c>
      <c r="AO43" s="21">
        <v>2.1274829528982195</v>
      </c>
      <c r="AP43" s="21">
        <v>2.1281121659785445</v>
      </c>
      <c r="AQ43" s="21">
        <v>2.1287304436178047</v>
      </c>
    </row>
    <row r="44" spans="1:43" x14ac:dyDescent="0.25">
      <c r="A44" s="22" t="str">
        <f t="shared" si="0"/>
        <v>WApNMMP</v>
      </c>
      <c r="B44" t="s">
        <v>149</v>
      </c>
      <c r="C44" t="s">
        <v>131</v>
      </c>
      <c r="D44" s="21">
        <v>4.8855108903743956</v>
      </c>
      <c r="E44" s="21">
        <v>4.7787361256835847</v>
      </c>
      <c r="F44" s="21">
        <v>4.7056073726515413</v>
      </c>
      <c r="G44" s="21">
        <v>4.6279430910305921</v>
      </c>
      <c r="H44" s="21">
        <v>4.4616778163210302</v>
      </c>
      <c r="I44" s="21">
        <v>4.464233908416408</v>
      </c>
      <c r="J44" s="21">
        <v>4.4677533734911545</v>
      </c>
      <c r="K44" s="21">
        <v>4.4706413247970049</v>
      </c>
      <c r="L44" s="21">
        <v>4.471728572068562</v>
      </c>
      <c r="M44" s="21">
        <v>4.4728269841326078</v>
      </c>
      <c r="N44" s="21">
        <v>4.4739807562897411</v>
      </c>
      <c r="O44" s="21">
        <v>4.4750821046632687</v>
      </c>
      <c r="P44" s="21">
        <v>4.4761343400585885</v>
      </c>
      <c r="Q44" s="21">
        <v>4.4771530289785693</v>
      </c>
      <c r="R44" s="21">
        <v>4.4781357686018524</v>
      </c>
      <c r="S44" s="21">
        <v>4.4790407661073841</v>
      </c>
      <c r="T44" s="21">
        <v>4.4799127536439602</v>
      </c>
      <c r="U44" s="21">
        <v>4.4807543095438955</v>
      </c>
      <c r="V44" s="21">
        <v>4.4815638041647867</v>
      </c>
      <c r="W44" s="21">
        <v>4.4823444592246577</v>
      </c>
      <c r="X44" s="21">
        <v>4.4830836845035105</v>
      </c>
      <c r="Y44" s="21">
        <v>4.4837915520738054</v>
      </c>
      <c r="Z44" s="21">
        <v>4.4844703943827655</v>
      </c>
      <c r="AA44" s="21">
        <v>4.4851193581197331</v>
      </c>
      <c r="AB44" s="21">
        <v>4.4857377962220086</v>
      </c>
      <c r="AC44" s="21">
        <v>4.4863603169319628</v>
      </c>
      <c r="AD44" s="21">
        <v>4.486960434737381</v>
      </c>
      <c r="AE44" s="21">
        <v>4.4875375443164049</v>
      </c>
      <c r="AF44" s="21">
        <v>4.4880919313395999</v>
      </c>
      <c r="AG44" s="21">
        <v>4.4886283003808876</v>
      </c>
      <c r="AH44" s="21">
        <v>4.4892437904111695</v>
      </c>
      <c r="AI44" s="21">
        <v>4.4898399721305982</v>
      </c>
      <c r="AJ44" s="21">
        <v>4.4904177401159808</v>
      </c>
      <c r="AK44" s="21">
        <v>4.4909772875643341</v>
      </c>
      <c r="AL44" s="21">
        <v>4.491520509420841</v>
      </c>
      <c r="AM44" s="21">
        <v>4.4921541223622565</v>
      </c>
      <c r="AN44" s="21">
        <v>4.4927710295933849</v>
      </c>
      <c r="AO44" s="21">
        <v>4.4933763226401133</v>
      </c>
      <c r="AP44" s="21">
        <v>4.4939660383903961</v>
      </c>
      <c r="AQ44" s="21">
        <v>4.494544127454084</v>
      </c>
    </row>
    <row r="45" spans="1:43" x14ac:dyDescent="0.25">
      <c r="A45" s="22" t="str">
        <f t="shared" si="0"/>
        <v>WApMETP</v>
      </c>
      <c r="B45" t="s">
        <v>149</v>
      </c>
      <c r="C45" t="s">
        <v>132</v>
      </c>
      <c r="D45" s="21">
        <v>2.1335430804516244</v>
      </c>
      <c r="E45" s="21">
        <v>2.0881307714931179</v>
      </c>
      <c r="F45" s="21">
        <v>2.057446772553591</v>
      </c>
      <c r="G45" s="21">
        <v>2.0245350747094268</v>
      </c>
      <c r="H45" s="21">
        <v>1.9533094450965633</v>
      </c>
      <c r="I45" s="21">
        <v>1.9548772248401449</v>
      </c>
      <c r="J45" s="21">
        <v>1.9569336924246492</v>
      </c>
      <c r="K45" s="21">
        <v>1.9584396739629746</v>
      </c>
      <c r="L45" s="21">
        <v>1.9588809204886188</v>
      </c>
      <c r="M45" s="21">
        <v>1.9593520749245401</v>
      </c>
      <c r="N45" s="21">
        <v>1.9599326062696321</v>
      </c>
      <c r="O45" s="21">
        <v>1.9604720179615418</v>
      </c>
      <c r="P45" s="21">
        <v>1.9609738907587608</v>
      </c>
      <c r="Q45" s="21">
        <v>1.9614494230154385</v>
      </c>
      <c r="R45" s="21">
        <v>1.9618996376894613</v>
      </c>
      <c r="S45" s="21">
        <v>1.9622677763327365</v>
      </c>
      <c r="T45" s="21">
        <v>1.9626119448112287</v>
      </c>
      <c r="U45" s="21">
        <v>1.9629344249904497</v>
      </c>
      <c r="V45" s="21">
        <v>1.9632333236892641</v>
      </c>
      <c r="W45" s="21">
        <v>1.9635115479687941</v>
      </c>
      <c r="X45" s="21">
        <v>1.9637551345024944</v>
      </c>
      <c r="Y45" s="21">
        <v>1.963975462521506</v>
      </c>
      <c r="Z45" s="21">
        <v>1.9641747174409216</v>
      </c>
      <c r="AA45" s="21">
        <v>1.9643517980730378</v>
      </c>
      <c r="AB45" s="21">
        <v>1.9645059242090406</v>
      </c>
      <c r="AC45" s="21">
        <v>1.9646949201564041</v>
      </c>
      <c r="AD45" s="21">
        <v>1.964869801752269</v>
      </c>
      <c r="AE45" s="21">
        <v>1.9650298102200274</v>
      </c>
      <c r="AF45" s="21">
        <v>1.9651749322776988</v>
      </c>
      <c r="AG45" s="21">
        <v>1.9653097710749101</v>
      </c>
      <c r="AH45" s="21">
        <v>1.9655640145041566</v>
      </c>
      <c r="AI45" s="21">
        <v>1.9658065718996025</v>
      </c>
      <c r="AJ45" s="21">
        <v>1.9660382138604895</v>
      </c>
      <c r="AK45" s="21">
        <v>1.9662590360402739</v>
      </c>
      <c r="AL45" s="21">
        <v>1.9664711028540081</v>
      </c>
      <c r="AM45" s="21">
        <v>1.9668088269387265</v>
      </c>
      <c r="AN45" s="21">
        <v>1.9671368562988993</v>
      </c>
      <c r="AO45" s="21">
        <v>1.9674602521544142</v>
      </c>
      <c r="AP45" s="21">
        <v>1.9677749060837399</v>
      </c>
      <c r="AQ45" s="21">
        <v>1.9680848681836733</v>
      </c>
    </row>
    <row r="46" spans="1:43" x14ac:dyDescent="0.25">
      <c r="A46" s="22" t="str">
        <f t="shared" si="0"/>
        <v>WApELEC</v>
      </c>
      <c r="B46" t="s">
        <v>149</v>
      </c>
      <c r="C46" t="s">
        <v>133</v>
      </c>
      <c r="D46" s="21">
        <v>1.2225399368361511</v>
      </c>
      <c r="E46" s="21">
        <v>1.1981075361109612</v>
      </c>
      <c r="F46" s="21">
        <v>1.182005403769574</v>
      </c>
      <c r="G46" s="21">
        <v>1.1642957116203683</v>
      </c>
      <c r="H46" s="21">
        <v>1.1249132563917792</v>
      </c>
      <c r="I46" s="21">
        <v>1.126456253240548</v>
      </c>
      <c r="J46" s="21">
        <v>1.1284279559889459</v>
      </c>
      <c r="K46" s="21">
        <v>1.1298491712592611</v>
      </c>
      <c r="L46" s="21">
        <v>1.1303350158094665</v>
      </c>
      <c r="M46" s="21">
        <v>1.1308287319933266</v>
      </c>
      <c r="N46" s="21">
        <v>1.1314228807492221</v>
      </c>
      <c r="O46" s="21">
        <v>1.131968146395504</v>
      </c>
      <c r="P46" s="21">
        <v>1.1324714445137078</v>
      </c>
      <c r="Q46" s="21">
        <v>1.1329462188514501</v>
      </c>
      <c r="R46" s="21">
        <v>1.1333957977115743</v>
      </c>
      <c r="S46" s="21">
        <v>1.1337626815816235</v>
      </c>
      <c r="T46" s="21">
        <v>1.1341053571854913</v>
      </c>
      <c r="U46" s="21">
        <v>1.1344261565405587</v>
      </c>
      <c r="V46" s="21">
        <v>1.1347231280653154</v>
      </c>
      <c r="W46" s="21">
        <v>1.1349990655214799</v>
      </c>
      <c r="X46" s="21">
        <v>1.1352291904477656</v>
      </c>
      <c r="Y46" s="21">
        <v>1.1354355772317553</v>
      </c>
      <c r="Z46" s="21">
        <v>1.1356203543881866</v>
      </c>
      <c r="AA46" s="21">
        <v>1.1357822123685912</v>
      </c>
      <c r="AB46" s="21">
        <v>1.1359202196816844</v>
      </c>
      <c r="AC46" s="21">
        <v>1.136081649683564</v>
      </c>
      <c r="AD46" s="21">
        <v>1.1362287248806435</v>
      </c>
      <c r="AE46" s="21">
        <v>1.1363608770881086</v>
      </c>
      <c r="AF46" s="21">
        <v>1.136478240590491</v>
      </c>
      <c r="AG46" s="21">
        <v>1.1365856124688336</v>
      </c>
      <c r="AH46" s="21">
        <v>1.1368109881925532</v>
      </c>
      <c r="AI46" s="21">
        <v>1.1370251000082183</v>
      </c>
      <c r="AJ46" s="21">
        <v>1.1372290064625514</v>
      </c>
      <c r="AK46" s="21">
        <v>1.1374230732912687</v>
      </c>
      <c r="AL46" s="21">
        <v>1.1376094941163721</v>
      </c>
      <c r="AM46" s="21">
        <v>1.13791441951688</v>
      </c>
      <c r="AN46" s="21">
        <v>1.1382113924240937</v>
      </c>
      <c r="AO46" s="21">
        <v>1.1385056767142512</v>
      </c>
      <c r="AP46" s="21">
        <v>1.1387934219918789</v>
      </c>
      <c r="AQ46" s="21">
        <v>1.1390788491759833</v>
      </c>
    </row>
    <row r="47" spans="1:43" x14ac:dyDescent="0.25">
      <c r="A47" s="22" t="str">
        <f t="shared" si="0"/>
        <v>WApMACH</v>
      </c>
      <c r="B47" t="s">
        <v>149</v>
      </c>
      <c r="C47" t="s">
        <v>134</v>
      </c>
      <c r="D47" s="21">
        <v>1.290257277719832</v>
      </c>
      <c r="E47" s="21">
        <v>1.2641889401706636</v>
      </c>
      <c r="F47" s="21">
        <v>1.2468965176468656</v>
      </c>
      <c r="G47" s="21">
        <v>1.2278896261940537</v>
      </c>
      <c r="H47" s="21">
        <v>1.1858992364285597</v>
      </c>
      <c r="I47" s="21">
        <v>1.1873449524051747</v>
      </c>
      <c r="J47" s="21">
        <v>1.1892266743452837</v>
      </c>
      <c r="K47" s="21">
        <v>1.1905913203541278</v>
      </c>
      <c r="L47" s="21">
        <v>1.191091919323352</v>
      </c>
      <c r="M47" s="21">
        <v>1.1915903681202682</v>
      </c>
      <c r="N47" s="21">
        <v>1.1921864868296403</v>
      </c>
      <c r="O47" s="21">
        <v>1.1927338220968844</v>
      </c>
      <c r="P47" s="21">
        <v>1.1932398515036562</v>
      </c>
      <c r="Q47" s="21">
        <v>1.1937181443259426</v>
      </c>
      <c r="R47" s="21">
        <v>1.1941720081539322</v>
      </c>
      <c r="S47" s="21">
        <v>1.1945448145031246</v>
      </c>
      <c r="T47" s="21">
        <v>1.194893943783762</v>
      </c>
      <c r="U47" s="21">
        <v>1.1952216287415487</v>
      </c>
      <c r="V47" s="21">
        <v>1.1955258708161498</v>
      </c>
      <c r="W47" s="21">
        <v>1.1958094303738724</v>
      </c>
      <c r="X47" s="21">
        <v>1.1960471608135514</v>
      </c>
      <c r="Y47" s="21">
        <v>1.1962615950855553</v>
      </c>
      <c r="Z47" s="21">
        <v>1.1964548155609518</v>
      </c>
      <c r="AA47" s="21">
        <v>1.196625590668337</v>
      </c>
      <c r="AB47" s="21">
        <v>1.1967729556205844</v>
      </c>
      <c r="AC47" s="21">
        <v>1.1969440420515736</v>
      </c>
      <c r="AD47" s="21">
        <v>1.1971011037825403</v>
      </c>
      <c r="AE47" s="21">
        <v>1.1972435670046151</v>
      </c>
      <c r="AF47" s="21">
        <v>1.1973715404890628</v>
      </c>
      <c r="AG47" s="21">
        <v>1.197489873235337</v>
      </c>
      <c r="AH47" s="21">
        <v>1.197723782492651</v>
      </c>
      <c r="AI47" s="21">
        <v>1.1979466570592545</v>
      </c>
      <c r="AJ47" s="21">
        <v>1.1981595504792604</v>
      </c>
      <c r="AK47" s="21">
        <v>1.1983627244625437</v>
      </c>
      <c r="AL47" s="21">
        <v>1.1985584584636091</v>
      </c>
      <c r="AM47" s="21">
        <v>1.1988669890520112</v>
      </c>
      <c r="AN47" s="21">
        <v>1.1991676251089536</v>
      </c>
      <c r="AO47" s="21">
        <v>1.1994655846519839</v>
      </c>
      <c r="AP47" s="21">
        <v>1.1997569193484148</v>
      </c>
      <c r="AQ47" s="21">
        <v>1.2000459646602517</v>
      </c>
    </row>
    <row r="48" spans="1:43" x14ac:dyDescent="0.25">
      <c r="A48" s="22" t="str">
        <f t="shared" si="0"/>
        <v>WApELCT</v>
      </c>
      <c r="B48" t="s">
        <v>149</v>
      </c>
      <c r="C48" t="s">
        <v>135</v>
      </c>
      <c r="D48" s="21">
        <v>17.674380013998153</v>
      </c>
      <c r="E48" s="21">
        <v>17.278092192123356</v>
      </c>
      <c r="F48" s="21">
        <v>17.004580004245238</v>
      </c>
      <c r="G48" s="21">
        <v>16.71416629774809</v>
      </c>
      <c r="H48" s="21">
        <v>16.100476688880583</v>
      </c>
      <c r="I48" s="21">
        <v>16.104990542315786</v>
      </c>
      <c r="J48" s="21">
        <v>16.110985907050793</v>
      </c>
      <c r="K48" s="21">
        <v>16.11599788678625</v>
      </c>
      <c r="L48" s="21">
        <v>16.117854263149198</v>
      </c>
      <c r="M48" s="21">
        <v>16.119693754548994</v>
      </c>
      <c r="N48" s="21">
        <v>16.121560569800916</v>
      </c>
      <c r="O48" s="21">
        <v>16.123339120753435</v>
      </c>
      <c r="P48" s="21">
        <v>16.125032772135349</v>
      </c>
      <c r="Q48" s="21">
        <v>16.126664420743452</v>
      </c>
      <c r="R48" s="21">
        <v>16.128228352749897</v>
      </c>
      <c r="S48" s="21">
        <v>16.129681350236115</v>
      </c>
      <c r="T48" s="21">
        <v>16.131074382963792</v>
      </c>
      <c r="U48" s="21">
        <v>16.132411677617579</v>
      </c>
      <c r="V48" s="21">
        <v>16.133693212731398</v>
      </c>
      <c r="W48" s="21">
        <v>16.134923556654009</v>
      </c>
      <c r="X48" s="21">
        <v>16.136101074167925</v>
      </c>
      <c r="Y48" s="21">
        <v>16.137226527801623</v>
      </c>
      <c r="Z48" s="21">
        <v>16.13830327542259</v>
      </c>
      <c r="AA48" s="21">
        <v>16.139331447219554</v>
      </c>
      <c r="AB48" s="21">
        <v>16.14031137205928</v>
      </c>
      <c r="AC48" s="21">
        <v>16.141293669652434</v>
      </c>
      <c r="AD48" s="21">
        <v>16.142238112977044</v>
      </c>
      <c r="AE48" s="21">
        <v>16.143144749165479</v>
      </c>
      <c r="AF48" s="21">
        <v>16.144014645718045</v>
      </c>
      <c r="AG48" s="21">
        <v>16.144853089174454</v>
      </c>
      <c r="AH48" s="21">
        <v>16.145771602475595</v>
      </c>
      <c r="AI48" s="21">
        <v>16.146658518970536</v>
      </c>
      <c r="AJ48" s="21">
        <v>16.147515161903954</v>
      </c>
      <c r="AK48" s="21">
        <v>16.148342151176866</v>
      </c>
      <c r="AL48" s="21">
        <v>16.14914154218356</v>
      </c>
      <c r="AM48" s="21">
        <v>16.150038136443897</v>
      </c>
      <c r="AN48" s="21">
        <v>16.150907465862876</v>
      </c>
      <c r="AO48" s="21">
        <v>16.15175506194414</v>
      </c>
      <c r="AP48" s="21">
        <v>16.15257728598127</v>
      </c>
      <c r="AQ48" s="21">
        <v>16.153378151985422</v>
      </c>
    </row>
    <row r="49" spans="1:43" x14ac:dyDescent="0.25">
      <c r="A49" s="22" t="str">
        <f t="shared" si="0"/>
        <v>WApTRDI</v>
      </c>
      <c r="B49" t="s">
        <v>149</v>
      </c>
      <c r="C49" t="s">
        <v>136</v>
      </c>
      <c r="D49" s="21">
        <v>6.0707528621659845</v>
      </c>
      <c r="E49" s="21">
        <v>5.9374711089877703</v>
      </c>
      <c r="F49" s="21">
        <v>5.8462426160282046</v>
      </c>
      <c r="G49" s="21">
        <v>5.7492122309839768</v>
      </c>
      <c r="H49" s="21">
        <v>5.5416506276148887</v>
      </c>
      <c r="I49" s="21">
        <v>5.5448457483821603</v>
      </c>
      <c r="J49" s="21">
        <v>5.5491774269442145</v>
      </c>
      <c r="K49" s="21">
        <v>5.5527399618684319</v>
      </c>
      <c r="L49" s="21">
        <v>5.5540586192465184</v>
      </c>
      <c r="M49" s="21">
        <v>5.555385592238137</v>
      </c>
      <c r="N49" s="21">
        <v>5.5567439831409065</v>
      </c>
      <c r="O49" s="21">
        <v>5.5580402403642539</v>
      </c>
      <c r="P49" s="21">
        <v>5.5592766451758777</v>
      </c>
      <c r="Q49" s="21">
        <v>5.5604698509998807</v>
      </c>
      <c r="R49" s="21">
        <v>5.5616159411588875</v>
      </c>
      <c r="S49" s="21">
        <v>5.5626801368425411</v>
      </c>
      <c r="T49" s="21">
        <v>5.5637021710255876</v>
      </c>
      <c r="U49" s="21">
        <v>5.5646853007061461</v>
      </c>
      <c r="V49" s="21">
        <v>5.5656285826050187</v>
      </c>
      <c r="W49" s="21">
        <v>5.5665358191312455</v>
      </c>
      <c r="X49" s="21">
        <v>5.5674019998259796</v>
      </c>
      <c r="Y49" s="21">
        <v>5.5682305185612035</v>
      </c>
      <c r="Z49" s="21">
        <v>5.5690242444484328</v>
      </c>
      <c r="AA49" s="21">
        <v>5.5697828103687135</v>
      </c>
      <c r="AB49" s="21">
        <v>5.5705060365193626</v>
      </c>
      <c r="AC49" s="21">
        <v>5.5712321586931486</v>
      </c>
      <c r="AD49" s="21">
        <v>5.5719311104890652</v>
      </c>
      <c r="AE49" s="21">
        <v>5.5726025265409209</v>
      </c>
      <c r="AF49" s="21">
        <v>5.5732468810997249</v>
      </c>
      <c r="AG49" s="21">
        <v>5.5738691659738198</v>
      </c>
      <c r="AH49" s="21">
        <v>5.5745563516729018</v>
      </c>
      <c r="AI49" s="21">
        <v>5.575220515699141</v>
      </c>
      <c r="AJ49" s="21">
        <v>5.5758625652064255</v>
      </c>
      <c r="AK49" s="21">
        <v>5.5764827683832943</v>
      </c>
      <c r="AL49" s="21">
        <v>5.5770831309490934</v>
      </c>
      <c r="AM49" s="21">
        <v>5.5777619109890004</v>
      </c>
      <c r="AN49" s="21">
        <v>5.5784204997484634</v>
      </c>
      <c r="AO49" s="21">
        <v>5.579063993539779</v>
      </c>
      <c r="AP49" s="21">
        <v>5.5796884613868158</v>
      </c>
      <c r="AQ49" s="21">
        <v>5.5802979158573445</v>
      </c>
    </row>
    <row r="50" spans="1:43" x14ac:dyDescent="0.25">
      <c r="A50" s="22" t="str">
        <f t="shared" si="0"/>
        <v>WApHWAT</v>
      </c>
      <c r="B50" t="s">
        <v>149</v>
      </c>
      <c r="C50" t="s">
        <v>137</v>
      </c>
      <c r="D50" s="21">
        <v>134.30896197267234</v>
      </c>
      <c r="E50" s="21">
        <v>131.24508602697446</v>
      </c>
      <c r="F50" s="21">
        <v>129.11803801785214</v>
      </c>
      <c r="G50" s="21">
        <v>126.86238467463814</v>
      </c>
      <c r="H50" s="21">
        <v>122.14377013675826</v>
      </c>
      <c r="I50" s="21">
        <v>122.14620129108491</v>
      </c>
      <c r="J50" s="21">
        <v>122.14950304117684</v>
      </c>
      <c r="K50" s="21">
        <v>122.15216461827806</v>
      </c>
      <c r="L50" s="21">
        <v>122.15312147165253</v>
      </c>
      <c r="M50" s="21">
        <v>122.15406408982621</v>
      </c>
      <c r="N50" s="21">
        <v>122.15511418437144</v>
      </c>
      <c r="O50" s="21">
        <v>122.15610112208145</v>
      </c>
      <c r="P50" s="21">
        <v>122.15703095218726</v>
      </c>
      <c r="Q50" s="21">
        <v>122.15792138488069</v>
      </c>
      <c r="R50" s="21">
        <v>122.15877179240334</v>
      </c>
      <c r="S50" s="21">
        <v>122.15951395083927</v>
      </c>
      <c r="T50" s="21">
        <v>122.16021891051086</v>
      </c>
      <c r="U50" s="21">
        <v>122.16088944772355</v>
      </c>
      <c r="V50" s="21">
        <v>122.16152406210628</v>
      </c>
      <c r="W50" s="21">
        <v>122.16212599992589</v>
      </c>
      <c r="X50" s="21">
        <v>122.16267801975047</v>
      </c>
      <c r="Y50" s="21">
        <v>122.16319483484423</v>
      </c>
      <c r="Z50" s="21">
        <v>122.16367887393375</v>
      </c>
      <c r="AA50" s="21">
        <v>122.16412922965695</v>
      </c>
      <c r="AB50" s="21">
        <v>122.16454521820701</v>
      </c>
      <c r="AC50" s="21">
        <v>122.16499201594446</v>
      </c>
      <c r="AD50" s="21">
        <v>122.16541557714845</v>
      </c>
      <c r="AE50" s="21">
        <v>122.16581554689593</v>
      </c>
      <c r="AF50" s="21">
        <v>122.16619235393144</v>
      </c>
      <c r="AG50" s="21">
        <v>122.16655095321016</v>
      </c>
      <c r="AH50" s="21">
        <v>122.16704960177758</v>
      </c>
      <c r="AI50" s="21">
        <v>122.16752888567426</v>
      </c>
      <c r="AJ50" s="21">
        <v>122.16798988213309</v>
      </c>
      <c r="AK50" s="21">
        <v>122.16843291346457</v>
      </c>
      <c r="AL50" s="21">
        <v>122.16886022941216</v>
      </c>
      <c r="AM50" s="21">
        <v>122.16943692758282</v>
      </c>
      <c r="AN50" s="21">
        <v>122.16999734381933</v>
      </c>
      <c r="AO50" s="21">
        <v>122.17054680403308</v>
      </c>
      <c r="AP50" s="21">
        <v>122.17108151177058</v>
      </c>
      <c r="AQ50" s="21">
        <v>122.17160575960105</v>
      </c>
    </row>
    <row r="51" spans="1:43" x14ac:dyDescent="0.25">
      <c r="A51" s="22" t="str">
        <f t="shared" si="0"/>
        <v>WApWATR</v>
      </c>
      <c r="B51" t="s">
        <v>149</v>
      </c>
      <c r="C51" t="s">
        <v>138</v>
      </c>
      <c r="D51" s="21">
        <v>2.3437507097319177</v>
      </c>
      <c r="E51" s="21">
        <v>2.2918801713508667</v>
      </c>
      <c r="F51" s="21">
        <v>2.2562617206256035</v>
      </c>
      <c r="G51" s="21">
        <v>2.2183099923738818</v>
      </c>
      <c r="H51" s="21">
        <v>2.1378175885697059</v>
      </c>
      <c r="I51" s="21">
        <v>2.1385721962144162</v>
      </c>
      <c r="J51" s="21">
        <v>2.1397949186603085</v>
      </c>
      <c r="K51" s="21">
        <v>2.1405937857300557</v>
      </c>
      <c r="L51" s="21">
        <v>2.1408324973423234</v>
      </c>
      <c r="M51" s="21">
        <v>2.1411198403298584</v>
      </c>
      <c r="N51" s="21">
        <v>2.1414501829107881</v>
      </c>
      <c r="O51" s="21">
        <v>2.1417628879785719</v>
      </c>
      <c r="P51" s="21">
        <v>2.1420586125040075</v>
      </c>
      <c r="Q51" s="21">
        <v>2.1423420504929731</v>
      </c>
      <c r="R51" s="21">
        <v>2.1426129364783151</v>
      </c>
      <c r="S51" s="21">
        <v>2.1428499304531896</v>
      </c>
      <c r="T51" s="21">
        <v>2.1430750083812504</v>
      </c>
      <c r="U51" s="21">
        <v>2.1432900290470367</v>
      </c>
      <c r="V51" s="21">
        <v>2.1434926592860308</v>
      </c>
      <c r="W51" s="21">
        <v>2.143685583958312</v>
      </c>
      <c r="X51" s="21">
        <v>2.1438612840835791</v>
      </c>
      <c r="Y51" s="21">
        <v>2.1440250360293236</v>
      </c>
      <c r="Z51" s="21">
        <v>2.1441791220863742</v>
      </c>
      <c r="AA51" s="21">
        <v>2.1443225464739677</v>
      </c>
      <c r="AB51" s="21">
        <v>2.1444544910195953</v>
      </c>
      <c r="AC51" s="21">
        <v>2.1445988034188193</v>
      </c>
      <c r="AD51" s="21">
        <v>2.1447362356961959</v>
      </c>
      <c r="AE51" s="21">
        <v>2.1448657618921056</v>
      </c>
      <c r="AF51" s="21">
        <v>2.1449869519143419</v>
      </c>
      <c r="AG51" s="21">
        <v>2.1451041422094144</v>
      </c>
      <c r="AH51" s="21">
        <v>2.1452659540254277</v>
      </c>
      <c r="AI51" s="21">
        <v>2.1454216183116745</v>
      </c>
      <c r="AJ51" s="21">
        <v>2.1455713888334866</v>
      </c>
      <c r="AK51" s="21">
        <v>2.1457147980437008</v>
      </c>
      <c r="AL51" s="21">
        <v>2.1458537585705546</v>
      </c>
      <c r="AM51" s="21">
        <v>2.1460436609614311</v>
      </c>
      <c r="AN51" s="21">
        <v>2.1462272850062138</v>
      </c>
      <c r="AO51" s="21">
        <v>2.1464090674471601</v>
      </c>
      <c r="AP51" s="21">
        <v>2.146584443744032</v>
      </c>
      <c r="AQ51" s="21">
        <v>2.14675746860659</v>
      </c>
    </row>
    <row r="52" spans="1:43" x14ac:dyDescent="0.25">
      <c r="A52" s="22" t="str">
        <f t="shared" si="0"/>
        <v>WApCONS</v>
      </c>
      <c r="B52" t="s">
        <v>149</v>
      </c>
      <c r="C52" t="s">
        <v>139</v>
      </c>
      <c r="D52" s="21">
        <v>1.51397515024762</v>
      </c>
      <c r="E52" s="21">
        <v>1.4825675440573565</v>
      </c>
      <c r="F52" s="21">
        <v>1.4614443571366067</v>
      </c>
      <c r="G52" s="21">
        <v>1.438770013589886</v>
      </c>
      <c r="H52" s="21">
        <v>1.3890881066364433</v>
      </c>
      <c r="I52" s="21">
        <v>1.3905827914094355</v>
      </c>
      <c r="J52" s="21">
        <v>1.3927035230487439</v>
      </c>
      <c r="K52" s="21">
        <v>1.3943055169304996</v>
      </c>
      <c r="L52" s="21">
        <v>1.3948493951562415</v>
      </c>
      <c r="M52" s="21">
        <v>1.3954181909567447</v>
      </c>
      <c r="N52" s="21">
        <v>1.3960547759334916</v>
      </c>
      <c r="O52" s="21">
        <v>1.396654279699336</v>
      </c>
      <c r="P52" s="21">
        <v>1.39722000651004</v>
      </c>
      <c r="Q52" s="21">
        <v>1.3977626616143324</v>
      </c>
      <c r="R52" s="21">
        <v>1.3982823422931676</v>
      </c>
      <c r="S52" s="21">
        <v>1.3987388616349885</v>
      </c>
      <c r="T52" s="21">
        <v>1.399173751880066</v>
      </c>
      <c r="U52" s="21">
        <v>1.3995892105384296</v>
      </c>
      <c r="V52" s="21">
        <v>1.3999831659343169</v>
      </c>
      <c r="W52" s="21">
        <v>1.4003584728495353</v>
      </c>
      <c r="X52" s="21">
        <v>1.4007005715283229</v>
      </c>
      <c r="Y52" s="21">
        <v>1.4010214723868868</v>
      </c>
      <c r="Z52" s="21">
        <v>1.401323405947593</v>
      </c>
      <c r="AA52" s="21">
        <v>1.4016053217261937</v>
      </c>
      <c r="AB52" s="21">
        <v>1.4018663873680706</v>
      </c>
      <c r="AC52" s="21">
        <v>1.4021437576552946</v>
      </c>
      <c r="AD52" s="21">
        <v>1.4024076241756624</v>
      </c>
      <c r="AE52" s="21">
        <v>1.4026571560785037</v>
      </c>
      <c r="AF52" s="21">
        <v>1.4028923036444216</v>
      </c>
      <c r="AG52" s="21">
        <v>1.4031176528615252</v>
      </c>
      <c r="AH52" s="21">
        <v>1.4034250943648634</v>
      </c>
      <c r="AI52" s="21">
        <v>1.4037211005577992</v>
      </c>
      <c r="AJ52" s="21">
        <v>1.4040063457346188</v>
      </c>
      <c r="AK52" s="21">
        <v>1.4042808178841315</v>
      </c>
      <c r="AL52" s="21">
        <v>1.4045464931376745</v>
      </c>
      <c r="AM52" s="21">
        <v>1.4049013882225148</v>
      </c>
      <c r="AN52" s="21">
        <v>1.4052465713842428</v>
      </c>
      <c r="AO52" s="21">
        <v>1.4055868819309918</v>
      </c>
      <c r="AP52" s="21">
        <v>1.4059182226471871</v>
      </c>
      <c r="AQ52" s="21">
        <v>1.4062445760362967</v>
      </c>
    </row>
    <row r="53" spans="1:43" x14ac:dyDescent="0.25">
      <c r="A53" s="22" t="str">
        <f t="shared" si="0"/>
        <v>WApTRAD</v>
      </c>
      <c r="B53" t="s">
        <v>149</v>
      </c>
      <c r="C53" t="s">
        <v>140</v>
      </c>
      <c r="D53" s="21">
        <v>0.24474627427416809</v>
      </c>
      <c r="E53" s="21">
        <v>0.23986222838928992</v>
      </c>
      <c r="F53" s="21">
        <v>0.23658501947141328</v>
      </c>
      <c r="G53" s="21">
        <v>0.23298884849652715</v>
      </c>
      <c r="H53" s="21">
        <v>0.22519415474864929</v>
      </c>
      <c r="I53" s="21">
        <v>0.22539784169768584</v>
      </c>
      <c r="J53" s="21">
        <v>0.22593880985527426</v>
      </c>
      <c r="K53" s="21">
        <v>0.22613045298544185</v>
      </c>
      <c r="L53" s="21">
        <v>0.22613588034055673</v>
      </c>
      <c r="M53" s="21">
        <v>0.22620310512963121</v>
      </c>
      <c r="N53" s="21">
        <v>0.2263022915270366</v>
      </c>
      <c r="O53" s="21">
        <v>0.2263964524480172</v>
      </c>
      <c r="P53" s="21">
        <v>0.2264851640428758</v>
      </c>
      <c r="Q53" s="21">
        <v>0.22656961585866492</v>
      </c>
      <c r="R53" s="21">
        <v>0.22664989397074942</v>
      </c>
      <c r="S53" s="21">
        <v>0.2267148361642467</v>
      </c>
      <c r="T53" s="21">
        <v>0.22677537028891867</v>
      </c>
      <c r="U53" s="21">
        <v>0.22683307382326201</v>
      </c>
      <c r="V53" s="21">
        <v>0.22688533560612728</v>
      </c>
      <c r="W53" s="21">
        <v>0.22693467141327481</v>
      </c>
      <c r="X53" s="21">
        <v>0.2269761359051054</v>
      </c>
      <c r="Y53" s="21">
        <v>0.22701245968309319</v>
      </c>
      <c r="Z53" s="21">
        <v>0.22704584349917128</v>
      </c>
      <c r="AA53" s="21">
        <v>0.22707526329137709</v>
      </c>
      <c r="AB53" s="21">
        <v>0.22709979043928927</v>
      </c>
      <c r="AC53" s="21">
        <v>0.2271327851160273</v>
      </c>
      <c r="AD53" s="21">
        <v>0.22716393688292424</v>
      </c>
      <c r="AE53" s="21">
        <v>0.2271919750802481</v>
      </c>
      <c r="AF53" s="21">
        <v>0.22721621490073965</v>
      </c>
      <c r="AG53" s="21">
        <v>0.22724095339546635</v>
      </c>
      <c r="AH53" s="21">
        <v>0.22728887405311907</v>
      </c>
      <c r="AI53" s="21">
        <v>0.22733477583541128</v>
      </c>
      <c r="AJ53" s="21">
        <v>0.22737866414902069</v>
      </c>
      <c r="AK53" s="21">
        <v>0.22741989614418157</v>
      </c>
      <c r="AL53" s="21">
        <v>0.22746032229138161</v>
      </c>
      <c r="AM53" s="21">
        <v>0.22752757239456603</v>
      </c>
      <c r="AN53" s="21">
        <v>0.22759179769977575</v>
      </c>
      <c r="AO53" s="21">
        <v>0.22765712981523931</v>
      </c>
      <c r="AP53" s="21">
        <v>0.22771882883318656</v>
      </c>
      <c r="AQ53" s="21">
        <v>0.22778095849112118</v>
      </c>
    </row>
    <row r="54" spans="1:43" x14ac:dyDescent="0.25">
      <c r="A54" s="22" t="str">
        <f t="shared" si="0"/>
        <v>WApHORE</v>
      </c>
      <c r="B54" t="s">
        <v>149</v>
      </c>
      <c r="C54" t="s">
        <v>141</v>
      </c>
      <c r="D54" s="21">
        <v>0.60799365434861152</v>
      </c>
      <c r="E54" s="21">
        <v>0.59516337410150122</v>
      </c>
      <c r="F54" s="21">
        <v>0.58664981742288602</v>
      </c>
      <c r="G54" s="21">
        <v>0.57733863934994711</v>
      </c>
      <c r="H54" s="21">
        <v>0.55725646740092705</v>
      </c>
      <c r="I54" s="21">
        <v>0.55771686948019217</v>
      </c>
      <c r="J54" s="21">
        <v>0.55853108164446419</v>
      </c>
      <c r="K54" s="21">
        <v>0.55896074190459577</v>
      </c>
      <c r="L54" s="21">
        <v>0.55908155239104373</v>
      </c>
      <c r="M54" s="21">
        <v>0.55925889721438293</v>
      </c>
      <c r="N54" s="21">
        <v>0.55947130353647589</v>
      </c>
      <c r="O54" s="21">
        <v>0.55967276785601139</v>
      </c>
      <c r="P54" s="21">
        <v>0.55986367481143262</v>
      </c>
      <c r="Q54" s="21">
        <v>0.56004690148003688</v>
      </c>
      <c r="R54" s="21">
        <v>0.56022288004301313</v>
      </c>
      <c r="S54" s="21">
        <v>0.56037608132920669</v>
      </c>
      <c r="T54" s="21">
        <v>0.56052204526247418</v>
      </c>
      <c r="U54" s="21">
        <v>0.56066241240093029</v>
      </c>
      <c r="V54" s="21">
        <v>0.5607947020322448</v>
      </c>
      <c r="W54" s="21">
        <v>0.56092143810249617</v>
      </c>
      <c r="X54" s="21">
        <v>0.561035249473961</v>
      </c>
      <c r="Y54" s="21">
        <v>0.56114124754143213</v>
      </c>
      <c r="Z54" s="21">
        <v>0.56124159027802945</v>
      </c>
      <c r="AA54" s="21">
        <v>0.56133521676259601</v>
      </c>
      <c r="AB54" s="21">
        <v>0.56142122473216605</v>
      </c>
      <c r="AC54" s="21">
        <v>0.56151192934878713</v>
      </c>
      <c r="AD54" s="21">
        <v>0.56159854845338431</v>
      </c>
      <c r="AE54" s="21">
        <v>0.56167994576745528</v>
      </c>
      <c r="AF54" s="21">
        <v>0.56175558704964001</v>
      </c>
      <c r="AG54" s="21">
        <v>0.56182977600911099</v>
      </c>
      <c r="AH54" s="21">
        <v>0.56193164488292835</v>
      </c>
      <c r="AI54" s="21">
        <v>0.56202975473111338</v>
      </c>
      <c r="AJ54" s="21">
        <v>0.56212421167644222</v>
      </c>
      <c r="AK54" s="21">
        <v>0.56221454349976208</v>
      </c>
      <c r="AL54" s="21">
        <v>0.56230264000048846</v>
      </c>
      <c r="AM54" s="21">
        <v>0.56242082277562733</v>
      </c>
      <c r="AN54" s="21">
        <v>0.56253481577061004</v>
      </c>
      <c r="AO54" s="21">
        <v>0.56264898141069031</v>
      </c>
      <c r="AP54" s="21">
        <v>0.56275861024570117</v>
      </c>
      <c r="AQ54" s="21">
        <v>0.56286789271624915</v>
      </c>
    </row>
    <row r="55" spans="1:43" x14ac:dyDescent="0.25">
      <c r="A55" s="22" t="str">
        <f t="shared" si="0"/>
        <v>WApTRAN_water</v>
      </c>
      <c r="B55" t="s">
        <v>149</v>
      </c>
      <c r="C55" t="s">
        <v>142</v>
      </c>
      <c r="D55" s="21">
        <v>3.5254997863000992</v>
      </c>
      <c r="E55" s="21">
        <v>3.4483170192136989</v>
      </c>
      <c r="F55" s="21">
        <v>3.394482521211367</v>
      </c>
      <c r="G55" s="21">
        <v>3.3375719545774274</v>
      </c>
      <c r="H55" s="21">
        <v>3.2213273797117328</v>
      </c>
      <c r="I55" s="21">
        <v>3.2180755472266735</v>
      </c>
      <c r="J55" s="21">
        <v>3.2156731152817595</v>
      </c>
      <c r="K55" s="21">
        <v>3.2124236328199078</v>
      </c>
      <c r="L55" s="21">
        <v>3.2074450783653328</v>
      </c>
      <c r="M55" s="21">
        <v>3.2025662917553013</v>
      </c>
      <c r="N55" s="21">
        <v>3.19849536943138</v>
      </c>
      <c r="O55" s="21">
        <v>3.1943400004750093</v>
      </c>
      <c r="P55" s="21">
        <v>3.1900958226360006</v>
      </c>
      <c r="Q55" s="21">
        <v>3.1857698100122303</v>
      </c>
      <c r="R55" s="21">
        <v>3.1813650965130615</v>
      </c>
      <c r="S55" s="21">
        <v>3.1764613036090799</v>
      </c>
      <c r="T55" s="21">
        <v>3.1714859097849795</v>
      </c>
      <c r="U55" s="21">
        <v>3.1664426629281812</v>
      </c>
      <c r="V55" s="21">
        <v>3.1613307393989833</v>
      </c>
      <c r="W55" s="21">
        <v>3.1561539125634437</v>
      </c>
      <c r="X55" s="21">
        <v>3.1507658162814076</v>
      </c>
      <c r="Y55" s="21">
        <v>3.1453048937199615</v>
      </c>
      <c r="Z55" s="21">
        <v>3.1397731854642337</v>
      </c>
      <c r="AA55" s="21">
        <v>3.1341690620077425</v>
      </c>
      <c r="AB55" s="21">
        <v>3.1284909214709935</v>
      </c>
      <c r="AC55" s="21">
        <v>3.1238895410840599</v>
      </c>
      <c r="AD55" s="21">
        <v>3.1192900461791342</v>
      </c>
      <c r="AE55" s="21">
        <v>3.1146910350787143</v>
      </c>
      <c r="AF55" s="21">
        <v>3.1100917441282476</v>
      </c>
      <c r="AG55" s="21">
        <v>3.1054965515821338</v>
      </c>
      <c r="AH55" s="21">
        <v>3.1024974222161541</v>
      </c>
      <c r="AI55" s="21">
        <v>3.0994977628696421</v>
      </c>
      <c r="AJ55" s="21">
        <v>3.0964991693026906</v>
      </c>
      <c r="AK55" s="21">
        <v>3.0935021152085653</v>
      </c>
      <c r="AL55" s="21">
        <v>3.0905096673308741</v>
      </c>
      <c r="AM55" s="21">
        <v>3.0894974945162255</v>
      </c>
      <c r="AN55" s="21">
        <v>3.0884757099406688</v>
      </c>
      <c r="AO55" s="21">
        <v>3.0874509735322606</v>
      </c>
      <c r="AP55" s="21">
        <v>3.0864204889353162</v>
      </c>
      <c r="AQ55" s="21">
        <v>3.0853900144112925</v>
      </c>
    </row>
    <row r="56" spans="1:43" x14ac:dyDescent="0.25">
      <c r="A56" s="22" t="str">
        <f t="shared" si="0"/>
        <v>WApTRAN_other</v>
      </c>
      <c r="B56" t="s">
        <v>149</v>
      </c>
      <c r="C56" t="s">
        <v>143</v>
      </c>
      <c r="D56" s="21">
        <v>0.99064245440068199</v>
      </c>
      <c r="E56" s="21">
        <v>0.97256984694355775</v>
      </c>
      <c r="F56" s="21">
        <v>0.96090748905858947</v>
      </c>
      <c r="G56" s="21">
        <v>0.94878774260005549</v>
      </c>
      <c r="H56" s="21">
        <v>0.91946689510052249</v>
      </c>
      <c r="I56" s="21">
        <v>0.92204582813717595</v>
      </c>
      <c r="J56" s="21">
        <v>0.9258003887292392</v>
      </c>
      <c r="K56" s="21">
        <v>0.9289526128983765</v>
      </c>
      <c r="L56" s="21">
        <v>0.93015182689788634</v>
      </c>
      <c r="M56" s="21">
        <v>0.9313775788188734</v>
      </c>
      <c r="N56" s="21">
        <v>0.93263156934582458</v>
      </c>
      <c r="O56" s="21">
        <v>0.93384358795908962</v>
      </c>
      <c r="P56" s="21">
        <v>0.93501391755113894</v>
      </c>
      <c r="Q56" s="21">
        <v>0.93615639033150688</v>
      </c>
      <c r="R56" s="21">
        <v>0.93726557054144555</v>
      </c>
      <c r="S56" s="21">
        <v>0.93831612598843095</v>
      </c>
      <c r="T56" s="21">
        <v>0.93933639972756322</v>
      </c>
      <c r="U56" s="21">
        <v>0.94032871784555461</v>
      </c>
      <c r="V56" s="21">
        <v>0.94129132684876882</v>
      </c>
      <c r="W56" s="21">
        <v>0.94222738179914978</v>
      </c>
      <c r="X56" s="21">
        <v>0.94313512471283834</v>
      </c>
      <c r="Y56" s="21">
        <v>0.94401363991778686</v>
      </c>
      <c r="Z56" s="21">
        <v>0.94486524902777425</v>
      </c>
      <c r="AA56" s="21">
        <v>0.94568916282762083</v>
      </c>
      <c r="AB56" s="21">
        <v>0.94648480293253223</v>
      </c>
      <c r="AC56" s="21">
        <v>0.94727814015223299</v>
      </c>
      <c r="AD56" s="21">
        <v>0.94804896374406944</v>
      </c>
      <c r="AE56" s="21">
        <v>0.94879652213473875</v>
      </c>
      <c r="AF56" s="21">
        <v>0.94952086600872643</v>
      </c>
      <c r="AG56" s="21">
        <v>0.95022659478368943</v>
      </c>
      <c r="AH56" s="21">
        <v>0.95097496650665891</v>
      </c>
      <c r="AI56" s="21">
        <v>0.95170307406250632</v>
      </c>
      <c r="AJ56" s="21">
        <v>0.95241145193616139</v>
      </c>
      <c r="AK56" s="21">
        <v>0.95310000441600451</v>
      </c>
      <c r="AL56" s="21">
        <v>0.95377040638427069</v>
      </c>
      <c r="AM56" s="21">
        <v>0.95449598796552815</v>
      </c>
      <c r="AN56" s="21">
        <v>0.95520271668939283</v>
      </c>
      <c r="AO56" s="21">
        <v>0.95589535574818385</v>
      </c>
      <c r="AP56" s="21">
        <v>0.95656970620663551</v>
      </c>
      <c r="AQ56" s="21">
        <v>0.95722958859007412</v>
      </c>
    </row>
    <row r="57" spans="1:43" x14ac:dyDescent="0.25">
      <c r="A57" s="22" t="str">
        <f t="shared" si="0"/>
        <v>WApREBA</v>
      </c>
      <c r="B57" t="s">
        <v>149</v>
      </c>
      <c r="C57" t="s">
        <v>144</v>
      </c>
      <c r="D57" s="21">
        <v>0.41699631785386487</v>
      </c>
      <c r="E57" s="21">
        <v>0.40880781421354262</v>
      </c>
      <c r="F57" s="21">
        <v>0.40339835830344373</v>
      </c>
      <c r="G57" s="21">
        <v>0.39749322495612194</v>
      </c>
      <c r="H57" s="21">
        <v>0.38433040636079185</v>
      </c>
      <c r="I57" s="21">
        <v>0.38490748059504087</v>
      </c>
      <c r="J57" s="21">
        <v>0.38588694605679497</v>
      </c>
      <c r="K57" s="21">
        <v>0.38647337789902186</v>
      </c>
      <c r="L57" s="21">
        <v>0.3866414584859893</v>
      </c>
      <c r="M57" s="21">
        <v>0.38686337871275983</v>
      </c>
      <c r="N57" s="21">
        <v>0.38711826783181336</v>
      </c>
      <c r="O57" s="21">
        <v>0.38736035660879437</v>
      </c>
      <c r="P57" s="21">
        <v>0.38759005869288271</v>
      </c>
      <c r="Q57" s="21">
        <v>0.38781097429611949</v>
      </c>
      <c r="R57" s="21">
        <v>0.38802311693719266</v>
      </c>
      <c r="S57" s="21">
        <v>0.38821110181929919</v>
      </c>
      <c r="T57" s="21">
        <v>0.38839053645283417</v>
      </c>
      <c r="U57" s="21">
        <v>0.38856312786079777</v>
      </c>
      <c r="V57" s="21">
        <v>0.38872644752183994</v>
      </c>
      <c r="W57" s="21">
        <v>0.38888303359197091</v>
      </c>
      <c r="X57" s="21">
        <v>0.38902529003426373</v>
      </c>
      <c r="Y57" s="21">
        <v>0.38915857121116831</v>
      </c>
      <c r="Z57" s="21">
        <v>0.38928503986503904</v>
      </c>
      <c r="AA57" s="21">
        <v>0.38940367933084524</v>
      </c>
      <c r="AB57" s="21">
        <v>0.3895135912631435</v>
      </c>
      <c r="AC57" s="21">
        <v>0.38963023401349756</v>
      </c>
      <c r="AD57" s="21">
        <v>0.38974197598267096</v>
      </c>
      <c r="AE57" s="21">
        <v>0.38984769991755708</v>
      </c>
      <c r="AF57" s="21">
        <v>0.38994688470151972</v>
      </c>
      <c r="AG57" s="21">
        <v>0.39004383180192614</v>
      </c>
      <c r="AH57" s="21">
        <v>0.39017092709527612</v>
      </c>
      <c r="AI57" s="21">
        <v>0.39029351611042712</v>
      </c>
      <c r="AJ57" s="21">
        <v>0.39041174418920788</v>
      </c>
      <c r="AK57" s="21">
        <v>0.39052517491329097</v>
      </c>
      <c r="AL57" s="21">
        <v>0.39063564702586867</v>
      </c>
      <c r="AM57" s="21">
        <v>0.39077988866681201</v>
      </c>
      <c r="AN57" s="21">
        <v>0.39091928647055724</v>
      </c>
      <c r="AO57" s="21">
        <v>0.39105824285645474</v>
      </c>
      <c r="AP57" s="21">
        <v>0.39119211385488806</v>
      </c>
      <c r="AQ57" s="21">
        <v>0.39132499587136388</v>
      </c>
    </row>
    <row r="58" spans="1:43" x14ac:dyDescent="0.25">
      <c r="A58" s="22" t="str">
        <f t="shared" si="0"/>
        <v>WApRENT</v>
      </c>
      <c r="B58" t="s">
        <v>149</v>
      </c>
      <c r="C58" t="s">
        <v>145</v>
      </c>
      <c r="D58" s="21">
        <v>0.67841155693041322</v>
      </c>
      <c r="E58" s="21">
        <v>0.66561373876601793</v>
      </c>
      <c r="F58" s="21">
        <v>0.65737975299057405</v>
      </c>
      <c r="G58" s="21">
        <v>0.64850913808819854</v>
      </c>
      <c r="H58" s="21">
        <v>0.62783090789820228</v>
      </c>
      <c r="I58" s="21">
        <v>0.62923398071597014</v>
      </c>
      <c r="J58" s="21">
        <v>0.63129135292984317</v>
      </c>
      <c r="K58" s="21">
        <v>0.63286557435205815</v>
      </c>
      <c r="L58" s="21">
        <v>0.63342890410077235</v>
      </c>
      <c r="M58" s="21">
        <v>0.63402991354833316</v>
      </c>
      <c r="N58" s="21">
        <v>0.63467234532699035</v>
      </c>
      <c r="O58" s="21">
        <v>0.63528657876646311</v>
      </c>
      <c r="P58" s="21">
        <v>0.6358740012044084</v>
      </c>
      <c r="Q58" s="21">
        <v>0.63644317182987731</v>
      </c>
      <c r="R58" s="21">
        <v>0.63699276268736771</v>
      </c>
      <c r="S58" s="21">
        <v>0.63749699190918063</v>
      </c>
      <c r="T58" s="21">
        <v>0.63798290961306625</v>
      </c>
      <c r="U58" s="21">
        <v>0.63845252241470885</v>
      </c>
      <c r="V58" s="21">
        <v>0.63890367861170538</v>
      </c>
      <c r="W58" s="21">
        <v>0.63933915281370646</v>
      </c>
      <c r="X58" s="21">
        <v>0.6397497595061582</v>
      </c>
      <c r="Y58" s="21">
        <v>0.64014219230820069</v>
      </c>
      <c r="Z58" s="21">
        <v>0.64051865442200606</v>
      </c>
      <c r="AA58" s="21">
        <v>0.64087816369763129</v>
      </c>
      <c r="AB58" s="21">
        <v>0.64121990337781032</v>
      </c>
      <c r="AC58" s="21">
        <v>0.64156930639864429</v>
      </c>
      <c r="AD58" s="21">
        <v>0.64190644569768995</v>
      </c>
      <c r="AE58" s="21">
        <v>0.6422303567589458</v>
      </c>
      <c r="AF58" s="21">
        <v>0.642540851154208</v>
      </c>
      <c r="AG58" s="21">
        <v>0.64284238860963794</v>
      </c>
      <c r="AH58" s="21">
        <v>0.64319326388977904</v>
      </c>
      <c r="AI58" s="21">
        <v>0.6435333016060576</v>
      </c>
      <c r="AJ58" s="21">
        <v>0.64386286666237513</v>
      </c>
      <c r="AK58" s="21">
        <v>0.64418177936954291</v>
      </c>
      <c r="AL58" s="21">
        <v>0.64449188680175218</v>
      </c>
      <c r="AM58" s="21">
        <v>0.64485772064520885</v>
      </c>
      <c r="AN58" s="21">
        <v>0.64521346150788228</v>
      </c>
      <c r="AO58" s="21">
        <v>0.64556377665665143</v>
      </c>
      <c r="AP58" s="21">
        <v>0.64590434613478798</v>
      </c>
      <c r="AQ58" s="21">
        <v>0.64623911956268798</v>
      </c>
    </row>
    <row r="59" spans="1:43" x14ac:dyDescent="0.25">
      <c r="A59" s="22" t="str">
        <f t="shared" si="0"/>
        <v>WApPUBO</v>
      </c>
      <c r="B59" t="s">
        <v>149</v>
      </c>
      <c r="C59" t="s">
        <v>146</v>
      </c>
      <c r="D59" s="21">
        <v>0.57857327516173473</v>
      </c>
      <c r="E59" s="21">
        <v>0.56716875773099029</v>
      </c>
      <c r="F59" s="21">
        <v>0.55962079112591478</v>
      </c>
      <c r="G59" s="21">
        <v>0.55144821405251854</v>
      </c>
      <c r="H59" s="21">
        <v>0.53313456019979877</v>
      </c>
      <c r="I59" s="21">
        <v>0.53395949251445907</v>
      </c>
      <c r="J59" s="21">
        <v>0.53524417630146626</v>
      </c>
      <c r="K59" s="21">
        <v>0.53610830082487682</v>
      </c>
      <c r="L59" s="21">
        <v>0.53639998543985956</v>
      </c>
      <c r="M59" s="21">
        <v>0.53673882258032224</v>
      </c>
      <c r="N59" s="21">
        <v>0.53711481271646289</v>
      </c>
      <c r="O59" s="21">
        <v>0.5374725401927658</v>
      </c>
      <c r="P59" s="21">
        <v>0.53781300786274777</v>
      </c>
      <c r="Q59" s="21">
        <v>0.53814145554938986</v>
      </c>
      <c r="R59" s="21">
        <v>0.53845778034881198</v>
      </c>
      <c r="S59" s="21">
        <v>0.53874256741312165</v>
      </c>
      <c r="T59" s="21">
        <v>0.53901573025491634</v>
      </c>
      <c r="U59" s="21">
        <v>0.53927906577684004</v>
      </c>
      <c r="V59" s="21">
        <v>0.53953025466438254</v>
      </c>
      <c r="W59" s="21">
        <v>0.53977190808554321</v>
      </c>
      <c r="X59" s="21">
        <v>0.53999538564224492</v>
      </c>
      <c r="Y59" s="21">
        <v>0.54020699098694247</v>
      </c>
      <c r="Z59" s="21">
        <v>0.54040892332942669</v>
      </c>
      <c r="AA59" s="21">
        <v>0.54060015595537081</v>
      </c>
      <c r="AB59" s="21">
        <v>0.54077983318700973</v>
      </c>
      <c r="AC59" s="21">
        <v>0.5409638470316338</v>
      </c>
      <c r="AD59" s="21">
        <v>0.54114065364190933</v>
      </c>
      <c r="AE59" s="21">
        <v>0.54130924123787483</v>
      </c>
      <c r="AF59" s="21">
        <v>0.54146918325017768</v>
      </c>
      <c r="AG59" s="21">
        <v>0.54162485017216888</v>
      </c>
      <c r="AH59" s="21">
        <v>0.54181675912041438</v>
      </c>
      <c r="AI59" s="21">
        <v>0.54200227041474025</v>
      </c>
      <c r="AJ59" s="21">
        <v>0.54218162738577946</v>
      </c>
      <c r="AK59" s="21">
        <v>0.54235446718696578</v>
      </c>
      <c r="AL59" s="21">
        <v>0.54252268695628958</v>
      </c>
      <c r="AM59" s="21">
        <v>0.54273101197804074</v>
      </c>
      <c r="AN59" s="21">
        <v>0.54293309018674063</v>
      </c>
      <c r="AO59" s="21">
        <v>0.54313336220697983</v>
      </c>
      <c r="AP59" s="21">
        <v>0.54332732729202582</v>
      </c>
      <c r="AQ59" s="21">
        <v>0.54351903046957473</v>
      </c>
    </row>
    <row r="60" spans="1:43" x14ac:dyDescent="0.25">
      <c r="A60" s="22" t="str">
        <f t="shared" si="0"/>
        <v>WApWAST</v>
      </c>
      <c r="B60" t="s">
        <v>149</v>
      </c>
      <c r="C60" t="s">
        <v>147</v>
      </c>
      <c r="D60" s="21">
        <v>1.7958334034118579</v>
      </c>
      <c r="E60" s="21">
        <v>1.7577888075404711</v>
      </c>
      <c r="F60" s="21">
        <v>1.7321510371443909</v>
      </c>
      <c r="G60" s="21">
        <v>1.7045793926879695</v>
      </c>
      <c r="H60" s="21">
        <v>1.6448125388197046</v>
      </c>
      <c r="I60" s="21">
        <v>1.6461568104707376</v>
      </c>
      <c r="J60" s="21">
        <v>1.6480901093260176</v>
      </c>
      <c r="K60" s="21">
        <v>1.6495333286283027</v>
      </c>
      <c r="L60" s="21">
        <v>1.650030641536582</v>
      </c>
      <c r="M60" s="21">
        <v>1.6505473944634901</v>
      </c>
      <c r="N60" s="21">
        <v>1.6511393568721309</v>
      </c>
      <c r="O60" s="21">
        <v>1.651694536735232</v>
      </c>
      <c r="P60" s="21">
        <v>1.6522166312642246</v>
      </c>
      <c r="Q60" s="21">
        <v>1.652716146029398</v>
      </c>
      <c r="R60" s="21">
        <v>1.653193408551793</v>
      </c>
      <c r="S60" s="21">
        <v>1.6536046619643685</v>
      </c>
      <c r="T60" s="21">
        <v>1.6539947752650486</v>
      </c>
      <c r="U60" s="21">
        <v>1.6543658919210484</v>
      </c>
      <c r="V60" s="21">
        <v>1.6547158900212997</v>
      </c>
      <c r="W60" s="21">
        <v>1.6550475611817872</v>
      </c>
      <c r="X60" s="21">
        <v>1.6553447547496269</v>
      </c>
      <c r="Y60" s="21">
        <v>1.6556210407369294</v>
      </c>
      <c r="Z60" s="21">
        <v>1.6558786269059615</v>
      </c>
      <c r="AA60" s="21">
        <v>1.6561163739055256</v>
      </c>
      <c r="AB60" s="21">
        <v>1.6563334595701877</v>
      </c>
      <c r="AC60" s="21">
        <v>1.6565731324104678</v>
      </c>
      <c r="AD60" s="21">
        <v>1.6567998085472457</v>
      </c>
      <c r="AE60" s="21">
        <v>1.6570127117263693</v>
      </c>
      <c r="AF60" s="21">
        <v>1.6572117207666495</v>
      </c>
      <c r="AG60" s="21">
        <v>1.6574015147462307</v>
      </c>
      <c r="AH60" s="21">
        <v>1.6576834654339987</v>
      </c>
      <c r="AI60" s="21">
        <v>1.6579543899898548</v>
      </c>
      <c r="AJ60" s="21">
        <v>1.6582149041125429</v>
      </c>
      <c r="AK60" s="21">
        <v>1.6584649443978674</v>
      </c>
      <c r="AL60" s="21">
        <v>1.6587065609443694</v>
      </c>
      <c r="AM60" s="21">
        <v>1.6590474269661002</v>
      </c>
      <c r="AN60" s="21">
        <v>1.6593786621966771</v>
      </c>
      <c r="AO60" s="21">
        <v>1.659705117646501</v>
      </c>
      <c r="AP60" s="21">
        <v>1.6600226260031974</v>
      </c>
      <c r="AQ60" s="21">
        <v>1.6603353487192773</v>
      </c>
    </row>
    <row r="61" spans="1:43" x14ac:dyDescent="0.25">
      <c r="A61" s="22" t="str">
        <f t="shared" si="0"/>
        <v>WApRECY</v>
      </c>
      <c r="B61" t="s">
        <v>149</v>
      </c>
      <c r="C61" t="s">
        <v>148</v>
      </c>
      <c r="D61" s="21">
        <v>1.0037077795911244</v>
      </c>
      <c r="E61" s="21">
        <v>0.98284397062644469</v>
      </c>
      <c r="F61" s="21">
        <v>0.96870926253834555</v>
      </c>
      <c r="G61" s="21">
        <v>0.95353352803542957</v>
      </c>
      <c r="H61" s="21">
        <v>0.92115343466928457</v>
      </c>
      <c r="I61" s="21">
        <v>0.92136090630112477</v>
      </c>
      <c r="J61" s="21">
        <v>0.92205931732215107</v>
      </c>
      <c r="K61" s="21">
        <v>0.92227812615226501</v>
      </c>
      <c r="L61" s="21">
        <v>0.92176693713100488</v>
      </c>
      <c r="M61" s="21">
        <v>0.9213072780421917</v>
      </c>
      <c r="N61" s="21">
        <v>0.92101379075142342</v>
      </c>
      <c r="O61" s="21">
        <v>0.92069134137967779</v>
      </c>
      <c r="P61" s="21">
        <v>0.9203407220488018</v>
      </c>
      <c r="Q61" s="21">
        <v>0.9199680511621684</v>
      </c>
      <c r="R61" s="21">
        <v>0.91957406020927324</v>
      </c>
      <c r="S61" s="21">
        <v>0.91907427174438228</v>
      </c>
      <c r="T61" s="21">
        <v>0.91855447370585575</v>
      </c>
      <c r="U61" s="21">
        <v>0.91801670470085317</v>
      </c>
      <c r="V61" s="21">
        <v>0.91745882658662203</v>
      </c>
      <c r="W61" s="21">
        <v>0.91688357128897402</v>
      </c>
      <c r="X61" s="21">
        <v>0.91626201540256424</v>
      </c>
      <c r="Y61" s="21">
        <v>0.91561983577652661</v>
      </c>
      <c r="Z61" s="21">
        <v>0.91495912384008138</v>
      </c>
      <c r="AA61" s="21">
        <v>0.91427869283744456</v>
      </c>
      <c r="AB61" s="21">
        <v>0.91357753671714637</v>
      </c>
      <c r="AC61" s="21">
        <v>0.91303924812960902</v>
      </c>
      <c r="AD61" s="21">
        <v>0.91249530908825738</v>
      </c>
      <c r="AE61" s="21">
        <v>0.91194463101397605</v>
      </c>
      <c r="AF61" s="21">
        <v>0.91138678555473307</v>
      </c>
      <c r="AG61" s="21">
        <v>0.91082613795841594</v>
      </c>
      <c r="AH61" s="21">
        <v>0.91053962307960634</v>
      </c>
      <c r="AI61" s="21">
        <v>0.91024777096019349</v>
      </c>
      <c r="AJ61" s="21">
        <v>0.90995105337858639</v>
      </c>
      <c r="AK61" s="21">
        <v>0.9096493006733597</v>
      </c>
      <c r="AL61" s="21">
        <v>0.90934461006120237</v>
      </c>
      <c r="AM61" s="21">
        <v>0.90937018848897422</v>
      </c>
      <c r="AN61" s="21">
        <v>0.90938933407339306</v>
      </c>
      <c r="AO61" s="21">
        <v>0.90940688235045397</v>
      </c>
      <c r="AP61" s="21">
        <v>0.9094186064441937</v>
      </c>
      <c r="AQ61" s="21">
        <v>0.90942889141447603</v>
      </c>
    </row>
    <row r="62" spans="1:43" x14ac:dyDescent="0.25">
      <c r="A62" s="22" t="str">
        <f t="shared" si="0"/>
        <v>WLpPLNT</v>
      </c>
      <c r="B62" t="s">
        <v>150</v>
      </c>
      <c r="C62" t="s">
        <v>119</v>
      </c>
      <c r="D62" s="21">
        <v>0.94483167302201743</v>
      </c>
      <c r="E62" s="21">
        <v>0.90634167911955499</v>
      </c>
      <c r="F62" s="21">
        <v>0.90610899499895037</v>
      </c>
      <c r="G62" s="21">
        <v>0.89716256965972441</v>
      </c>
      <c r="H62" s="21">
        <v>0.86278560370167656</v>
      </c>
      <c r="I62" s="21">
        <v>0.86318299233996254</v>
      </c>
      <c r="J62" s="21">
        <v>0.86389490303496363</v>
      </c>
      <c r="K62" s="21">
        <v>0.86421844862550168</v>
      </c>
      <c r="L62" s="21">
        <v>0.86426644037443912</v>
      </c>
      <c r="M62" s="21">
        <v>0.86438057843295879</v>
      </c>
      <c r="N62" s="21">
        <v>0.86455578906060826</v>
      </c>
      <c r="O62" s="21">
        <v>0.86472224700168554</v>
      </c>
      <c r="P62" s="21">
        <v>0.86487959011468707</v>
      </c>
      <c r="Q62" s="21">
        <v>0.86503021984086259</v>
      </c>
      <c r="R62" s="21">
        <v>0.86517443581377451</v>
      </c>
      <c r="S62" s="21">
        <v>0.86528893295568887</v>
      </c>
      <c r="T62" s="21">
        <v>0.86539702372039273</v>
      </c>
      <c r="U62" s="21">
        <v>0.8655003517686487</v>
      </c>
      <c r="V62" s="21">
        <v>0.86559641049611513</v>
      </c>
      <c r="W62" s="21">
        <v>0.8656876954535313</v>
      </c>
      <c r="X62" s="21">
        <v>0.86577095199379617</v>
      </c>
      <c r="Y62" s="21">
        <v>0.86584682528335422</v>
      </c>
      <c r="Z62" s="21">
        <v>0.86591742964149698</v>
      </c>
      <c r="AA62" s="21">
        <v>0.86598166531531828</v>
      </c>
      <c r="AB62" s="21">
        <v>0.86603855991955769</v>
      </c>
      <c r="AC62" s="21">
        <v>0.86610764710531629</v>
      </c>
      <c r="AD62" s="21">
        <v>0.86617297441273833</v>
      </c>
      <c r="AE62" s="21">
        <v>0.86623333223258348</v>
      </c>
      <c r="AF62" s="21">
        <v>0.86628818114470718</v>
      </c>
      <c r="AG62" s="21">
        <v>0.86634174262251706</v>
      </c>
      <c r="AH62" s="21">
        <v>0.86643640731691995</v>
      </c>
      <c r="AI62" s="21">
        <v>0.86652730465513661</v>
      </c>
      <c r="AJ62" s="21">
        <v>0.86661458257587132</v>
      </c>
      <c r="AK62" s="21">
        <v>0.86669769479800141</v>
      </c>
      <c r="AL62" s="21">
        <v>0.86677851361602221</v>
      </c>
      <c r="AM62" s="21">
        <v>0.86690344434894728</v>
      </c>
      <c r="AN62" s="21">
        <v>0.86702407423459749</v>
      </c>
      <c r="AO62" s="21">
        <v>0.86714472532491826</v>
      </c>
      <c r="AP62" s="21">
        <v>0.86726071310913544</v>
      </c>
      <c r="AQ62" s="21">
        <v>0.86737612827408062</v>
      </c>
    </row>
    <row r="63" spans="1:43" x14ac:dyDescent="0.25">
      <c r="A63" s="22" t="str">
        <f t="shared" si="0"/>
        <v>WLpANIM</v>
      </c>
      <c r="B63" t="s">
        <v>150</v>
      </c>
      <c r="C63" t="s">
        <v>120</v>
      </c>
      <c r="D63" s="21">
        <v>5.7380128245331194</v>
      </c>
      <c r="E63" s="21">
        <v>5.4911551155027691</v>
      </c>
      <c r="F63" s="21">
        <v>5.4904729444147957</v>
      </c>
      <c r="G63" s="21">
        <v>5.4342304020075547</v>
      </c>
      <c r="H63" s="21">
        <v>5.2179082548736044</v>
      </c>
      <c r="I63" s="21">
        <v>5.2182297270839104</v>
      </c>
      <c r="J63" s="21">
        <v>5.2188689806736308</v>
      </c>
      <c r="K63" s="21">
        <v>5.2191381045064285</v>
      </c>
      <c r="L63" s="21">
        <v>5.2191764148231705</v>
      </c>
      <c r="M63" s="21">
        <v>5.2192755829647055</v>
      </c>
      <c r="N63" s="21">
        <v>5.2194314102859316</v>
      </c>
      <c r="O63" s="21">
        <v>5.2195791093856565</v>
      </c>
      <c r="P63" s="21">
        <v>5.2197187606321629</v>
      </c>
      <c r="Q63" s="21">
        <v>5.2198527770248697</v>
      </c>
      <c r="R63" s="21">
        <v>5.2199815210650398</v>
      </c>
      <c r="S63" s="21">
        <v>5.2200825085381348</v>
      </c>
      <c r="T63" s="21">
        <v>5.2201780739183885</v>
      </c>
      <c r="U63" s="21">
        <v>5.2202697587681426</v>
      </c>
      <c r="V63" s="21">
        <v>5.2203550174705624</v>
      </c>
      <c r="W63" s="21">
        <v>5.2204362816920709</v>
      </c>
      <c r="X63" s="21">
        <v>5.2205085858761446</v>
      </c>
      <c r="Y63" s="21">
        <v>5.2205742984773549</v>
      </c>
      <c r="Z63" s="21">
        <v>5.2206355394588302</v>
      </c>
      <c r="AA63" s="21">
        <v>5.2206911826684337</v>
      </c>
      <c r="AB63" s="21">
        <v>5.2207402184542699</v>
      </c>
      <c r="AC63" s="21">
        <v>5.2207999194428103</v>
      </c>
      <c r="AD63" s="21">
        <v>5.2208565088927319</v>
      </c>
      <c r="AE63" s="21">
        <v>5.2209088157065597</v>
      </c>
      <c r="AF63" s="21">
        <v>5.2209562296384044</v>
      </c>
      <c r="AG63" s="21">
        <v>5.2210030210759193</v>
      </c>
      <c r="AH63" s="21">
        <v>5.2210883783307551</v>
      </c>
      <c r="AI63" s="21">
        <v>5.2211706009265475</v>
      </c>
      <c r="AJ63" s="21">
        <v>5.2212497720659794</v>
      </c>
      <c r="AK63" s="21">
        <v>5.2213252802850025</v>
      </c>
      <c r="AL63" s="21">
        <v>5.2213990756120277</v>
      </c>
      <c r="AM63" s="21">
        <v>5.2215129622450132</v>
      </c>
      <c r="AN63" s="21">
        <v>5.2216229871173052</v>
      </c>
      <c r="AO63" s="21">
        <v>5.2217334585713839</v>
      </c>
      <c r="AP63" s="21">
        <v>5.2218396559902152</v>
      </c>
      <c r="AQ63" s="21">
        <v>5.2219457435353087</v>
      </c>
    </row>
    <row r="64" spans="1:43" x14ac:dyDescent="0.25">
      <c r="A64" s="22" t="str">
        <f t="shared" si="0"/>
        <v>WLpFORE</v>
      </c>
      <c r="B64" t="s">
        <v>150</v>
      </c>
      <c r="C64" t="s">
        <v>121</v>
      </c>
      <c r="D64" s="21">
        <v>0.23539043280295763</v>
      </c>
      <c r="E64" s="21">
        <v>0.22605944209224424</v>
      </c>
      <c r="F64" s="21">
        <v>0.22598771829221501</v>
      </c>
      <c r="G64" s="21">
        <v>0.223736367884043</v>
      </c>
      <c r="H64" s="21">
        <v>0.2153472504296996</v>
      </c>
      <c r="I64" s="21">
        <v>0.21541549299081059</v>
      </c>
      <c r="J64" s="21">
        <v>0.21578944432022834</v>
      </c>
      <c r="K64" s="21">
        <v>0.21582260648696658</v>
      </c>
      <c r="L64" s="21">
        <v>0.21577669812278197</v>
      </c>
      <c r="M64" s="21">
        <v>0.21579993594523866</v>
      </c>
      <c r="N64" s="21">
        <v>0.21585294242604161</v>
      </c>
      <c r="O64" s="21">
        <v>0.21590506535443293</v>
      </c>
      <c r="P64" s="21">
        <v>0.21595523360342142</v>
      </c>
      <c r="Q64" s="21">
        <v>0.21600335015044825</v>
      </c>
      <c r="R64" s="21">
        <v>0.21604953186344023</v>
      </c>
      <c r="S64" s="21">
        <v>0.21608601415796783</v>
      </c>
      <c r="T64" s="21">
        <v>0.21612020773954088</v>
      </c>
      <c r="U64" s="21">
        <v>0.21615362337955663</v>
      </c>
      <c r="V64" s="21">
        <v>0.21618363238065719</v>
      </c>
      <c r="W64" s="21">
        <v>0.21621266621196947</v>
      </c>
      <c r="X64" s="21">
        <v>0.21623869281317509</v>
      </c>
      <c r="Y64" s="21">
        <v>0.21626159991181204</v>
      </c>
      <c r="Z64" s="21">
        <v>0.21628355936783608</v>
      </c>
      <c r="AA64" s="21">
        <v>0.21630357524749819</v>
      </c>
      <c r="AB64" s="21">
        <v>0.21632073292073736</v>
      </c>
      <c r="AC64" s="21">
        <v>0.21634229581492012</v>
      </c>
      <c r="AD64" s="21">
        <v>0.21636318074942051</v>
      </c>
      <c r="AE64" s="21">
        <v>0.21638210710196717</v>
      </c>
      <c r="AF64" s="21">
        <v>0.21639834722055171</v>
      </c>
      <c r="AG64" s="21">
        <v>0.21641603858141453</v>
      </c>
      <c r="AH64" s="21">
        <v>0.21644565209054234</v>
      </c>
      <c r="AI64" s="21">
        <v>0.21647416446642326</v>
      </c>
      <c r="AJ64" s="21">
        <v>0.21650151550565744</v>
      </c>
      <c r="AK64" s="21">
        <v>0.21652696020684856</v>
      </c>
      <c r="AL64" s="21">
        <v>0.21655236559132907</v>
      </c>
      <c r="AM64" s="21">
        <v>0.21659175459804589</v>
      </c>
      <c r="AN64" s="21">
        <v>0.2166287632293307</v>
      </c>
      <c r="AO64" s="21">
        <v>0.21666746058496242</v>
      </c>
      <c r="AP64" s="21">
        <v>0.21670300513465668</v>
      </c>
      <c r="AQ64" s="21">
        <v>0.21673947412452824</v>
      </c>
    </row>
    <row r="65" spans="1:43" x14ac:dyDescent="0.25">
      <c r="A65" s="22" t="str">
        <f t="shared" si="0"/>
        <v>WLpFISH</v>
      </c>
      <c r="B65" t="s">
        <v>150</v>
      </c>
      <c r="C65" t="s">
        <v>122</v>
      </c>
      <c r="D65" s="21">
        <v>0.48271513386279574</v>
      </c>
      <c r="E65" s="21">
        <v>0.46418107770915412</v>
      </c>
      <c r="F65" s="21">
        <v>0.4639775216765672</v>
      </c>
      <c r="G65" s="21">
        <v>0.45948480746947529</v>
      </c>
      <c r="H65" s="21">
        <v>0.44253176467202798</v>
      </c>
      <c r="I65" s="21">
        <v>0.44279275919947914</v>
      </c>
      <c r="J65" s="21">
        <v>0.44341006440534958</v>
      </c>
      <c r="K65" s="21">
        <v>0.44365965940680291</v>
      </c>
      <c r="L65" s="21">
        <v>0.4436800451944935</v>
      </c>
      <c r="M65" s="21">
        <v>0.44375554939838729</v>
      </c>
      <c r="N65" s="21">
        <v>0.44389865516068505</v>
      </c>
      <c r="O65" s="21">
        <v>0.44403226874442309</v>
      </c>
      <c r="P65" s="21">
        <v>0.4441567923415865</v>
      </c>
      <c r="Q65" s="21">
        <v>0.44427487650783737</v>
      </c>
      <c r="R65" s="21">
        <v>0.44438681542316277</v>
      </c>
      <c r="S65" s="21">
        <v>0.44446614726670763</v>
      </c>
      <c r="T65" s="21">
        <v>0.44453924723208965</v>
      </c>
      <c r="U65" s="21">
        <v>0.44460772844310503</v>
      </c>
      <c r="V65" s="21">
        <v>0.44466904785693218</v>
      </c>
      <c r="W65" s="21">
        <v>0.44472568256828487</v>
      </c>
      <c r="X65" s="21">
        <v>0.44477413780157293</v>
      </c>
      <c r="Y65" s="21">
        <v>0.44481535491241819</v>
      </c>
      <c r="Z65" s="21">
        <v>0.44485146483291288</v>
      </c>
      <c r="AA65" s="21">
        <v>0.44488138292175317</v>
      </c>
      <c r="AB65" s="21">
        <v>0.44490419502104667</v>
      </c>
      <c r="AC65" s="21">
        <v>0.44494503939123653</v>
      </c>
      <c r="AD65" s="21">
        <v>0.44498259087155517</v>
      </c>
      <c r="AE65" s="21">
        <v>0.4450156436389815</v>
      </c>
      <c r="AF65" s="21">
        <v>0.44504365073230001</v>
      </c>
      <c r="AG65" s="21">
        <v>0.44507088413516804</v>
      </c>
      <c r="AH65" s="21">
        <v>0.4451467181128036</v>
      </c>
      <c r="AI65" s="21">
        <v>0.44521924525987205</v>
      </c>
      <c r="AJ65" s="21">
        <v>0.44528856147221346</v>
      </c>
      <c r="AK65" s="21">
        <v>0.44535405367030217</v>
      </c>
      <c r="AL65" s="21">
        <v>0.44541764878144752</v>
      </c>
      <c r="AM65" s="21">
        <v>0.44553142819996311</v>
      </c>
      <c r="AN65" s="21">
        <v>0.44564109851541683</v>
      </c>
      <c r="AO65" s="21">
        <v>0.44575097193310165</v>
      </c>
      <c r="AP65" s="21">
        <v>0.44585635458388034</v>
      </c>
      <c r="AQ65" s="21">
        <v>0.44596140197009287</v>
      </c>
    </row>
    <row r="66" spans="1:43" x14ac:dyDescent="0.25">
      <c r="A66" s="22" t="str">
        <f t="shared" si="0"/>
        <v>WLpFOSM</v>
      </c>
      <c r="B66" t="s">
        <v>150</v>
      </c>
      <c r="C66" t="s">
        <v>123</v>
      </c>
      <c r="D66" s="21">
        <v>5.5062113979825176</v>
      </c>
      <c r="E66" s="21">
        <v>5.2692996747138423</v>
      </c>
      <c r="F66" s="21">
        <v>5.2682768926730175</v>
      </c>
      <c r="G66" s="21">
        <v>5.214086579863431</v>
      </c>
      <c r="H66" s="21">
        <v>5.006487231626175</v>
      </c>
      <c r="I66" s="21">
        <v>5.0065167518511799</v>
      </c>
      <c r="J66" s="21">
        <v>5.0068954236396932</v>
      </c>
      <c r="K66" s="21">
        <v>5.0068760765329943</v>
      </c>
      <c r="L66" s="21">
        <v>5.0065739649927909</v>
      </c>
      <c r="M66" s="21">
        <v>5.0063446248657097</v>
      </c>
      <c r="N66" s="21">
        <v>5.0062053949727234</v>
      </c>
      <c r="O66" s="21">
        <v>5.0060591650981117</v>
      </c>
      <c r="P66" s="21">
        <v>5.0059048156238708</v>
      </c>
      <c r="Q66" s="21">
        <v>5.0057436524859549</v>
      </c>
      <c r="R66" s="21">
        <v>5.0055758879395915</v>
      </c>
      <c r="S66" s="21">
        <v>5.0053648972911775</v>
      </c>
      <c r="T66" s="21">
        <v>5.0051475289956269</v>
      </c>
      <c r="U66" s="21">
        <v>5.0049255175789549</v>
      </c>
      <c r="V66" s="21">
        <v>5.0046962958064363</v>
      </c>
      <c r="W66" s="21">
        <v>5.0044624674796125</v>
      </c>
      <c r="X66" s="21">
        <v>5.004216532865172</v>
      </c>
      <c r="Y66" s="21">
        <v>5.0039632735385915</v>
      </c>
      <c r="Z66" s="21">
        <v>5.0037048600874829</v>
      </c>
      <c r="AA66" s="21">
        <v>5.0034401700117215</v>
      </c>
      <c r="AB66" s="21">
        <v>5.0031682944566143</v>
      </c>
      <c r="AC66" s="21">
        <v>5.0029584357165531</v>
      </c>
      <c r="AD66" s="21">
        <v>5.0027475397826953</v>
      </c>
      <c r="AE66" s="21">
        <v>5.0025343612491397</v>
      </c>
      <c r="AF66" s="21">
        <v>5.002318206198952</v>
      </c>
      <c r="AG66" s="21">
        <v>5.0021033030697222</v>
      </c>
      <c r="AH66" s="21">
        <v>5.0019921714829438</v>
      </c>
      <c r="AI66" s="21">
        <v>5.0018794715829182</v>
      </c>
      <c r="AJ66" s="21">
        <v>5.0017653051634934</v>
      </c>
      <c r="AK66" s="21">
        <v>5.0016490428433436</v>
      </c>
      <c r="AL66" s="21">
        <v>5.0015326756591323</v>
      </c>
      <c r="AM66" s="21">
        <v>5.0015385401592125</v>
      </c>
      <c r="AN66" s="21">
        <v>5.0015412751547279</v>
      </c>
      <c r="AO66" s="21">
        <v>5.0015451262219797</v>
      </c>
      <c r="AP66" s="21">
        <v>5.0015454852027119</v>
      </c>
      <c r="AQ66" s="21">
        <v>5.0015465335191989</v>
      </c>
    </row>
    <row r="67" spans="1:43" x14ac:dyDescent="0.25">
      <c r="A67" s="22" t="str">
        <f t="shared" ref="A67:A130" si="1">B67&amp;C67</f>
        <v>WLpOTHM</v>
      </c>
      <c r="B67" t="s">
        <v>150</v>
      </c>
      <c r="C67" t="s">
        <v>124</v>
      </c>
      <c r="D67" s="21">
        <v>0.18149070929552072</v>
      </c>
      <c r="E67" s="21">
        <v>0.17431868298539238</v>
      </c>
      <c r="F67" s="21">
        <v>0.17416370023130603</v>
      </c>
      <c r="G67" s="21">
        <v>0.17233691447242555</v>
      </c>
      <c r="H67" s="21">
        <v>0.16587221021431961</v>
      </c>
      <c r="I67" s="21">
        <v>0.16581739967080725</v>
      </c>
      <c r="J67" s="21">
        <v>0.16605846922110495</v>
      </c>
      <c r="K67" s="21">
        <v>0.16596854045281209</v>
      </c>
      <c r="L67" s="21">
        <v>0.16583386775524941</v>
      </c>
      <c r="M67" s="21">
        <v>0.16577003614526559</v>
      </c>
      <c r="N67" s="21">
        <v>0.1657436318746224</v>
      </c>
      <c r="O67" s="21">
        <v>0.16571758827667965</v>
      </c>
      <c r="P67" s="21">
        <v>0.16569061105166602</v>
      </c>
      <c r="Q67" s="21">
        <v>0.1656621173374429</v>
      </c>
      <c r="R67" s="21">
        <v>0.16563222032050473</v>
      </c>
      <c r="S67" s="21">
        <v>0.16559009782635783</v>
      </c>
      <c r="T67" s="21">
        <v>0.16554620726742592</v>
      </c>
      <c r="U67" s="21">
        <v>0.1655019968316005</v>
      </c>
      <c r="V67" s="21">
        <v>0.16545481939304368</v>
      </c>
      <c r="W67" s="21">
        <v>0.16540711893212237</v>
      </c>
      <c r="X67" s="21">
        <v>0.16535624760461426</v>
      </c>
      <c r="Y67" s="21">
        <v>0.16530265476646994</v>
      </c>
      <c r="Z67" s="21">
        <v>0.16524852552056005</v>
      </c>
      <c r="AA67" s="21">
        <v>0.16519284713126375</v>
      </c>
      <c r="AB67" s="21">
        <v>0.1651347558547577</v>
      </c>
      <c r="AC67" s="21">
        <v>0.16509176982428567</v>
      </c>
      <c r="AD67" s="21">
        <v>0.16504900065213385</v>
      </c>
      <c r="AE67" s="21">
        <v>0.16500508241704842</v>
      </c>
      <c r="AF67" s="21">
        <v>0.16495928701001139</v>
      </c>
      <c r="AG67" s="21">
        <v>0.16491569091534158</v>
      </c>
      <c r="AH67" s="21">
        <v>0.16489728273427715</v>
      </c>
      <c r="AI67" s="21">
        <v>0.16487846129319714</v>
      </c>
      <c r="AJ67" s="21">
        <v>0.1648591452662036</v>
      </c>
      <c r="AK67" s="21">
        <v>0.16483857695616896</v>
      </c>
      <c r="AL67" s="21">
        <v>0.16481860881801319</v>
      </c>
      <c r="AM67" s="21">
        <v>0.16482914611466806</v>
      </c>
      <c r="AN67" s="21">
        <v>0.16483772664221166</v>
      </c>
      <c r="AO67" s="21">
        <v>0.16484841283381252</v>
      </c>
      <c r="AP67" s="21">
        <v>0.16485639145050843</v>
      </c>
      <c r="AQ67" s="21">
        <v>0.16486566753292303</v>
      </c>
    </row>
    <row r="68" spans="1:43" x14ac:dyDescent="0.25">
      <c r="A68" s="22" t="str">
        <f t="shared" si="1"/>
        <v>WLpFBTO</v>
      </c>
      <c r="B68" t="s">
        <v>150</v>
      </c>
      <c r="C68" t="s">
        <v>125</v>
      </c>
      <c r="D68" s="21">
        <v>1.5146737126298</v>
      </c>
      <c r="E68" s="21">
        <v>1.4521052762447415</v>
      </c>
      <c r="F68" s="21">
        <v>1.4515782279724905</v>
      </c>
      <c r="G68" s="21">
        <v>1.4368428794543306</v>
      </c>
      <c r="H68" s="21">
        <v>1.3810461810714409</v>
      </c>
      <c r="I68" s="21">
        <v>1.3815161388541071</v>
      </c>
      <c r="J68" s="21">
        <v>1.3822310467481951</v>
      </c>
      <c r="K68" s="21">
        <v>1.3825480471943647</v>
      </c>
      <c r="L68" s="21">
        <v>1.3825872618730142</v>
      </c>
      <c r="M68" s="21">
        <v>1.3826897302423502</v>
      </c>
      <c r="N68" s="21">
        <v>1.3828536662275053</v>
      </c>
      <c r="O68" s="21">
        <v>1.3830060464536174</v>
      </c>
      <c r="P68" s="21">
        <v>1.3831475083045082</v>
      </c>
      <c r="Q68" s="21">
        <v>1.383281523022827</v>
      </c>
      <c r="R68" s="21">
        <v>1.3834092336443</v>
      </c>
      <c r="S68" s="21">
        <v>1.3835046053281923</v>
      </c>
      <c r="T68" s="21">
        <v>1.3835934894508792</v>
      </c>
      <c r="U68" s="21">
        <v>1.383677560627381</v>
      </c>
      <c r="V68" s="21">
        <v>1.3837542617973595</v>
      </c>
      <c r="W68" s="21">
        <v>1.3838260336837667</v>
      </c>
      <c r="X68" s="21">
        <v>1.3838836691829151</v>
      </c>
      <c r="Y68" s="21">
        <v>1.3839336762000936</v>
      </c>
      <c r="Z68" s="21">
        <v>1.3839780582978107</v>
      </c>
      <c r="AA68" s="21">
        <v>1.3840155703375256</v>
      </c>
      <c r="AB68" s="21">
        <v>1.3840451340852078</v>
      </c>
      <c r="AC68" s="21">
        <v>1.3840856330104754</v>
      </c>
      <c r="AD68" s="21">
        <v>1.3841223008980081</v>
      </c>
      <c r="AE68" s="21">
        <v>1.3841540991113908</v>
      </c>
      <c r="AF68" s="21">
        <v>1.3841804487099314</v>
      </c>
      <c r="AG68" s="21">
        <v>1.3842056754747862</v>
      </c>
      <c r="AH68" s="21">
        <v>1.3842783398037684</v>
      </c>
      <c r="AI68" s="21">
        <v>1.3843474736166912</v>
      </c>
      <c r="AJ68" s="21">
        <v>1.3844133340956524</v>
      </c>
      <c r="AK68" s="21">
        <v>1.3844754590605202</v>
      </c>
      <c r="AL68" s="21">
        <v>1.3845359069573613</v>
      </c>
      <c r="AM68" s="21">
        <v>1.3846447675110525</v>
      </c>
      <c r="AN68" s="21">
        <v>1.3847500390754068</v>
      </c>
      <c r="AO68" s="21">
        <v>1.3848561283537979</v>
      </c>
      <c r="AP68" s="21">
        <v>1.3849584707833151</v>
      </c>
      <c r="AQ68" s="21">
        <v>1.3850612633400821</v>
      </c>
    </row>
    <row r="69" spans="1:43" x14ac:dyDescent="0.25">
      <c r="A69" s="22" t="str">
        <f t="shared" si="1"/>
        <v>WLpTXWO</v>
      </c>
      <c r="B69" t="s">
        <v>150</v>
      </c>
      <c r="C69" t="s">
        <v>126</v>
      </c>
      <c r="D69" s="21">
        <v>0.52812312042016041</v>
      </c>
      <c r="E69" s="21">
        <v>0.50793789066353101</v>
      </c>
      <c r="F69" s="21">
        <v>0.50757120409679279</v>
      </c>
      <c r="G69" s="21">
        <v>0.50257590021048282</v>
      </c>
      <c r="H69" s="21">
        <v>0.48394113591810334</v>
      </c>
      <c r="I69" s="21">
        <v>0.48442967380093588</v>
      </c>
      <c r="J69" s="21">
        <v>0.48513736474036673</v>
      </c>
      <c r="K69" s="21">
        <v>0.48543179994652308</v>
      </c>
      <c r="L69" s="21">
        <v>0.48543940617197967</v>
      </c>
      <c r="M69" s="21">
        <v>0.48552097788478704</v>
      </c>
      <c r="N69" s="21">
        <v>0.48565753233398889</v>
      </c>
      <c r="O69" s="21">
        <v>0.48578443160600165</v>
      </c>
      <c r="P69" s="21">
        <v>0.48590149822207862</v>
      </c>
      <c r="Q69" s="21">
        <v>0.48601125232375408</v>
      </c>
      <c r="R69" s="21">
        <v>0.48611473601605187</v>
      </c>
      <c r="S69" s="21">
        <v>0.48619125675986002</v>
      </c>
      <c r="T69" s="21">
        <v>0.48626152452314936</v>
      </c>
      <c r="U69" s="21">
        <v>0.4863272631307094</v>
      </c>
      <c r="V69" s="21">
        <v>0.48638599984231934</v>
      </c>
      <c r="W69" s="21">
        <v>0.48644023029417632</v>
      </c>
      <c r="X69" s="21">
        <v>0.48648371758615372</v>
      </c>
      <c r="Y69" s="21">
        <v>0.48652019153184922</v>
      </c>
      <c r="Z69" s="21">
        <v>0.48655173526544054</v>
      </c>
      <c r="AA69" s="21">
        <v>0.48657708074654904</v>
      </c>
      <c r="AB69" s="21">
        <v>0.48659520987814836</v>
      </c>
      <c r="AC69" s="21">
        <v>0.48662333414428843</v>
      </c>
      <c r="AD69" s="21">
        <v>0.4866478375200155</v>
      </c>
      <c r="AE69" s="21">
        <v>0.48666761023864707</v>
      </c>
      <c r="AF69" s="21">
        <v>0.48668211957488694</v>
      </c>
      <c r="AG69" s="21">
        <v>0.48669573659978366</v>
      </c>
      <c r="AH69" s="21">
        <v>0.48674700957067035</v>
      </c>
      <c r="AI69" s="21">
        <v>0.48679497050352843</v>
      </c>
      <c r="AJ69" s="21">
        <v>0.48683982437715828</v>
      </c>
      <c r="AK69" s="21">
        <v>0.4868810606496401</v>
      </c>
      <c r="AL69" s="21">
        <v>0.48692077519707427</v>
      </c>
      <c r="AM69" s="21">
        <v>0.48699985825271813</v>
      </c>
      <c r="AN69" s="21">
        <v>0.48707546762393816</v>
      </c>
      <c r="AO69" s="21">
        <v>0.48715199292700406</v>
      </c>
      <c r="AP69" s="21">
        <v>0.48722485978406949</v>
      </c>
      <c r="AQ69" s="21">
        <v>0.48729829388924639</v>
      </c>
    </row>
    <row r="70" spans="1:43" x14ac:dyDescent="0.25">
      <c r="A70" s="22" t="str">
        <f t="shared" si="1"/>
        <v>WLpCOKE</v>
      </c>
      <c r="B70" t="s">
        <v>150</v>
      </c>
      <c r="C70" t="s">
        <v>127</v>
      </c>
      <c r="D70" s="21">
        <v>1.8391930085360331</v>
      </c>
      <c r="E70" s="21">
        <v>1.7643285413921728</v>
      </c>
      <c r="F70" s="21">
        <v>1.763808156949046</v>
      </c>
      <c r="G70" s="21">
        <v>1.7463263091412782</v>
      </c>
      <c r="H70" s="21">
        <v>1.679291490510759</v>
      </c>
      <c r="I70" s="21">
        <v>1.679773540193469</v>
      </c>
      <c r="J70" s="21">
        <v>1.6806868785221729</v>
      </c>
      <c r="K70" s="21">
        <v>1.6811959205317322</v>
      </c>
      <c r="L70" s="21">
        <v>1.6812530910345691</v>
      </c>
      <c r="M70" s="21">
        <v>1.6813357916472187</v>
      </c>
      <c r="N70" s="21">
        <v>1.6815731044244659</v>
      </c>
      <c r="O70" s="21">
        <v>1.6817840292262654</v>
      </c>
      <c r="P70" s="21">
        <v>1.6819717641805072</v>
      </c>
      <c r="Q70" s="21">
        <v>1.6821436598854413</v>
      </c>
      <c r="R70" s="21">
        <v>1.6823007133305363</v>
      </c>
      <c r="S70" s="21">
        <v>1.6823737600099249</v>
      </c>
      <c r="T70" s="21">
        <v>1.6824321604648198</v>
      </c>
      <c r="U70" s="21">
        <v>1.6824777119150014</v>
      </c>
      <c r="V70" s="21">
        <v>1.6825080406195165</v>
      </c>
      <c r="W70" s="21">
        <v>1.6825257117451098</v>
      </c>
      <c r="X70" s="21">
        <v>1.6825234251227401</v>
      </c>
      <c r="Y70" s="21">
        <v>1.6825055361817138</v>
      </c>
      <c r="Z70" s="21">
        <v>1.6824741873409175</v>
      </c>
      <c r="AA70" s="21">
        <v>1.6824281941144443</v>
      </c>
      <c r="AB70" s="21">
        <v>1.6823666153595105</v>
      </c>
      <c r="AC70" s="21">
        <v>1.6823521482866755</v>
      </c>
      <c r="AD70" s="21">
        <v>1.6823299375718046</v>
      </c>
      <c r="AE70" s="21">
        <v>1.682299064922943</v>
      </c>
      <c r="AF70" s="21">
        <v>1.6822592051427894</v>
      </c>
      <c r="AG70" s="21">
        <v>1.6822147651887018</v>
      </c>
      <c r="AH70" s="21">
        <v>1.6823089118081469</v>
      </c>
      <c r="AI70" s="21">
        <v>1.6823961802534173</v>
      </c>
      <c r="AJ70" s="21">
        <v>1.6824769839449729</v>
      </c>
      <c r="AK70" s="21">
        <v>1.6825510846328759</v>
      </c>
      <c r="AL70" s="21">
        <v>1.6826204690801667</v>
      </c>
      <c r="AM70" s="21">
        <v>1.6828347407804394</v>
      </c>
      <c r="AN70" s="21">
        <v>1.6830421802783198</v>
      </c>
      <c r="AO70" s="21">
        <v>1.6832475135296949</v>
      </c>
      <c r="AP70" s="21">
        <v>1.6834463242315731</v>
      </c>
      <c r="AQ70" s="21">
        <v>1.6836429008571629</v>
      </c>
    </row>
    <row r="71" spans="1:43" x14ac:dyDescent="0.25">
      <c r="A71" s="22" t="str">
        <f t="shared" si="1"/>
        <v>WLpREFN</v>
      </c>
      <c r="B71" t="s">
        <v>150</v>
      </c>
      <c r="C71" t="s">
        <v>128</v>
      </c>
      <c r="D71" s="21">
        <v>2.3287638831537163</v>
      </c>
      <c r="E71" s="21">
        <v>2.2476483996351275</v>
      </c>
      <c r="F71" s="21">
        <v>2.2538923315428083</v>
      </c>
      <c r="G71" s="21">
        <v>2.2418767566970024</v>
      </c>
      <c r="H71" s="21">
        <v>2.1695254258691836</v>
      </c>
      <c r="I71" s="21">
        <v>2.1758795987143871</v>
      </c>
      <c r="J71" s="21">
        <v>2.1869758220245799</v>
      </c>
      <c r="K71" s="21">
        <v>2.1969934317092106</v>
      </c>
      <c r="L71" s="21">
        <v>2.2012519554876251</v>
      </c>
      <c r="M71" s="21">
        <v>2.2052747935844779</v>
      </c>
      <c r="N71" s="21">
        <v>2.2093470524614078</v>
      </c>
      <c r="O71" s="21">
        <v>2.2132838482061632</v>
      </c>
      <c r="P71" s="21">
        <v>2.2170923671502329</v>
      </c>
      <c r="Q71" s="21">
        <v>2.2208170680375252</v>
      </c>
      <c r="R71" s="21">
        <v>2.2244304992908672</v>
      </c>
      <c r="S71" s="21">
        <v>2.2278628911853575</v>
      </c>
      <c r="T71" s="21">
        <v>2.2311988528310378</v>
      </c>
      <c r="U71" s="21">
        <v>2.2344430923474898</v>
      </c>
      <c r="V71" s="21">
        <v>2.2375965733105256</v>
      </c>
      <c r="W71" s="21">
        <v>2.2406650498060219</v>
      </c>
      <c r="X71" s="21">
        <v>2.2437104898179574</v>
      </c>
      <c r="Y71" s="21">
        <v>2.2466697311844599</v>
      </c>
      <c r="Z71" s="21">
        <v>2.2495474969724722</v>
      </c>
      <c r="AA71" s="21">
        <v>2.2523451211261953</v>
      </c>
      <c r="AB71" s="21">
        <v>2.2550640290121593</v>
      </c>
      <c r="AC71" s="21">
        <v>2.2577305845476983</v>
      </c>
      <c r="AD71" s="21">
        <v>2.260328206998159</v>
      </c>
      <c r="AE71" s="21">
        <v>2.2628578453812702</v>
      </c>
      <c r="AF71" s="21">
        <v>2.265321290418512</v>
      </c>
      <c r="AG71" s="21">
        <v>2.2677244333387021</v>
      </c>
      <c r="AH71" s="21">
        <v>2.2701776306396289</v>
      </c>
      <c r="AI71" s="21">
        <v>2.2725692188793634</v>
      </c>
      <c r="AJ71" s="21">
        <v>2.2748999007351052</v>
      </c>
      <c r="AK71" s="21">
        <v>2.2771693702441609</v>
      </c>
      <c r="AL71" s="21">
        <v>2.2793791992613235</v>
      </c>
      <c r="AM71" s="21">
        <v>2.2816595707896257</v>
      </c>
      <c r="AN71" s="21">
        <v>2.2838794997256291</v>
      </c>
      <c r="AO71" s="21">
        <v>2.2860441167448342</v>
      </c>
      <c r="AP71" s="21">
        <v>2.2881494164893241</v>
      </c>
      <c r="AQ71" s="21">
        <v>2.2902002758332447</v>
      </c>
    </row>
    <row r="72" spans="1:43" x14ac:dyDescent="0.25">
      <c r="A72" s="22" t="str">
        <f t="shared" si="1"/>
        <v>WLpCHEM</v>
      </c>
      <c r="B72" t="s">
        <v>150</v>
      </c>
      <c r="C72" t="s">
        <v>129</v>
      </c>
      <c r="D72" s="21">
        <v>0.81525635666478813</v>
      </c>
      <c r="E72" s="21">
        <v>0.78445948608130589</v>
      </c>
      <c r="F72" s="21">
        <v>0.78399665002613161</v>
      </c>
      <c r="G72" s="21">
        <v>0.77659882731323049</v>
      </c>
      <c r="H72" s="21">
        <v>0.74823073776495619</v>
      </c>
      <c r="I72" s="21">
        <v>0.74901937658686601</v>
      </c>
      <c r="J72" s="21">
        <v>0.75006513664403829</v>
      </c>
      <c r="K72" s="21">
        <v>0.75066769368891173</v>
      </c>
      <c r="L72" s="21">
        <v>0.75082452425205748</v>
      </c>
      <c r="M72" s="21">
        <v>0.75104937602113164</v>
      </c>
      <c r="N72" s="21">
        <v>0.75137174545619256</v>
      </c>
      <c r="O72" s="21">
        <v>0.75167673950975666</v>
      </c>
      <c r="P72" s="21">
        <v>0.75196482040764512</v>
      </c>
      <c r="Q72" s="21">
        <v>0.75224082477927068</v>
      </c>
      <c r="R72" s="21">
        <v>0.75250578025049186</v>
      </c>
      <c r="S72" s="21">
        <v>0.75271833620355699</v>
      </c>
      <c r="T72" s="21">
        <v>0.75292006797714617</v>
      </c>
      <c r="U72" s="21">
        <v>0.7531127711353931</v>
      </c>
      <c r="V72" s="21">
        <v>0.75329404620004992</v>
      </c>
      <c r="W72" s="21">
        <v>0.75346647668389399</v>
      </c>
      <c r="X72" s="21">
        <v>0.75362536659164947</v>
      </c>
      <c r="Y72" s="21">
        <v>0.75377205694596805</v>
      </c>
      <c r="Z72" s="21">
        <v>0.75390856674098616</v>
      </c>
      <c r="AA72" s="21">
        <v>0.75403365033277892</v>
      </c>
      <c r="AB72" s="21">
        <v>0.75414633051187563</v>
      </c>
      <c r="AC72" s="21">
        <v>0.75427660258565676</v>
      </c>
      <c r="AD72" s="21">
        <v>0.75439944910770929</v>
      </c>
      <c r="AE72" s="21">
        <v>0.75451374459501541</v>
      </c>
      <c r="AF72" s="21">
        <v>0.7546191221851366</v>
      </c>
      <c r="AG72" s="21">
        <v>0.75471990079708251</v>
      </c>
      <c r="AH72" s="21">
        <v>0.75489284945072233</v>
      </c>
      <c r="AI72" s="21">
        <v>0.7550589056209116</v>
      </c>
      <c r="AJ72" s="21">
        <v>0.75521850147941061</v>
      </c>
      <c r="AK72" s="21">
        <v>0.75537138471252763</v>
      </c>
      <c r="AL72" s="21">
        <v>0.75551940478652879</v>
      </c>
      <c r="AM72" s="21">
        <v>0.75574362239959147</v>
      </c>
      <c r="AN72" s="21">
        <v>0.75596163722375065</v>
      </c>
      <c r="AO72" s="21">
        <v>0.75617807088796007</v>
      </c>
      <c r="AP72" s="21">
        <v>0.7563885585673743</v>
      </c>
      <c r="AQ72" s="21">
        <v>0.75659705539307087</v>
      </c>
    </row>
    <row r="73" spans="1:43" x14ac:dyDescent="0.25">
      <c r="A73" s="22" t="str">
        <f t="shared" si="1"/>
        <v>WLpRUBP</v>
      </c>
      <c r="B73" t="s">
        <v>150</v>
      </c>
      <c r="C73" t="s">
        <v>130</v>
      </c>
      <c r="D73" s="21">
        <v>0.82936281383955346</v>
      </c>
      <c r="E73" s="21">
        <v>0.79809874010442816</v>
      </c>
      <c r="F73" s="21">
        <v>0.79746284097984965</v>
      </c>
      <c r="G73" s="21">
        <v>0.78975288960337131</v>
      </c>
      <c r="H73" s="21">
        <v>0.76067449579057422</v>
      </c>
      <c r="I73" s="21">
        <v>0.76164799229658942</v>
      </c>
      <c r="J73" s="21">
        <v>0.76269311081646685</v>
      </c>
      <c r="K73" s="21">
        <v>0.76326530774672285</v>
      </c>
      <c r="L73" s="21">
        <v>0.76336908362391775</v>
      </c>
      <c r="M73" s="21">
        <v>0.76355339372083875</v>
      </c>
      <c r="N73" s="21">
        <v>0.76381296208476557</v>
      </c>
      <c r="O73" s="21">
        <v>0.76405449171701578</v>
      </c>
      <c r="P73" s="21">
        <v>0.76427862286477821</v>
      </c>
      <c r="Q73" s="21">
        <v>0.7644904507709831</v>
      </c>
      <c r="R73" s="21">
        <v>0.76469207641207926</v>
      </c>
      <c r="S73" s="21">
        <v>0.7648518994710839</v>
      </c>
      <c r="T73" s="21">
        <v>0.7650018034099928</v>
      </c>
      <c r="U73" s="21">
        <v>0.76514368223013451</v>
      </c>
      <c r="V73" s="21">
        <v>0.76527520409201255</v>
      </c>
      <c r="W73" s="21">
        <v>0.76539890752345496</v>
      </c>
      <c r="X73" s="21">
        <v>0.76550306293670345</v>
      </c>
      <c r="Y73" s="21">
        <v>0.76559650831732762</v>
      </c>
      <c r="Z73" s="21">
        <v>0.76568111979234843</v>
      </c>
      <c r="AA73" s="21">
        <v>0.76575552005104131</v>
      </c>
      <c r="AB73" s="21">
        <v>0.76581856539259896</v>
      </c>
      <c r="AC73" s="21">
        <v>0.76588775460770797</v>
      </c>
      <c r="AD73" s="21">
        <v>0.76595045308358345</v>
      </c>
      <c r="AE73" s="21">
        <v>0.76600562901010028</v>
      </c>
      <c r="AF73" s="21">
        <v>0.76605293069840696</v>
      </c>
      <c r="AG73" s="21">
        <v>0.76609682387771927</v>
      </c>
      <c r="AH73" s="21">
        <v>0.76619677665667774</v>
      </c>
      <c r="AI73" s="21">
        <v>0.76629121083838125</v>
      </c>
      <c r="AJ73" s="21">
        <v>0.76638062377427763</v>
      </c>
      <c r="AK73" s="21">
        <v>0.7664648722230758</v>
      </c>
      <c r="AL73" s="21">
        <v>0.766546044047685</v>
      </c>
      <c r="AM73" s="21">
        <v>0.76668455853937201</v>
      </c>
      <c r="AN73" s="21">
        <v>0.76681881617224312</v>
      </c>
      <c r="AO73" s="21">
        <v>0.76695354805485605</v>
      </c>
      <c r="AP73" s="21">
        <v>0.76708439346433854</v>
      </c>
      <c r="AQ73" s="21">
        <v>0.76721554363140676</v>
      </c>
    </row>
    <row r="74" spans="1:43" x14ac:dyDescent="0.25">
      <c r="A74" s="22" t="str">
        <f t="shared" si="1"/>
        <v>WLpNMMP</v>
      </c>
      <c r="B74" t="s">
        <v>150</v>
      </c>
      <c r="C74" t="s">
        <v>131</v>
      </c>
      <c r="D74" s="21">
        <v>3.4073689121890691</v>
      </c>
      <c r="E74" s="21">
        <v>3.2622939413331395</v>
      </c>
      <c r="F74" s="21">
        <v>3.2616136291149451</v>
      </c>
      <c r="G74" s="21">
        <v>3.228191847633902</v>
      </c>
      <c r="H74" s="21">
        <v>3.1003629191550952</v>
      </c>
      <c r="I74" s="21">
        <v>3.1007333351699264</v>
      </c>
      <c r="J74" s="21">
        <v>3.101384021312541</v>
      </c>
      <c r="K74" s="21">
        <v>3.1016444102008891</v>
      </c>
      <c r="L74" s="21">
        <v>3.1016487582489383</v>
      </c>
      <c r="M74" s="21">
        <v>3.1017113776556808</v>
      </c>
      <c r="N74" s="21">
        <v>3.1018396751255883</v>
      </c>
      <c r="O74" s="21">
        <v>3.1019560464821403</v>
      </c>
      <c r="P74" s="21">
        <v>3.1020614578457044</v>
      </c>
      <c r="Q74" s="21">
        <v>3.1021593047646516</v>
      </c>
      <c r="R74" s="21">
        <v>3.1022507695610111</v>
      </c>
      <c r="S74" s="21">
        <v>3.1023086384223832</v>
      </c>
      <c r="T74" s="21">
        <v>3.1023600638257038</v>
      </c>
      <c r="U74" s="21">
        <v>3.102406700083006</v>
      </c>
      <c r="V74" s="21">
        <v>3.1024460313510756</v>
      </c>
      <c r="W74" s="21">
        <v>3.1024805016405672</v>
      </c>
      <c r="X74" s="21">
        <v>3.1025011437668186</v>
      </c>
      <c r="Y74" s="21">
        <v>3.1025143945671916</v>
      </c>
      <c r="Z74" s="21">
        <v>3.1025223123152372</v>
      </c>
      <c r="AA74" s="21">
        <v>3.1025237539011559</v>
      </c>
      <c r="AB74" s="21">
        <v>3.1025177409885503</v>
      </c>
      <c r="AC74" s="21">
        <v>3.1025232475833326</v>
      </c>
      <c r="AD74" s="21">
        <v>3.102525529951087</v>
      </c>
      <c r="AE74" s="21">
        <v>3.102523462761865</v>
      </c>
      <c r="AF74" s="21">
        <v>3.1025165170414839</v>
      </c>
      <c r="AG74" s="21">
        <v>3.1025089646300867</v>
      </c>
      <c r="AH74" s="21">
        <v>3.1025526493671487</v>
      </c>
      <c r="AI74" s="21">
        <v>3.1025933720950229</v>
      </c>
      <c r="AJ74" s="21">
        <v>3.1026314085777069</v>
      </c>
      <c r="AK74" s="21">
        <v>3.1026663186193986</v>
      </c>
      <c r="AL74" s="21">
        <v>3.1027000141736241</v>
      </c>
      <c r="AM74" s="21">
        <v>3.1027879102846767</v>
      </c>
      <c r="AN74" s="21">
        <v>3.1028727595920786</v>
      </c>
      <c r="AO74" s="21">
        <v>3.1029589687126049</v>
      </c>
      <c r="AP74" s="21">
        <v>3.1030419627091947</v>
      </c>
      <c r="AQ74" s="21">
        <v>3.1031258514883362</v>
      </c>
    </row>
    <row r="75" spans="1:43" x14ac:dyDescent="0.25">
      <c r="A75" s="22" t="str">
        <f t="shared" si="1"/>
        <v>WLpMETP</v>
      </c>
      <c r="B75" t="s">
        <v>150</v>
      </c>
      <c r="C75" t="s">
        <v>132</v>
      </c>
      <c r="D75" s="21">
        <v>0.72629396495963872</v>
      </c>
      <c r="E75" s="21">
        <v>0.69902243580141821</v>
      </c>
      <c r="F75" s="21">
        <v>0.69833634149403423</v>
      </c>
      <c r="G75" s="21">
        <v>0.69132825765002326</v>
      </c>
      <c r="H75" s="21">
        <v>0.66571658666308386</v>
      </c>
      <c r="I75" s="21">
        <v>0.66657682969946952</v>
      </c>
      <c r="J75" s="21">
        <v>0.6675596539338754</v>
      </c>
      <c r="K75" s="21">
        <v>0.66803611763873416</v>
      </c>
      <c r="L75" s="21">
        <v>0.66801940705953911</v>
      </c>
      <c r="M75" s="21">
        <v>0.66808385853476493</v>
      </c>
      <c r="N75" s="21">
        <v>0.66823535918720411</v>
      </c>
      <c r="O75" s="21">
        <v>0.6683682554019108</v>
      </c>
      <c r="P75" s="21">
        <v>0.66848354353760397</v>
      </c>
      <c r="Q75" s="21">
        <v>0.66858628786017082</v>
      </c>
      <c r="R75" s="21">
        <v>0.66867926166208025</v>
      </c>
      <c r="S75" s="21">
        <v>0.66872653917003344</v>
      </c>
      <c r="T75" s="21">
        <v>0.66876423080278835</v>
      </c>
      <c r="U75" s="21">
        <v>0.66879427804000025</v>
      </c>
      <c r="V75" s="21">
        <v>0.66881440547958415</v>
      </c>
      <c r="W75" s="21">
        <v>0.66882718955124942</v>
      </c>
      <c r="X75" s="21">
        <v>0.6688218683505982</v>
      </c>
      <c r="Y75" s="21">
        <v>0.66880630771759486</v>
      </c>
      <c r="Z75" s="21">
        <v>0.6687824259307924</v>
      </c>
      <c r="AA75" s="21">
        <v>0.66874889444110985</v>
      </c>
      <c r="AB75" s="21">
        <v>0.66870467334294248</v>
      </c>
      <c r="AC75" s="21">
        <v>0.66867563698101384</v>
      </c>
      <c r="AD75" s="21">
        <v>0.66864133137201787</v>
      </c>
      <c r="AE75" s="21">
        <v>0.6686006779531547</v>
      </c>
      <c r="AF75" s="21">
        <v>0.66855332596687822</v>
      </c>
      <c r="AG75" s="21">
        <v>0.66850364252531436</v>
      </c>
      <c r="AH75" s="21">
        <v>0.66852405948105598</v>
      </c>
      <c r="AI75" s="21">
        <v>0.66854024532073442</v>
      </c>
      <c r="AJ75" s="21">
        <v>0.66855276452040169</v>
      </c>
      <c r="AK75" s="21">
        <v>0.66856165330334005</v>
      </c>
      <c r="AL75" s="21">
        <v>0.66856889585670953</v>
      </c>
      <c r="AM75" s="21">
        <v>0.66864717497850512</v>
      </c>
      <c r="AN75" s="21">
        <v>0.66872273754705902</v>
      </c>
      <c r="AO75" s="21">
        <v>0.66880036649075048</v>
      </c>
      <c r="AP75" s="21">
        <v>0.66887579632832161</v>
      </c>
      <c r="AQ75" s="21">
        <v>0.66895300936783308</v>
      </c>
    </row>
    <row r="76" spans="1:43" x14ac:dyDescent="0.25">
      <c r="A76" s="22" t="str">
        <f t="shared" si="1"/>
        <v>WLpELEC</v>
      </c>
      <c r="B76" t="s">
        <v>150</v>
      </c>
      <c r="C76" t="s">
        <v>133</v>
      </c>
      <c r="D76" s="21">
        <v>0.41911516303300295</v>
      </c>
      <c r="E76" s="21">
        <v>0.40660081095040718</v>
      </c>
      <c r="F76" s="21">
        <v>0.40552222809236393</v>
      </c>
      <c r="G76" s="21">
        <v>0.40147115526354565</v>
      </c>
      <c r="H76" s="21">
        <v>0.38793923833163929</v>
      </c>
      <c r="I76" s="21">
        <v>0.38914239249408128</v>
      </c>
      <c r="J76" s="21">
        <v>0.3904062284849123</v>
      </c>
      <c r="K76" s="21">
        <v>0.39111039690653349</v>
      </c>
      <c r="L76" s="21">
        <v>0.39120739529843063</v>
      </c>
      <c r="M76" s="21">
        <v>0.39138758496227644</v>
      </c>
      <c r="N76" s="21">
        <v>0.391642854395925</v>
      </c>
      <c r="O76" s="21">
        <v>0.39187308973270374</v>
      </c>
      <c r="P76" s="21">
        <v>0.39207997417941393</v>
      </c>
      <c r="Q76" s="21">
        <v>0.39227013834036323</v>
      </c>
      <c r="R76" s="21">
        <v>0.39244704845556222</v>
      </c>
      <c r="S76" s="21">
        <v>0.39257805336103857</v>
      </c>
      <c r="T76" s="21">
        <v>0.39269647043873029</v>
      </c>
      <c r="U76" s="21">
        <v>0.39280437839809124</v>
      </c>
      <c r="V76" s="21">
        <v>0.39289968584486357</v>
      </c>
      <c r="W76" s="21">
        <v>0.39298503781760097</v>
      </c>
      <c r="X76" s="21">
        <v>0.39304482901197113</v>
      </c>
      <c r="Y76" s="21">
        <v>0.39309195825624382</v>
      </c>
      <c r="Z76" s="21">
        <v>0.39312822997028501</v>
      </c>
      <c r="AA76" s="21">
        <v>0.39315222206545003</v>
      </c>
      <c r="AB76" s="21">
        <v>0.39316270018333982</v>
      </c>
      <c r="AC76" s="21">
        <v>0.39318482076767725</v>
      </c>
      <c r="AD76" s="21">
        <v>0.39319908423525846</v>
      </c>
      <c r="AE76" s="21">
        <v>0.39320468263905711</v>
      </c>
      <c r="AF76" s="21">
        <v>0.39320138341743599</v>
      </c>
      <c r="AG76" s="21">
        <v>0.39319384570013627</v>
      </c>
      <c r="AH76" s="21">
        <v>0.39324928694625577</v>
      </c>
      <c r="AI76" s="21">
        <v>0.39329871570961733</v>
      </c>
      <c r="AJ76" s="21">
        <v>0.39334285015596049</v>
      </c>
      <c r="AK76" s="21">
        <v>0.39338178561046994</v>
      </c>
      <c r="AL76" s="21">
        <v>0.3934178064431168</v>
      </c>
      <c r="AM76" s="21">
        <v>0.39351524349618644</v>
      </c>
      <c r="AN76" s="21">
        <v>0.39360901099495382</v>
      </c>
      <c r="AO76" s="21">
        <v>0.39370403265005316</v>
      </c>
      <c r="AP76" s="21">
        <v>0.39379615374851157</v>
      </c>
      <c r="AQ76" s="21">
        <v>0.39388971718952526</v>
      </c>
    </row>
    <row r="77" spans="1:43" x14ac:dyDescent="0.25">
      <c r="A77" s="22" t="str">
        <f t="shared" si="1"/>
        <v>WLpMACH</v>
      </c>
      <c r="B77" t="s">
        <v>150</v>
      </c>
      <c r="C77" t="s">
        <v>134</v>
      </c>
      <c r="D77" s="21">
        <v>0.53376090678929522</v>
      </c>
      <c r="E77" s="21">
        <v>0.5163237168286422</v>
      </c>
      <c r="F77" s="21">
        <v>0.51547749973401791</v>
      </c>
      <c r="G77" s="21">
        <v>0.51045750099695597</v>
      </c>
      <c r="H77" s="21">
        <v>0.4927155272306572</v>
      </c>
      <c r="I77" s="21">
        <v>0.49390984503994351</v>
      </c>
      <c r="J77" s="21">
        <v>0.4951207242856398</v>
      </c>
      <c r="K77" s="21">
        <v>0.49578782396939713</v>
      </c>
      <c r="L77" s="21">
        <v>0.49585853893343884</v>
      </c>
      <c r="M77" s="21">
        <v>0.49600300202214342</v>
      </c>
      <c r="N77" s="21">
        <v>0.49623768460275808</v>
      </c>
      <c r="O77" s="21">
        <v>0.49644469911226619</v>
      </c>
      <c r="P77" s="21">
        <v>0.49662690010577237</v>
      </c>
      <c r="Q77" s="21">
        <v>0.49679211634888198</v>
      </c>
      <c r="R77" s="21">
        <v>0.49694434479856586</v>
      </c>
      <c r="S77" s="21">
        <v>0.49704325221601575</v>
      </c>
      <c r="T77" s="21">
        <v>0.49712951058220756</v>
      </c>
      <c r="U77" s="21">
        <v>0.49720524861759297</v>
      </c>
      <c r="V77" s="21">
        <v>0.4972682534723068</v>
      </c>
      <c r="W77" s="21">
        <v>0.49732115754242595</v>
      </c>
      <c r="X77" s="21">
        <v>0.4973455901013501</v>
      </c>
      <c r="Y77" s="21">
        <v>0.49735696607952751</v>
      </c>
      <c r="Z77" s="21">
        <v>0.4973570711826108</v>
      </c>
      <c r="AA77" s="21">
        <v>0.49734437210735033</v>
      </c>
      <c r="AB77" s="21">
        <v>0.49731759518316399</v>
      </c>
      <c r="AC77" s="21">
        <v>0.49730548358455118</v>
      </c>
      <c r="AD77" s="21">
        <v>0.49728575803830022</v>
      </c>
      <c r="AE77" s="21">
        <v>0.49725763063158035</v>
      </c>
      <c r="AF77" s="21">
        <v>0.4972209121042076</v>
      </c>
      <c r="AG77" s="21">
        <v>0.49718027910756663</v>
      </c>
      <c r="AH77" s="21">
        <v>0.49721797297674653</v>
      </c>
      <c r="AI77" s="21">
        <v>0.49724996280686695</v>
      </c>
      <c r="AJ77" s="21">
        <v>0.49727706359403395</v>
      </c>
      <c r="AK77" s="21">
        <v>0.49729941514523834</v>
      </c>
      <c r="AL77" s="21">
        <v>0.49731936898183149</v>
      </c>
      <c r="AM77" s="21">
        <v>0.4974131630985863</v>
      </c>
      <c r="AN77" s="21">
        <v>0.49750383089124223</v>
      </c>
      <c r="AO77" s="21">
        <v>0.49759642330435117</v>
      </c>
      <c r="AP77" s="21">
        <v>0.4976868051746518</v>
      </c>
      <c r="AQ77" s="21">
        <v>0.49777940696554296</v>
      </c>
    </row>
    <row r="78" spans="1:43" x14ac:dyDescent="0.25">
      <c r="A78" s="22" t="str">
        <f t="shared" si="1"/>
        <v>WLpELCT</v>
      </c>
      <c r="B78" t="s">
        <v>150</v>
      </c>
      <c r="C78" t="s">
        <v>135</v>
      </c>
      <c r="D78" s="21">
        <v>11.896004937847559</v>
      </c>
      <c r="E78" s="21">
        <v>11.380354707613861</v>
      </c>
      <c r="F78" s="21">
        <v>11.379244872987865</v>
      </c>
      <c r="G78" s="21">
        <v>11.262246366771935</v>
      </c>
      <c r="H78" s="21">
        <v>10.811589057889686</v>
      </c>
      <c r="I78" s="21">
        <v>10.811685985631263</v>
      </c>
      <c r="J78" s="21">
        <v>10.812110867147203</v>
      </c>
      <c r="K78" s="21">
        <v>10.812190519900911</v>
      </c>
      <c r="L78" s="21">
        <v>10.812146385848543</v>
      </c>
      <c r="M78" s="21">
        <v>10.812167093050439</v>
      </c>
      <c r="N78" s="21">
        <v>10.812233441391779</v>
      </c>
      <c r="O78" s="21">
        <v>10.812296766783335</v>
      </c>
      <c r="P78" s="21">
        <v>10.812356361740196</v>
      </c>
      <c r="Q78" s="21">
        <v>10.812412941889169</v>
      </c>
      <c r="R78" s="21">
        <v>10.81246655939883</v>
      </c>
      <c r="S78" s="21">
        <v>10.812502279636414</v>
      </c>
      <c r="T78" s="21">
        <v>10.812534760629578</v>
      </c>
      <c r="U78" s="21">
        <v>10.812565543239559</v>
      </c>
      <c r="V78" s="21">
        <v>10.812591982443468</v>
      </c>
      <c r="W78" s="21">
        <v>10.812616542958795</v>
      </c>
      <c r="X78" s="21">
        <v>10.812637710252517</v>
      </c>
      <c r="Y78" s="21">
        <v>10.812654642135085</v>
      </c>
      <c r="Z78" s="21">
        <v>10.812669523517254</v>
      </c>
      <c r="AA78" s="21">
        <v>10.812681334159961</v>
      </c>
      <c r="AB78" s="21">
        <v>10.81268917371348</v>
      </c>
      <c r="AC78" s="21">
        <v>10.812708248069317</v>
      </c>
      <c r="AD78" s="21">
        <v>10.812726033823111</v>
      </c>
      <c r="AE78" s="21">
        <v>10.812741256982598</v>
      </c>
      <c r="AF78" s="21">
        <v>10.812753198697127</v>
      </c>
      <c r="AG78" s="21">
        <v>10.812766085091546</v>
      </c>
      <c r="AH78" s="21">
        <v>10.812805087705552</v>
      </c>
      <c r="AI78" s="21">
        <v>10.812842402868968</v>
      </c>
      <c r="AJ78" s="21">
        <v>10.812878024440311</v>
      </c>
      <c r="AK78" s="21">
        <v>10.812911270565642</v>
      </c>
      <c r="AL78" s="21">
        <v>10.812943945484067</v>
      </c>
      <c r="AM78" s="21">
        <v>10.813004923815827</v>
      </c>
      <c r="AN78" s="21">
        <v>10.813063028837268</v>
      </c>
      <c r="AO78" s="21">
        <v>10.813122417857688</v>
      </c>
      <c r="AP78" s="21">
        <v>10.813178295708555</v>
      </c>
      <c r="AQ78" s="21">
        <v>10.813234712538474</v>
      </c>
    </row>
    <row r="79" spans="1:43" x14ac:dyDescent="0.25">
      <c r="A79" s="22" t="str">
        <f t="shared" si="1"/>
        <v>WLpTRDI</v>
      </c>
      <c r="B79" t="s">
        <v>150</v>
      </c>
      <c r="C79" t="s">
        <v>136</v>
      </c>
      <c r="D79" s="21">
        <v>0.30288392806049413</v>
      </c>
      <c r="E79" s="21">
        <v>0.29043027862056092</v>
      </c>
      <c r="F79" s="21">
        <v>0.29038079319647137</v>
      </c>
      <c r="G79" s="21">
        <v>0.28742256447528153</v>
      </c>
      <c r="H79" s="21">
        <v>0.27634064667739405</v>
      </c>
      <c r="I79" s="21">
        <v>0.27637596678136356</v>
      </c>
      <c r="J79" s="21">
        <v>0.27670675180862142</v>
      </c>
      <c r="K79" s="21">
        <v>0.27670484377947135</v>
      </c>
      <c r="L79" s="21">
        <v>0.27664076031309787</v>
      </c>
      <c r="M79" s="21">
        <v>0.27664536465994105</v>
      </c>
      <c r="N79" s="21">
        <v>0.2766778579330611</v>
      </c>
      <c r="O79" s="21">
        <v>0.27671020502525384</v>
      </c>
      <c r="P79" s="21">
        <v>0.27674137485169148</v>
      </c>
      <c r="Q79" s="21">
        <v>0.27677115135291208</v>
      </c>
      <c r="R79" s="21">
        <v>0.27679962578554829</v>
      </c>
      <c r="S79" s="21">
        <v>0.27682017094305789</v>
      </c>
      <c r="T79" s="21">
        <v>0.27683903424658896</v>
      </c>
      <c r="U79" s="21">
        <v>0.27685768929863058</v>
      </c>
      <c r="V79" s="21">
        <v>0.27687349379934006</v>
      </c>
      <c r="W79" s="21">
        <v>0.27688886685489567</v>
      </c>
      <c r="X79" s="21">
        <v>0.27690162964744752</v>
      </c>
      <c r="Y79" s="21">
        <v>0.27691182261569514</v>
      </c>
      <c r="Z79" s="21">
        <v>0.27692163983866547</v>
      </c>
      <c r="AA79" s="21">
        <v>0.27693008088296273</v>
      </c>
      <c r="AB79" s="21">
        <v>0.27693626376850122</v>
      </c>
      <c r="AC79" s="21">
        <v>0.27694600832699345</v>
      </c>
      <c r="AD79" s="21">
        <v>0.27695556358550516</v>
      </c>
      <c r="AE79" s="21">
        <v>0.27696364983708183</v>
      </c>
      <c r="AF79" s="21">
        <v>0.27696949648305935</v>
      </c>
      <c r="AG79" s="21">
        <v>0.27697725025860193</v>
      </c>
      <c r="AH79" s="21">
        <v>0.27699494718814932</v>
      </c>
      <c r="AI79" s="21">
        <v>0.2770120093725823</v>
      </c>
      <c r="AJ79" s="21">
        <v>0.2770283111808155</v>
      </c>
      <c r="AK79" s="21">
        <v>0.27704314846053962</v>
      </c>
      <c r="AL79" s="21">
        <v>0.27705833855071976</v>
      </c>
      <c r="AM79" s="21">
        <v>0.27708514666400691</v>
      </c>
      <c r="AN79" s="21">
        <v>0.27710994271372813</v>
      </c>
      <c r="AO79" s="21">
        <v>0.27713680418922509</v>
      </c>
      <c r="AP79" s="21">
        <v>0.27716089055533361</v>
      </c>
      <c r="AQ79" s="21">
        <v>0.27718625886283182</v>
      </c>
    </row>
    <row r="80" spans="1:43" x14ac:dyDescent="0.25">
      <c r="A80" s="22" t="str">
        <f t="shared" si="1"/>
        <v>WLpHWAT</v>
      </c>
      <c r="B80" t="s">
        <v>150</v>
      </c>
      <c r="C80" t="s">
        <v>137</v>
      </c>
      <c r="D80" s="21">
        <v>61.025984231646042</v>
      </c>
      <c r="E80" s="21">
        <v>58.376088500215921</v>
      </c>
      <c r="F80" s="21">
        <v>58.370549824527934</v>
      </c>
      <c r="G80" s="21">
        <v>57.769878089220079</v>
      </c>
      <c r="H80" s="21">
        <v>55.455228884553385</v>
      </c>
      <c r="I80" s="21">
        <v>55.45534338043641</v>
      </c>
      <c r="J80" s="21">
        <v>55.455718309487871</v>
      </c>
      <c r="K80" s="21">
        <v>55.455754338090671</v>
      </c>
      <c r="L80" s="21">
        <v>55.455650455458304</v>
      </c>
      <c r="M80" s="21">
        <v>55.455604186100096</v>
      </c>
      <c r="N80" s="21">
        <v>55.455627672688323</v>
      </c>
      <c r="O80" s="21">
        <v>55.455644110884464</v>
      </c>
      <c r="P80" s="21">
        <v>55.455653771303254</v>
      </c>
      <c r="Q80" s="21">
        <v>55.455658650857018</v>
      </c>
      <c r="R80" s="21">
        <v>55.455659388990554</v>
      </c>
      <c r="S80" s="21">
        <v>55.455628353409132</v>
      </c>
      <c r="T80" s="21">
        <v>55.455592754329004</v>
      </c>
      <c r="U80" s="21">
        <v>55.455554123436322</v>
      </c>
      <c r="V80" s="21">
        <v>55.455509841507954</v>
      </c>
      <c r="W80" s="21">
        <v>55.455462267088045</v>
      </c>
      <c r="X80" s="21">
        <v>55.455404949791301</v>
      </c>
      <c r="Y80" s="21">
        <v>55.455341804720085</v>
      </c>
      <c r="Z80" s="21">
        <v>55.455274954770751</v>
      </c>
      <c r="AA80" s="21">
        <v>55.455203230404457</v>
      </c>
      <c r="AB80" s="21">
        <v>55.45512568821681</v>
      </c>
      <c r="AC80" s="21">
        <v>55.455073812497034</v>
      </c>
      <c r="AD80" s="21">
        <v>55.455020571132643</v>
      </c>
      <c r="AE80" s="21">
        <v>55.454964731948095</v>
      </c>
      <c r="AF80" s="21">
        <v>55.454905622483281</v>
      </c>
      <c r="AG80" s="21">
        <v>55.454847485069351</v>
      </c>
      <c r="AH80" s="21">
        <v>55.454848471862078</v>
      </c>
      <c r="AI80" s="21">
        <v>55.454847811006204</v>
      </c>
      <c r="AJ80" s="21">
        <v>55.454845604807957</v>
      </c>
      <c r="AK80" s="21">
        <v>55.454841213867255</v>
      </c>
      <c r="AL80" s="21">
        <v>55.454836535226185</v>
      </c>
      <c r="AM80" s="21">
        <v>55.454893574851511</v>
      </c>
      <c r="AN80" s="21">
        <v>55.454947885860705</v>
      </c>
      <c r="AO80" s="21">
        <v>55.45500371241404</v>
      </c>
      <c r="AP80" s="21">
        <v>55.455056339202123</v>
      </c>
      <c r="AQ80" s="21">
        <v>55.455109932714443</v>
      </c>
    </row>
    <row r="81" spans="1:43" x14ac:dyDescent="0.25">
      <c r="A81" s="22" t="str">
        <f t="shared" si="1"/>
        <v>WLpWATR</v>
      </c>
      <c r="B81" t="s">
        <v>150</v>
      </c>
      <c r="C81" t="s">
        <v>138</v>
      </c>
      <c r="D81" s="21">
        <v>6.8480537970468228E-2</v>
      </c>
      <c r="E81" s="21">
        <v>6.5811910088237988E-2</v>
      </c>
      <c r="F81" s="21">
        <v>6.5801695883080352E-2</v>
      </c>
      <c r="G81" s="21">
        <v>6.5084675532713618E-2</v>
      </c>
      <c r="H81" s="21">
        <v>6.2680552113987195E-2</v>
      </c>
      <c r="I81" s="21">
        <v>6.2637719022787239E-2</v>
      </c>
      <c r="J81" s="21">
        <v>6.2873384346487593E-2</v>
      </c>
      <c r="K81" s="21">
        <v>6.2788573038451229E-2</v>
      </c>
      <c r="L81" s="21">
        <v>6.2696918558687323E-2</v>
      </c>
      <c r="M81" s="21">
        <v>6.2676247688829997E-2</v>
      </c>
      <c r="N81" s="21">
        <v>6.2677671953500366E-2</v>
      </c>
      <c r="O81" s="21">
        <v>6.2681039164139918E-2</v>
      </c>
      <c r="P81" s="21">
        <v>6.2685020667999428E-2</v>
      </c>
      <c r="Q81" s="21">
        <v>6.268873682089203E-2</v>
      </c>
      <c r="R81" s="21">
        <v>6.26922895899759E-2</v>
      </c>
      <c r="S81" s="21">
        <v>6.2692153709430376E-2</v>
      </c>
      <c r="T81" s="21">
        <v>6.269133537914845E-2</v>
      </c>
      <c r="U81" s="21">
        <v>6.269131159607258E-2</v>
      </c>
      <c r="V81" s="21">
        <v>6.2689373929526837E-2</v>
      </c>
      <c r="W81" s="21">
        <v>6.2687942421765119E-2</v>
      </c>
      <c r="X81" s="21">
        <v>6.2685023174757479E-2</v>
      </c>
      <c r="Y81" s="21">
        <v>6.2680528622306317E-2</v>
      </c>
      <c r="Z81" s="21">
        <v>6.2676676557582398E-2</v>
      </c>
      <c r="AA81" s="21">
        <v>6.2672448756141114E-2</v>
      </c>
      <c r="AB81" s="21">
        <v>6.2666983642384586E-2</v>
      </c>
      <c r="AC81" s="21">
        <v>6.2663907688071424E-2</v>
      </c>
      <c r="AD81" s="21">
        <v>6.2661353942511405E-2</v>
      </c>
      <c r="AE81" s="21">
        <v>6.2658026458206159E-2</v>
      </c>
      <c r="AF81" s="21">
        <v>6.2653119105928176E-2</v>
      </c>
      <c r="AG81" s="21">
        <v>6.2650769822410662E-2</v>
      </c>
      <c r="AH81" s="21">
        <v>6.265281202749319E-2</v>
      </c>
      <c r="AI81" s="21">
        <v>6.2654822324826873E-2</v>
      </c>
      <c r="AJ81" s="21">
        <v>6.2656662585922313E-2</v>
      </c>
      <c r="AK81" s="21">
        <v>6.2657513576089244E-2</v>
      </c>
      <c r="AL81" s="21">
        <v>6.2659248907835724E-2</v>
      </c>
      <c r="AM81" s="21">
        <v>6.2667166648215103E-2</v>
      </c>
      <c r="AN81" s="21">
        <v>6.2673495930204104E-2</v>
      </c>
      <c r="AO81" s="21">
        <v>6.2682310106614569E-2</v>
      </c>
      <c r="AP81" s="21">
        <v>6.2688681726986273E-2</v>
      </c>
      <c r="AQ81" s="21">
        <v>6.2696654721115588E-2</v>
      </c>
    </row>
    <row r="82" spans="1:43" x14ac:dyDescent="0.25">
      <c r="A82" s="22" t="str">
        <f t="shared" si="1"/>
        <v>WLpCONS</v>
      </c>
      <c r="B82" t="s">
        <v>150</v>
      </c>
      <c r="C82" t="s">
        <v>139</v>
      </c>
      <c r="D82" s="21">
        <v>0.5869579369254132</v>
      </c>
      <c r="E82" s="21">
        <v>0.56486117760249543</v>
      </c>
      <c r="F82" s="21">
        <v>0.56447990866200959</v>
      </c>
      <c r="G82" s="21">
        <v>0.55897387943901022</v>
      </c>
      <c r="H82" s="21">
        <v>0.5383857170986357</v>
      </c>
      <c r="I82" s="21">
        <v>0.5390162177948834</v>
      </c>
      <c r="J82" s="21">
        <v>0.53990894672013789</v>
      </c>
      <c r="K82" s="21">
        <v>0.54036415504596635</v>
      </c>
      <c r="L82" s="21">
        <v>0.54043338502727378</v>
      </c>
      <c r="M82" s="21">
        <v>0.54056855445921537</v>
      </c>
      <c r="N82" s="21">
        <v>0.54076428536732535</v>
      </c>
      <c r="O82" s="21">
        <v>0.54094544071806183</v>
      </c>
      <c r="P82" s="21">
        <v>0.54111277085555387</v>
      </c>
      <c r="Q82" s="21">
        <v>0.54127035029541426</v>
      </c>
      <c r="R82" s="21">
        <v>0.54141950690532759</v>
      </c>
      <c r="S82" s="21">
        <v>0.5415353867349475</v>
      </c>
      <c r="T82" s="21">
        <v>0.5416430791022443</v>
      </c>
      <c r="U82" s="21">
        <v>0.54174434497698776</v>
      </c>
      <c r="V82" s="21">
        <v>0.54183681882105594</v>
      </c>
      <c r="W82" s="21">
        <v>0.54192303560487121</v>
      </c>
      <c r="X82" s="21">
        <v>0.5419949268353732</v>
      </c>
      <c r="Y82" s="21">
        <v>0.54205794819769926</v>
      </c>
      <c r="Z82" s="21">
        <v>0.54211421238220681</v>
      </c>
      <c r="AA82" s="21">
        <v>0.54216249140406481</v>
      </c>
      <c r="AB82" s="21">
        <v>0.54220180535198659</v>
      </c>
      <c r="AC82" s="21">
        <v>0.5422499964055667</v>
      </c>
      <c r="AD82" s="21">
        <v>0.54229341604941261</v>
      </c>
      <c r="AE82" s="21">
        <v>0.54233096244695211</v>
      </c>
      <c r="AF82" s="21">
        <v>0.54236218760100185</v>
      </c>
      <c r="AG82" s="21">
        <v>0.54239148811044513</v>
      </c>
      <c r="AH82" s="21">
        <v>0.54246540347361927</v>
      </c>
      <c r="AI82" s="21">
        <v>0.54253518501827058</v>
      </c>
      <c r="AJ82" s="21">
        <v>0.54260117550469655</v>
      </c>
      <c r="AK82" s="21">
        <v>0.54266303437819774</v>
      </c>
      <c r="AL82" s="21">
        <v>0.54272276070922731</v>
      </c>
      <c r="AM82" s="21">
        <v>0.54282812193754437</v>
      </c>
      <c r="AN82" s="21">
        <v>0.54292979064986047</v>
      </c>
      <c r="AO82" s="21">
        <v>0.54303231882954139</v>
      </c>
      <c r="AP82" s="21">
        <v>0.54313121676501719</v>
      </c>
      <c r="AQ82" s="21">
        <v>0.54323059313670363</v>
      </c>
    </row>
    <row r="83" spans="1:43" x14ac:dyDescent="0.25">
      <c r="A83" s="22" t="str">
        <f t="shared" si="1"/>
        <v>WLpTRAD</v>
      </c>
      <c r="B83" t="s">
        <v>150</v>
      </c>
      <c r="C83" t="s">
        <v>140</v>
      </c>
      <c r="D83" s="21">
        <v>0.1981058079245599</v>
      </c>
      <c r="E83" s="21">
        <v>0.1899877000779949</v>
      </c>
      <c r="F83" s="21">
        <v>0.18994726754557784</v>
      </c>
      <c r="G83" s="21">
        <v>0.18797285743332168</v>
      </c>
      <c r="H83" s="21">
        <v>0.18073487453317058</v>
      </c>
      <c r="I83" s="21">
        <v>0.18073051454091377</v>
      </c>
      <c r="J83" s="21">
        <v>0.1809970389839925</v>
      </c>
      <c r="K83" s="21">
        <v>0.18093797888445995</v>
      </c>
      <c r="L83" s="21">
        <v>0.18085324123807725</v>
      </c>
      <c r="M83" s="21">
        <v>0.18083906344441517</v>
      </c>
      <c r="N83" s="21">
        <v>0.18084943799715592</v>
      </c>
      <c r="O83" s="21">
        <v>0.18086083663495639</v>
      </c>
      <c r="P83" s="21">
        <v>0.180872105736746</v>
      </c>
      <c r="Q83" s="21">
        <v>0.18088263820238029</v>
      </c>
      <c r="R83" s="21">
        <v>0.18089266722895986</v>
      </c>
      <c r="S83" s="21">
        <v>0.18089734875807464</v>
      </c>
      <c r="T83" s="21">
        <v>0.18090103216896558</v>
      </c>
      <c r="U83" s="21">
        <v>0.18090516919469563</v>
      </c>
      <c r="V83" s="21">
        <v>0.18090708777415945</v>
      </c>
      <c r="W83" s="21">
        <v>0.18090919506521541</v>
      </c>
      <c r="X83" s="21">
        <v>0.18090913304448261</v>
      </c>
      <c r="Y83" s="21">
        <v>0.18090715600151461</v>
      </c>
      <c r="Z83" s="21">
        <v>0.18090544690357516</v>
      </c>
      <c r="AA83" s="21">
        <v>0.1809030045023502</v>
      </c>
      <c r="AB83" s="21">
        <v>0.18089892667542251</v>
      </c>
      <c r="AC83" s="21">
        <v>0.18089760117391479</v>
      </c>
      <c r="AD83" s="21">
        <v>0.18089656971530257</v>
      </c>
      <c r="AE83" s="21">
        <v>0.18089450084445052</v>
      </c>
      <c r="AF83" s="21">
        <v>0.18089064785708142</v>
      </c>
      <c r="AG83" s="21">
        <v>0.18088915274927306</v>
      </c>
      <c r="AH83" s="21">
        <v>0.18089425838204801</v>
      </c>
      <c r="AI83" s="21">
        <v>0.18089914991461387</v>
      </c>
      <c r="AJ83" s="21">
        <v>0.18090370094034544</v>
      </c>
      <c r="AK83" s="21">
        <v>0.18090715755420589</v>
      </c>
      <c r="AL83" s="21">
        <v>0.18091135131956412</v>
      </c>
      <c r="AM83" s="21">
        <v>0.18092347559387403</v>
      </c>
      <c r="AN83" s="21">
        <v>0.18093395005104465</v>
      </c>
      <c r="AO83" s="21">
        <v>0.18094686412552807</v>
      </c>
      <c r="AP83" s="21">
        <v>0.18095729895821405</v>
      </c>
      <c r="AQ83" s="21">
        <v>0.18096934639945217</v>
      </c>
    </row>
    <row r="84" spans="1:43" x14ac:dyDescent="0.25">
      <c r="A84" s="22" t="str">
        <f t="shared" si="1"/>
        <v>WLpHORE</v>
      </c>
      <c r="B84" t="s">
        <v>150</v>
      </c>
      <c r="C84" t="s">
        <v>141</v>
      </c>
      <c r="D84" s="21">
        <v>0.12953236911049712</v>
      </c>
      <c r="E84" s="21">
        <v>0.12433274837429752</v>
      </c>
      <c r="F84" s="21">
        <v>0.12428962013992385</v>
      </c>
      <c r="G84" s="21">
        <v>0.12295531957068516</v>
      </c>
      <c r="H84" s="21">
        <v>0.11828104722783191</v>
      </c>
      <c r="I84" s="21">
        <v>0.11824945362724416</v>
      </c>
      <c r="J84" s="21">
        <v>0.11849319807181197</v>
      </c>
      <c r="K84" s="21">
        <v>0.11841693783853599</v>
      </c>
      <c r="L84" s="21">
        <v>0.11833245506329448</v>
      </c>
      <c r="M84" s="21">
        <v>0.11831750918440144</v>
      </c>
      <c r="N84" s="21">
        <v>0.11832449281843496</v>
      </c>
      <c r="O84" s="21">
        <v>0.11833294626523023</v>
      </c>
      <c r="P84" s="21">
        <v>0.11834175193955823</v>
      </c>
      <c r="Q84" s="21">
        <v>0.11835021570228116</v>
      </c>
      <c r="R84" s="21">
        <v>0.11835853012867552</v>
      </c>
      <c r="S84" s="21">
        <v>0.11836274616502315</v>
      </c>
      <c r="T84" s="21">
        <v>0.11836627077709844</v>
      </c>
      <c r="U84" s="21">
        <v>0.11837054870015799</v>
      </c>
      <c r="V84" s="21">
        <v>0.11837290094128228</v>
      </c>
      <c r="W84" s="21">
        <v>0.11837570208281298</v>
      </c>
      <c r="X84" s="21">
        <v>0.11837628347110205</v>
      </c>
      <c r="Y84" s="21">
        <v>0.11837523247383962</v>
      </c>
      <c r="Z84" s="21">
        <v>0.11837473405538562</v>
      </c>
      <c r="AA84" s="21">
        <v>0.11837376169707438</v>
      </c>
      <c r="AB84" s="21">
        <v>0.11837141430543734</v>
      </c>
      <c r="AC84" s="21">
        <v>0.1183704240719694</v>
      </c>
      <c r="AD84" s="21">
        <v>0.11836992529050716</v>
      </c>
      <c r="AE84" s="21">
        <v>0.11836860583970506</v>
      </c>
      <c r="AF84" s="21">
        <v>0.11836564254310464</v>
      </c>
      <c r="AG84" s="21">
        <v>0.11836520416946292</v>
      </c>
      <c r="AH84" s="21">
        <v>0.11836939428863272</v>
      </c>
      <c r="AI84" s="21">
        <v>0.11837353452289479</v>
      </c>
      <c r="AJ84" s="21">
        <v>0.11837747023512685</v>
      </c>
      <c r="AK84" s="21">
        <v>0.11838048197786827</v>
      </c>
      <c r="AL84" s="21">
        <v>0.11838434720864496</v>
      </c>
      <c r="AM84" s="21">
        <v>0.11839414610768993</v>
      </c>
      <c r="AN84" s="21">
        <v>0.11840241665189827</v>
      </c>
      <c r="AO84" s="21">
        <v>0.11841323934610774</v>
      </c>
      <c r="AP84" s="21">
        <v>0.11842168071002612</v>
      </c>
      <c r="AQ84" s="21">
        <v>0.11843181493126273</v>
      </c>
    </row>
    <row r="85" spans="1:43" x14ac:dyDescent="0.25">
      <c r="A85" s="22" t="str">
        <f t="shared" si="1"/>
        <v>WLpTRAN_water</v>
      </c>
      <c r="B85" t="s">
        <v>150</v>
      </c>
      <c r="C85" t="s">
        <v>142</v>
      </c>
      <c r="D85" s="21">
        <v>1.9412306951776284</v>
      </c>
      <c r="E85" s="21">
        <v>1.8611105288795415</v>
      </c>
      <c r="F85" s="21">
        <v>1.8594831465665553</v>
      </c>
      <c r="G85" s="21">
        <v>1.8401787466793815</v>
      </c>
      <c r="H85" s="21">
        <v>1.7689111475098886</v>
      </c>
      <c r="I85" s="21">
        <v>1.7687901490390152</v>
      </c>
      <c r="J85" s="21">
        <v>1.7689688497148315</v>
      </c>
      <c r="K85" s="21">
        <v>1.7686539735806315</v>
      </c>
      <c r="L85" s="21">
        <v>1.7678189464162029</v>
      </c>
      <c r="M85" s="21">
        <v>1.7670855447761689</v>
      </c>
      <c r="N85" s="21">
        <v>1.7665539070702334</v>
      </c>
      <c r="O85" s="21">
        <v>1.7660124240757287</v>
      </c>
      <c r="P85" s="21">
        <v>1.7654586506872416</v>
      </c>
      <c r="Q85" s="21">
        <v>1.7648946043954132</v>
      </c>
      <c r="R85" s="21">
        <v>1.7643207603656343</v>
      </c>
      <c r="S85" s="21">
        <v>1.7636547129733813</v>
      </c>
      <c r="T85" s="21">
        <v>1.7629799652103515</v>
      </c>
      <c r="U85" s="21">
        <v>1.7622983542616899</v>
      </c>
      <c r="V85" s="21">
        <v>1.7616075299864564</v>
      </c>
      <c r="W85" s="21">
        <v>1.7609100383745462</v>
      </c>
      <c r="X85" s="21">
        <v>1.760192194729475</v>
      </c>
      <c r="Y85" s="21">
        <v>1.7594640538652826</v>
      </c>
      <c r="Z85" s="21">
        <v>1.7587276117028643</v>
      </c>
      <c r="AA85" s="21">
        <v>1.7579815552555547</v>
      </c>
      <c r="AB85" s="21">
        <v>1.7572247782129649</v>
      </c>
      <c r="AC85" s="21">
        <v>1.7566256383025491</v>
      </c>
      <c r="AD85" s="21">
        <v>1.7560270131615128</v>
      </c>
      <c r="AE85" s="21">
        <v>1.7554276535205453</v>
      </c>
      <c r="AF85" s="21">
        <v>1.7548268500706738</v>
      </c>
      <c r="AG85" s="21">
        <v>1.7542288598202693</v>
      </c>
      <c r="AH85" s="21">
        <v>1.7538767776379518</v>
      </c>
      <c r="AI85" s="21">
        <v>1.7535238480182567</v>
      </c>
      <c r="AJ85" s="21">
        <v>1.7531702461188279</v>
      </c>
      <c r="AK85" s="21">
        <v>1.7528155409098072</v>
      </c>
      <c r="AL85" s="21">
        <v>1.7524617910400124</v>
      </c>
      <c r="AM85" s="21">
        <v>1.7523952083575374</v>
      </c>
      <c r="AN85" s="21">
        <v>1.7523249893087773</v>
      </c>
      <c r="AO85" s="21">
        <v>1.752255737051106</v>
      </c>
      <c r="AP85" s="21">
        <v>1.7521829687523165</v>
      </c>
      <c r="AQ85" s="21">
        <v>1.7521110883151365</v>
      </c>
    </row>
    <row r="86" spans="1:43" x14ac:dyDescent="0.25">
      <c r="A86" s="22" t="str">
        <f t="shared" si="1"/>
        <v>WLpTRAN_other</v>
      </c>
      <c r="B86" t="s">
        <v>150</v>
      </c>
      <c r="C86" t="s">
        <v>143</v>
      </c>
      <c r="D86" s="21">
        <v>0.67708866576146209</v>
      </c>
      <c r="E86" s="21">
        <v>0.65040742170605514</v>
      </c>
      <c r="F86" s="21">
        <v>0.65027917147514858</v>
      </c>
      <c r="G86" s="21">
        <v>0.64408022069512838</v>
      </c>
      <c r="H86" s="21">
        <v>0.62004260245489995</v>
      </c>
      <c r="I86" s="21">
        <v>0.62029651666274543</v>
      </c>
      <c r="J86" s="21">
        <v>0.6210300090210219</v>
      </c>
      <c r="K86" s="21">
        <v>0.62139490554825672</v>
      </c>
      <c r="L86" s="21">
        <v>0.62146792163535758</v>
      </c>
      <c r="M86" s="21">
        <v>0.62158830145817034</v>
      </c>
      <c r="N86" s="21">
        <v>0.62179841641106648</v>
      </c>
      <c r="O86" s="21">
        <v>0.62199722483214359</v>
      </c>
      <c r="P86" s="21">
        <v>0.62218517597637768</v>
      </c>
      <c r="Q86" s="21">
        <v>0.62236550470827656</v>
      </c>
      <c r="R86" s="21">
        <v>0.62253771944923464</v>
      </c>
      <c r="S86" s="21">
        <v>0.62266669600283842</v>
      </c>
      <c r="T86" s="21">
        <v>0.62278776237676348</v>
      </c>
      <c r="U86" s="21">
        <v>0.6229025587645709</v>
      </c>
      <c r="V86" s="21">
        <v>0.62300857020423273</v>
      </c>
      <c r="W86" s="21">
        <v>0.62310830440213527</v>
      </c>
      <c r="X86" s="21">
        <v>0.6232039497717663</v>
      </c>
      <c r="Y86" s="21">
        <v>0.62329062083797093</v>
      </c>
      <c r="Z86" s="21">
        <v>0.62337057047740152</v>
      </c>
      <c r="AA86" s="21">
        <v>0.62344277714835239</v>
      </c>
      <c r="AB86" s="21">
        <v>0.62350642728792272</v>
      </c>
      <c r="AC86" s="21">
        <v>0.62359614634189264</v>
      </c>
      <c r="AD86" s="21">
        <v>0.62368110158230028</v>
      </c>
      <c r="AE86" s="21">
        <v>0.62376016739582529</v>
      </c>
      <c r="AF86" s="21">
        <v>0.62383276615115379</v>
      </c>
      <c r="AG86" s="21">
        <v>0.62390316757814845</v>
      </c>
      <c r="AH86" s="21">
        <v>0.62403457407974394</v>
      </c>
      <c r="AI86" s="21">
        <v>0.62416113213028601</v>
      </c>
      <c r="AJ86" s="21">
        <v>0.62428291254950818</v>
      </c>
      <c r="AK86" s="21">
        <v>0.62439934185285439</v>
      </c>
      <c r="AL86" s="21">
        <v>0.62451217019783967</v>
      </c>
      <c r="AM86" s="21">
        <v>0.62468849377156843</v>
      </c>
      <c r="AN86" s="21">
        <v>0.62485899527816668</v>
      </c>
      <c r="AO86" s="21">
        <v>0.62502799034907264</v>
      </c>
      <c r="AP86" s="21">
        <v>0.62519079162773861</v>
      </c>
      <c r="AQ86" s="21">
        <v>0.62535143227857648</v>
      </c>
    </row>
    <row r="87" spans="1:43" x14ac:dyDescent="0.25">
      <c r="A87" s="22" t="str">
        <f t="shared" si="1"/>
        <v>WLpREBA</v>
      </c>
      <c r="B87" t="s">
        <v>150</v>
      </c>
      <c r="C87" t="s">
        <v>144</v>
      </c>
      <c r="D87" s="21">
        <v>0.14905549562814618</v>
      </c>
      <c r="E87" s="21">
        <v>0.14337313602290044</v>
      </c>
      <c r="F87" s="21">
        <v>0.14327738230660306</v>
      </c>
      <c r="G87" s="21">
        <v>0.14179689388997119</v>
      </c>
      <c r="H87" s="21">
        <v>0.13657187650501362</v>
      </c>
      <c r="I87" s="21">
        <v>0.13660632885890608</v>
      </c>
      <c r="J87" s="21">
        <v>0.13690353051323301</v>
      </c>
      <c r="K87" s="21">
        <v>0.13686492087122337</v>
      </c>
      <c r="L87" s="21">
        <v>0.13676697335709975</v>
      </c>
      <c r="M87" s="21">
        <v>0.13674027749400383</v>
      </c>
      <c r="N87" s="21">
        <v>0.13674609481662245</v>
      </c>
      <c r="O87" s="21">
        <v>0.13675178335094604</v>
      </c>
      <c r="P87" s="21">
        <v>0.13675632872741014</v>
      </c>
      <c r="Q87" s="21">
        <v>0.13675952496546073</v>
      </c>
      <c r="R87" s="21">
        <v>0.13676169685853837</v>
      </c>
      <c r="S87" s="21">
        <v>0.13675431805357144</v>
      </c>
      <c r="T87" s="21">
        <v>0.136745455541609</v>
      </c>
      <c r="U87" s="21">
        <v>0.13673661853534219</v>
      </c>
      <c r="V87" s="21">
        <v>0.13672509693411294</v>
      </c>
      <c r="W87" s="21">
        <v>0.13671333744184075</v>
      </c>
      <c r="X87" s="21">
        <v>0.13669838154605571</v>
      </c>
      <c r="Y87" s="21">
        <v>0.13668095968273308</v>
      </c>
      <c r="Z87" s="21">
        <v>0.13666320204700269</v>
      </c>
      <c r="AA87" s="21">
        <v>0.1366440792198674</v>
      </c>
      <c r="AB87" s="21">
        <v>0.1366226710574753</v>
      </c>
      <c r="AC87" s="21">
        <v>0.13660794304008678</v>
      </c>
      <c r="AD87" s="21">
        <v>0.13659326522771875</v>
      </c>
      <c r="AE87" s="21">
        <v>0.13657734251536724</v>
      </c>
      <c r="AF87" s="21">
        <v>0.13655942194116344</v>
      </c>
      <c r="AG87" s="21">
        <v>0.13654363235938774</v>
      </c>
      <c r="AH87" s="21">
        <v>0.13654322472555874</v>
      </c>
      <c r="AI87" s="21">
        <v>0.13654237870161873</v>
      </c>
      <c r="AJ87" s="21">
        <v>0.13654101750277778</v>
      </c>
      <c r="AK87" s="21">
        <v>0.13653842087225526</v>
      </c>
      <c r="AL87" s="21">
        <v>0.13653645382211962</v>
      </c>
      <c r="AM87" s="21">
        <v>0.13655174179091636</v>
      </c>
      <c r="AN87" s="21">
        <v>0.13656527205674251</v>
      </c>
      <c r="AO87" s="21">
        <v>0.13658114523467807</v>
      </c>
      <c r="AP87" s="21">
        <v>0.13659452692687299</v>
      </c>
      <c r="AQ87" s="21">
        <v>0.13660950899140795</v>
      </c>
    </row>
    <row r="88" spans="1:43" x14ac:dyDescent="0.25">
      <c r="A88" s="22" t="str">
        <f t="shared" si="1"/>
        <v>WLpRENT</v>
      </c>
      <c r="B88" t="s">
        <v>150</v>
      </c>
      <c r="C88" t="s">
        <v>145</v>
      </c>
      <c r="D88" s="21">
        <v>0.1352026317227123</v>
      </c>
      <c r="E88" s="21">
        <v>0.13018341941681708</v>
      </c>
      <c r="F88" s="21">
        <v>0.1300977774821169</v>
      </c>
      <c r="G88" s="21">
        <v>0.12877469386836798</v>
      </c>
      <c r="H88" s="21">
        <v>0.12412154581450451</v>
      </c>
      <c r="I88" s="21">
        <v>0.12415785097775583</v>
      </c>
      <c r="J88" s="21">
        <v>0.12446182486166817</v>
      </c>
      <c r="K88" s="21">
        <v>0.12443058956877873</v>
      </c>
      <c r="L88" s="21">
        <v>0.12433267785155606</v>
      </c>
      <c r="M88" s="21">
        <v>0.12430486996225744</v>
      </c>
      <c r="N88" s="21">
        <v>0.1243123507259903</v>
      </c>
      <c r="O88" s="21">
        <v>0.1243192876608291</v>
      </c>
      <c r="P88" s="21">
        <v>0.12432470466445904</v>
      </c>
      <c r="Q88" s="21">
        <v>0.12432854339464397</v>
      </c>
      <c r="R88" s="21">
        <v>0.12433109358985336</v>
      </c>
      <c r="S88" s="21">
        <v>0.12432241306305337</v>
      </c>
      <c r="T88" s="21">
        <v>0.12431201411790799</v>
      </c>
      <c r="U88" s="21">
        <v>0.12430136567343426</v>
      </c>
      <c r="V88" s="21">
        <v>0.12428778210413341</v>
      </c>
      <c r="W88" s="21">
        <v>0.12427371354517135</v>
      </c>
      <c r="X88" s="21">
        <v>0.12425619467155458</v>
      </c>
      <c r="Y88" s="21">
        <v>0.12423590321848915</v>
      </c>
      <c r="Z88" s="21">
        <v>0.12421499981830617</v>
      </c>
      <c r="AA88" s="21">
        <v>0.1241924466021929</v>
      </c>
      <c r="AB88" s="21">
        <v>0.12416729607171084</v>
      </c>
      <c r="AC88" s="21">
        <v>0.12415028797490457</v>
      </c>
      <c r="AD88" s="21">
        <v>0.12413317977207269</v>
      </c>
      <c r="AE88" s="21">
        <v>0.12411473234257953</v>
      </c>
      <c r="AF88" s="21">
        <v>0.12409415139327348</v>
      </c>
      <c r="AG88" s="21">
        <v>0.12407560666403876</v>
      </c>
      <c r="AH88" s="21">
        <v>0.12407567356073243</v>
      </c>
      <c r="AI88" s="21">
        <v>0.12407517245368302</v>
      </c>
      <c r="AJ88" s="21">
        <v>0.1240740505838353</v>
      </c>
      <c r="AK88" s="21">
        <v>0.1240716109502227</v>
      </c>
      <c r="AL88" s="21">
        <v>0.12406969998071114</v>
      </c>
      <c r="AM88" s="21">
        <v>0.12408862503793536</v>
      </c>
      <c r="AN88" s="21">
        <v>0.12410567736818506</v>
      </c>
      <c r="AO88" s="21">
        <v>0.12412500828654106</v>
      </c>
      <c r="AP88" s="21">
        <v>0.12414175254772342</v>
      </c>
      <c r="AQ88" s="21">
        <v>0.12415997653214325</v>
      </c>
    </row>
    <row r="89" spans="1:43" x14ac:dyDescent="0.25">
      <c r="A89" s="22" t="str">
        <f t="shared" si="1"/>
        <v>WLpPUBO</v>
      </c>
      <c r="B89" t="s">
        <v>150</v>
      </c>
      <c r="C89" t="s">
        <v>146</v>
      </c>
      <c r="D89" s="21">
        <v>0.25077488506944046</v>
      </c>
      <c r="E89" s="21">
        <v>0.24154117180007836</v>
      </c>
      <c r="F89" s="21">
        <v>0.24132215286559142</v>
      </c>
      <c r="G89" s="21">
        <v>0.23893268563146519</v>
      </c>
      <c r="H89" s="21">
        <v>0.23031348509771576</v>
      </c>
      <c r="I89" s="21">
        <v>0.23047497393635979</v>
      </c>
      <c r="J89" s="21">
        <v>0.23090390957671916</v>
      </c>
      <c r="K89" s="21">
        <v>0.23096984367806389</v>
      </c>
      <c r="L89" s="21">
        <v>0.23087062106129255</v>
      </c>
      <c r="M89" s="21">
        <v>0.2308415170191403</v>
      </c>
      <c r="N89" s="21">
        <v>0.23086452797931056</v>
      </c>
      <c r="O89" s="21">
        <v>0.2308834561922182</v>
      </c>
      <c r="P89" s="21">
        <v>0.23089770802886869</v>
      </c>
      <c r="Q89" s="21">
        <v>0.23090832592317528</v>
      </c>
      <c r="R89" s="21">
        <v>0.23091576522323196</v>
      </c>
      <c r="S89" s="21">
        <v>0.23090197302542845</v>
      </c>
      <c r="T89" s="21">
        <v>0.23088475415641527</v>
      </c>
      <c r="U89" s="21">
        <v>0.23086569057420903</v>
      </c>
      <c r="V89" s="21">
        <v>0.23084215649566947</v>
      </c>
      <c r="W89" s="21">
        <v>0.23081660112711111</v>
      </c>
      <c r="X89" s="21">
        <v>0.23078474570113652</v>
      </c>
      <c r="Y89" s="21">
        <v>0.23074840698767693</v>
      </c>
      <c r="Z89" s="21">
        <v>0.23070970777247202</v>
      </c>
      <c r="AA89" s="21">
        <v>0.23066751786478967</v>
      </c>
      <c r="AB89" s="21">
        <v>0.23062091386159261</v>
      </c>
      <c r="AC89" s="21">
        <v>0.23059072630887792</v>
      </c>
      <c r="AD89" s="21">
        <v>0.23055945072592401</v>
      </c>
      <c r="AE89" s="21">
        <v>0.23052585887718316</v>
      </c>
      <c r="AF89" s="21">
        <v>0.2304892681512305</v>
      </c>
      <c r="AG89" s="21">
        <v>0.23045388162782676</v>
      </c>
      <c r="AH89" s="21">
        <v>0.23045591997536585</v>
      </c>
      <c r="AI89" s="21">
        <v>0.23045653995122689</v>
      </c>
      <c r="AJ89" s="21">
        <v>0.23045581247175015</v>
      </c>
      <c r="AK89" s="21">
        <v>0.23045308484657823</v>
      </c>
      <c r="AL89" s="21">
        <v>0.23045026383796074</v>
      </c>
      <c r="AM89" s="21">
        <v>0.23048821770820307</v>
      </c>
      <c r="AN89" s="21">
        <v>0.23052371543635136</v>
      </c>
      <c r="AO89" s="21">
        <v>0.23056101883377178</v>
      </c>
      <c r="AP89" s="21">
        <v>0.23059533574798446</v>
      </c>
      <c r="AQ89" s="21">
        <v>0.23063085653698609</v>
      </c>
    </row>
    <row r="90" spans="1:43" x14ac:dyDescent="0.25">
      <c r="A90" s="22" t="str">
        <f t="shared" si="1"/>
        <v>WLpWAST</v>
      </c>
      <c r="B90" t="s">
        <v>150</v>
      </c>
      <c r="C90" t="s">
        <v>147</v>
      </c>
      <c r="D90" s="21">
        <v>1.2472509798300659</v>
      </c>
      <c r="E90" s="21">
        <v>1.195459765551671</v>
      </c>
      <c r="F90" s="21">
        <v>1.1952026959228257</v>
      </c>
      <c r="G90" s="21">
        <v>1.1831797209357768</v>
      </c>
      <c r="H90" s="21">
        <v>1.1371931284982966</v>
      </c>
      <c r="I90" s="21">
        <v>1.137461015918374</v>
      </c>
      <c r="J90" s="21">
        <v>1.1380705345268711</v>
      </c>
      <c r="K90" s="21">
        <v>1.1383057296928623</v>
      </c>
      <c r="L90" s="21">
        <v>1.138289238982658</v>
      </c>
      <c r="M90" s="21">
        <v>1.1383306980506076</v>
      </c>
      <c r="N90" s="21">
        <v>1.1384414487886347</v>
      </c>
      <c r="O90" s="21">
        <v>1.1385430261178247</v>
      </c>
      <c r="P90" s="21">
        <v>1.138635698579348</v>
      </c>
      <c r="Q90" s="21">
        <v>1.1387220855215159</v>
      </c>
      <c r="R90" s="21">
        <v>1.1388025030907354</v>
      </c>
      <c r="S90" s="21">
        <v>1.1388499092854372</v>
      </c>
      <c r="T90" s="21">
        <v>1.1388913182077374</v>
      </c>
      <c r="U90" s="21">
        <v>1.1389283633421106</v>
      </c>
      <c r="V90" s="21">
        <v>1.1389584765483884</v>
      </c>
      <c r="W90" s="21">
        <v>1.1389841555824662</v>
      </c>
      <c r="X90" s="21">
        <v>1.1390017900530021</v>
      </c>
      <c r="Y90" s="21">
        <v>1.1390123751473065</v>
      </c>
      <c r="Z90" s="21">
        <v>1.1390180498813152</v>
      </c>
      <c r="AA90" s="21">
        <v>1.1390177407092243</v>
      </c>
      <c r="AB90" s="21">
        <v>1.139010510803375</v>
      </c>
      <c r="AC90" s="21">
        <v>1.139022706339089</v>
      </c>
      <c r="AD90" s="21">
        <v>1.1390320082362666</v>
      </c>
      <c r="AE90" s="21">
        <v>1.1390372257386165</v>
      </c>
      <c r="AF90" s="21">
        <v>1.1390378018435914</v>
      </c>
      <c r="AG90" s="21">
        <v>1.1390379429562594</v>
      </c>
      <c r="AH90" s="21">
        <v>1.1390897694149897</v>
      </c>
      <c r="AI90" s="21">
        <v>1.1391385878085518</v>
      </c>
      <c r="AJ90" s="21">
        <v>1.1391845557003066</v>
      </c>
      <c r="AK90" s="21">
        <v>1.1392271220012178</v>
      </c>
      <c r="AL90" s="21">
        <v>1.1392681449279234</v>
      </c>
      <c r="AM90" s="21">
        <v>1.1393632924022028</v>
      </c>
      <c r="AN90" s="21">
        <v>1.1394546581807674</v>
      </c>
      <c r="AO90" s="21">
        <v>1.1395465856507951</v>
      </c>
      <c r="AP90" s="21">
        <v>1.1396343832563858</v>
      </c>
      <c r="AQ90" s="21">
        <v>1.1397222147909423</v>
      </c>
    </row>
    <row r="91" spans="1:43" x14ac:dyDescent="0.25">
      <c r="A91" s="22" t="str">
        <f t="shared" si="1"/>
        <v>WLpRECY</v>
      </c>
      <c r="B91" t="s">
        <v>150</v>
      </c>
      <c r="C91" t="s">
        <v>148</v>
      </c>
      <c r="D91" s="21">
        <v>0.80527573183413548</v>
      </c>
      <c r="E91" s="21">
        <v>0.77381067758334354</v>
      </c>
      <c r="F91" s="21">
        <v>0.77329003347810032</v>
      </c>
      <c r="G91" s="21">
        <v>0.76554319710150809</v>
      </c>
      <c r="H91" s="21">
        <v>0.73667520292702182</v>
      </c>
      <c r="I91" s="21">
        <v>0.73727738270250831</v>
      </c>
      <c r="J91" s="21">
        <v>0.73806633277727984</v>
      </c>
      <c r="K91" s="21">
        <v>0.73841220770963356</v>
      </c>
      <c r="L91" s="21">
        <v>0.73839705254080257</v>
      </c>
      <c r="M91" s="21">
        <v>0.73845258212731413</v>
      </c>
      <c r="N91" s="21">
        <v>0.7385857882743776</v>
      </c>
      <c r="O91" s="21">
        <v>0.7387042407733061</v>
      </c>
      <c r="P91" s="21">
        <v>0.73880878188176302</v>
      </c>
      <c r="Q91" s="21">
        <v>0.73890342100392936</v>
      </c>
      <c r="R91" s="21">
        <v>0.73899007458234178</v>
      </c>
      <c r="S91" s="21">
        <v>0.73903702336239396</v>
      </c>
      <c r="T91" s="21">
        <v>0.73907598685972076</v>
      </c>
      <c r="U91" s="21">
        <v>0.73910877220611515</v>
      </c>
      <c r="V91" s="21">
        <v>0.73913298826489737</v>
      </c>
      <c r="W91" s="21">
        <v>0.73915112899305069</v>
      </c>
      <c r="X91" s="21">
        <v>0.73915406246891924</v>
      </c>
      <c r="Y91" s="21">
        <v>0.73914819052169478</v>
      </c>
      <c r="Z91" s="21">
        <v>0.73913551626166274</v>
      </c>
      <c r="AA91" s="21">
        <v>0.739114779102092</v>
      </c>
      <c r="AB91" s="21">
        <v>0.73908489297660218</v>
      </c>
      <c r="AC91" s="21">
        <v>0.73907042897379882</v>
      </c>
      <c r="AD91" s="21">
        <v>0.73905173586130846</v>
      </c>
      <c r="AE91" s="21">
        <v>0.73902771615346896</v>
      </c>
      <c r="AF91" s="21">
        <v>0.73899790552163536</v>
      </c>
      <c r="AG91" s="21">
        <v>0.73896668125352982</v>
      </c>
      <c r="AH91" s="21">
        <v>0.73899711704001125</v>
      </c>
      <c r="AI91" s="21">
        <v>0.73902391974429615</v>
      </c>
      <c r="AJ91" s="21">
        <v>0.7390475023042069</v>
      </c>
      <c r="AK91" s="21">
        <v>0.73906757435292947</v>
      </c>
      <c r="AL91" s="21">
        <v>0.73908619516904939</v>
      </c>
      <c r="AM91" s="21">
        <v>0.73916804402330172</v>
      </c>
      <c r="AN91" s="21">
        <v>0.73924678902517971</v>
      </c>
      <c r="AO91" s="21">
        <v>0.73932709102668837</v>
      </c>
      <c r="AP91" s="21">
        <v>0.73940445410041555</v>
      </c>
      <c r="AQ91" s="21">
        <v>0.73948302770856145</v>
      </c>
    </row>
    <row r="92" spans="1:43" x14ac:dyDescent="0.25">
      <c r="A92" s="22" t="str">
        <f t="shared" si="1"/>
        <v>WFMpPLNT</v>
      </c>
      <c r="B92" t="s">
        <v>151</v>
      </c>
      <c r="C92" t="s">
        <v>119</v>
      </c>
      <c r="D92" s="21">
        <v>1.1837001177046722</v>
      </c>
      <c r="E92" s="21">
        <v>1.1877788050748703</v>
      </c>
      <c r="F92" s="21">
        <v>1.1771409021494039</v>
      </c>
      <c r="G92" s="21">
        <v>1.1881093506136238</v>
      </c>
      <c r="H92" s="21">
        <v>1.1930949116887959</v>
      </c>
      <c r="I92" s="21">
        <v>1.1936065632881683</v>
      </c>
      <c r="J92" s="21">
        <v>1.1943337313675151</v>
      </c>
      <c r="K92" s="21">
        <v>1.1947139880333411</v>
      </c>
      <c r="L92" s="21">
        <v>1.1948790210761113</v>
      </c>
      <c r="M92" s="21">
        <v>1.1950743004707896</v>
      </c>
      <c r="N92" s="21">
        <v>1.195345863810418</v>
      </c>
      <c r="O92" s="21">
        <v>1.1955970445689315</v>
      </c>
      <c r="P92" s="21">
        <v>1.1958316169342142</v>
      </c>
      <c r="Q92" s="21">
        <v>1.1960561146816977</v>
      </c>
      <c r="R92" s="21">
        <v>1.1962727456278404</v>
      </c>
      <c r="S92" s="21">
        <v>1.1964408542581668</v>
      </c>
      <c r="T92" s="21">
        <v>1.1966002941718437</v>
      </c>
      <c r="U92" s="21">
        <v>1.196752596830001</v>
      </c>
      <c r="V92" s="21">
        <v>1.1968951520495732</v>
      </c>
      <c r="W92" s="21">
        <v>1.1970302512775732</v>
      </c>
      <c r="X92" s="21">
        <v>1.197139723924123</v>
      </c>
      <c r="Y92" s="21">
        <v>1.1972385586898988</v>
      </c>
      <c r="Z92" s="21">
        <v>1.1973286920364377</v>
      </c>
      <c r="AA92" s="21">
        <v>1.197408837547151</v>
      </c>
      <c r="AB92" s="21">
        <v>1.1974778553275871</v>
      </c>
      <c r="AC92" s="21">
        <v>1.197557328586752</v>
      </c>
      <c r="AD92" s="21">
        <v>1.1976311470259366</v>
      </c>
      <c r="AE92" s="21">
        <v>1.1976983401969368</v>
      </c>
      <c r="AF92" s="21">
        <v>1.1977585204664483</v>
      </c>
      <c r="AG92" s="21">
        <v>1.1978160720825772</v>
      </c>
      <c r="AH92" s="21">
        <v>1.1979464925212828</v>
      </c>
      <c r="AI92" s="21">
        <v>1.1980721043015272</v>
      </c>
      <c r="AJ92" s="21">
        <v>1.1981933282273545</v>
      </c>
      <c r="AK92" s="21">
        <v>1.1983099111619469</v>
      </c>
      <c r="AL92" s="21">
        <v>1.1984238003591057</v>
      </c>
      <c r="AM92" s="21">
        <v>1.1986101777642566</v>
      </c>
      <c r="AN92" s="21">
        <v>1.1987925906141421</v>
      </c>
      <c r="AO92" s="21">
        <v>1.1989756605381423</v>
      </c>
      <c r="AP92" s="21">
        <v>1.1991550395296557</v>
      </c>
      <c r="AQ92" s="21">
        <v>1.1993347647406929</v>
      </c>
    </row>
    <row r="93" spans="1:43" x14ac:dyDescent="0.25">
      <c r="A93" s="22" t="str">
        <f t="shared" si="1"/>
        <v>WFMpANIM</v>
      </c>
      <c r="B93" t="s">
        <v>151</v>
      </c>
      <c r="C93" t="s">
        <v>120</v>
      </c>
      <c r="D93" s="21">
        <v>8.4280571032366982</v>
      </c>
      <c r="E93" s="21">
        <v>8.4713703369764879</v>
      </c>
      <c r="F93" s="21">
        <v>8.392005719688397</v>
      </c>
      <c r="G93" s="21">
        <v>8.4881041313234888</v>
      </c>
      <c r="H93" s="21">
        <v>8.5498381044848824</v>
      </c>
      <c r="I93" s="21">
        <v>8.5507284522074745</v>
      </c>
      <c r="J93" s="21">
        <v>8.5516685895885747</v>
      </c>
      <c r="K93" s="21">
        <v>8.5522795697806799</v>
      </c>
      <c r="L93" s="21">
        <v>8.5525546516949245</v>
      </c>
      <c r="M93" s="21">
        <v>8.5528434152498356</v>
      </c>
      <c r="N93" s="21">
        <v>8.5532456143736599</v>
      </c>
      <c r="O93" s="21">
        <v>8.5536182655042605</v>
      </c>
      <c r="P93" s="21">
        <v>8.5539672931117554</v>
      </c>
      <c r="Q93" s="21">
        <v>8.5543031463858288</v>
      </c>
      <c r="R93" s="21">
        <v>8.5546285696846525</v>
      </c>
      <c r="S93" s="21">
        <v>8.5548803334966692</v>
      </c>
      <c r="T93" s="21">
        <v>8.5551207144535795</v>
      </c>
      <c r="U93" s="21">
        <v>8.5553512217685732</v>
      </c>
      <c r="V93" s="21">
        <v>8.5555691704570531</v>
      </c>
      <c r="W93" s="21">
        <v>8.5557767404855376</v>
      </c>
      <c r="X93" s="21">
        <v>8.5559474414193204</v>
      </c>
      <c r="Y93" s="21">
        <v>8.5561040986737726</v>
      </c>
      <c r="Z93" s="21">
        <v>8.5562484912808063</v>
      </c>
      <c r="AA93" s="21">
        <v>8.556379048683489</v>
      </c>
      <c r="AB93" s="21">
        <v>8.5564945029439112</v>
      </c>
      <c r="AC93" s="21">
        <v>8.5566261606232104</v>
      </c>
      <c r="AD93" s="21">
        <v>8.5567497571935238</v>
      </c>
      <c r="AE93" s="21">
        <v>8.5568643867060299</v>
      </c>
      <c r="AF93" s="21">
        <v>8.5569698952380708</v>
      </c>
      <c r="AG93" s="21">
        <v>8.5570707927997987</v>
      </c>
      <c r="AH93" s="21">
        <v>8.5572772588414985</v>
      </c>
      <c r="AI93" s="21">
        <v>8.5574768800710164</v>
      </c>
      <c r="AJ93" s="21">
        <v>8.5576702762097518</v>
      </c>
      <c r="AK93" s="21">
        <v>8.5578573875427573</v>
      </c>
      <c r="AL93" s="21">
        <v>8.5580402108866647</v>
      </c>
      <c r="AM93" s="21">
        <v>8.5583205681607701</v>
      </c>
      <c r="AN93" s="21">
        <v>8.5585956338112421</v>
      </c>
      <c r="AO93" s="21">
        <v>8.5588703516945337</v>
      </c>
      <c r="AP93" s="21">
        <v>8.5591404235370945</v>
      </c>
      <c r="AQ93" s="21">
        <v>8.5594100301889373</v>
      </c>
    </row>
    <row r="94" spans="1:43" x14ac:dyDescent="0.25">
      <c r="A94" s="22" t="str">
        <f t="shared" si="1"/>
        <v>WFMpFORE</v>
      </c>
      <c r="B94" t="s">
        <v>151</v>
      </c>
      <c r="C94" t="s">
        <v>121</v>
      </c>
      <c r="D94" s="21">
        <v>1.1736489122857217</v>
      </c>
      <c r="E94" s="21">
        <v>1.1768505306969856</v>
      </c>
      <c r="F94" s="21">
        <v>1.1667158814784548</v>
      </c>
      <c r="G94" s="21">
        <v>1.1764821806080468</v>
      </c>
      <c r="H94" s="21">
        <v>1.1797020287233235</v>
      </c>
      <c r="I94" s="21">
        <v>1.180457996719422</v>
      </c>
      <c r="J94" s="21">
        <v>1.1813987276943076</v>
      </c>
      <c r="K94" s="21">
        <v>1.1820256703895344</v>
      </c>
      <c r="L94" s="21">
        <v>1.1822693074994379</v>
      </c>
      <c r="M94" s="21">
        <v>1.1825180121790555</v>
      </c>
      <c r="N94" s="21">
        <v>1.1828822453759238</v>
      </c>
      <c r="O94" s="21">
        <v>1.1832176577485289</v>
      </c>
      <c r="P94" s="21">
        <v>1.1835301352898635</v>
      </c>
      <c r="Q94" s="21">
        <v>1.1838302786723807</v>
      </c>
      <c r="R94" s="21">
        <v>1.1841200575505169</v>
      </c>
      <c r="S94" s="21">
        <v>1.184335378853361</v>
      </c>
      <c r="T94" s="21">
        <v>1.1845391181724096</v>
      </c>
      <c r="U94" s="21">
        <v>1.1847327392271891</v>
      </c>
      <c r="V94" s="21">
        <v>1.1849135650084386</v>
      </c>
      <c r="W94" s="21">
        <v>1.185083797826801</v>
      </c>
      <c r="X94" s="21">
        <v>1.1852212672927258</v>
      </c>
      <c r="Y94" s="21">
        <v>1.1853441694140048</v>
      </c>
      <c r="Z94" s="21">
        <v>1.1854543430040836</v>
      </c>
      <c r="AA94" s="21">
        <v>1.1855503539237109</v>
      </c>
      <c r="AB94" s="21">
        <v>1.1856310233503831</v>
      </c>
      <c r="AC94" s="21">
        <v>1.1857410090142353</v>
      </c>
      <c r="AD94" s="21">
        <v>1.1858431094832138</v>
      </c>
      <c r="AE94" s="21">
        <v>1.1859364013768832</v>
      </c>
      <c r="AF94" s="21">
        <v>1.1860206429303064</v>
      </c>
      <c r="AG94" s="21">
        <v>1.1861002647382191</v>
      </c>
      <c r="AH94" s="21">
        <v>1.1863009724483058</v>
      </c>
      <c r="AI94" s="21">
        <v>1.1864947961018242</v>
      </c>
      <c r="AJ94" s="21">
        <v>1.186682370231656</v>
      </c>
      <c r="AK94" s="21">
        <v>1.1868636636437395</v>
      </c>
      <c r="AL94" s="21">
        <v>1.1870404755459245</v>
      </c>
      <c r="AM94" s="21">
        <v>1.1873336746633074</v>
      </c>
      <c r="AN94" s="21">
        <v>1.18762133524731</v>
      </c>
      <c r="AO94" s="21">
        <v>1.1879083449483872</v>
      </c>
      <c r="AP94" s="21">
        <v>1.1881904876097789</v>
      </c>
      <c r="AQ94" s="21">
        <v>1.1884717326542615</v>
      </c>
    </row>
    <row r="95" spans="1:43" x14ac:dyDescent="0.25">
      <c r="A95" s="22" t="str">
        <f t="shared" si="1"/>
        <v>WFMpFISH</v>
      </c>
      <c r="B95" t="s">
        <v>151</v>
      </c>
      <c r="C95" t="s">
        <v>122</v>
      </c>
      <c r="D95" s="21">
        <v>1.0804142210463352</v>
      </c>
      <c r="E95" s="21">
        <v>1.0825710288387531</v>
      </c>
      <c r="F95" s="21">
        <v>1.0734804364376762</v>
      </c>
      <c r="G95" s="21">
        <v>1.0814384012857772</v>
      </c>
      <c r="H95" s="21">
        <v>1.0828164819766464</v>
      </c>
      <c r="I95" s="21">
        <v>1.0836822724051578</v>
      </c>
      <c r="J95" s="21">
        <v>1.0847716440148178</v>
      </c>
      <c r="K95" s="21">
        <v>1.0855590355492624</v>
      </c>
      <c r="L95" s="21">
        <v>1.08584109304473</v>
      </c>
      <c r="M95" s="21">
        <v>1.0861124126393473</v>
      </c>
      <c r="N95" s="21">
        <v>1.0864971532816443</v>
      </c>
      <c r="O95" s="21">
        <v>1.0868506811420686</v>
      </c>
      <c r="P95" s="21">
        <v>1.0871801561929686</v>
      </c>
      <c r="Q95" s="21">
        <v>1.087498610543967</v>
      </c>
      <c r="R95" s="21">
        <v>1.0878077571270763</v>
      </c>
      <c r="S95" s="21">
        <v>1.0880355190830895</v>
      </c>
      <c r="T95" s="21">
        <v>1.0882518306703715</v>
      </c>
      <c r="U95" s="21">
        <v>1.0884580820128351</v>
      </c>
      <c r="V95" s="21">
        <v>1.0886515471979219</v>
      </c>
      <c r="W95" s="21">
        <v>1.0888342866579719</v>
      </c>
      <c r="X95" s="21">
        <v>1.0889840098146861</v>
      </c>
      <c r="Y95" s="21">
        <v>1.0891177784838377</v>
      </c>
      <c r="Z95" s="21">
        <v>1.0892373677445661</v>
      </c>
      <c r="AA95" s="21">
        <v>1.0893412826550051</v>
      </c>
      <c r="AB95" s="21">
        <v>1.089428275765767</v>
      </c>
      <c r="AC95" s="21">
        <v>1.0895555591343671</v>
      </c>
      <c r="AD95" s="21">
        <v>1.0896746406416999</v>
      </c>
      <c r="AE95" s="21">
        <v>1.0897846540154172</v>
      </c>
      <c r="AF95" s="21">
        <v>1.089885395916516</v>
      </c>
      <c r="AG95" s="21">
        <v>1.0899813245481818</v>
      </c>
      <c r="AH95" s="21">
        <v>1.0902265945295064</v>
      </c>
      <c r="AI95" s="21">
        <v>1.0904642449412993</v>
      </c>
      <c r="AJ95" s="21">
        <v>1.0906950135457183</v>
      </c>
      <c r="AK95" s="21">
        <v>1.0909189170428466</v>
      </c>
      <c r="AL95" s="21">
        <v>1.0911377725299576</v>
      </c>
      <c r="AM95" s="21">
        <v>1.0915006089395369</v>
      </c>
      <c r="AN95" s="21">
        <v>1.0918569759927599</v>
      </c>
      <c r="AO95" s="21">
        <v>1.0922119319741146</v>
      </c>
      <c r="AP95" s="21">
        <v>1.0925613810190833</v>
      </c>
      <c r="AQ95" s="21">
        <v>1.0929092206485118</v>
      </c>
    </row>
    <row r="96" spans="1:43" x14ac:dyDescent="0.25">
      <c r="A96" s="22" t="str">
        <f t="shared" si="1"/>
        <v>WFMpFOSM</v>
      </c>
      <c r="B96" t="s">
        <v>151</v>
      </c>
      <c r="C96" t="s">
        <v>123</v>
      </c>
      <c r="D96" s="21">
        <v>1.6074023584183024</v>
      </c>
      <c r="E96" s="21">
        <v>1.6157533765651211</v>
      </c>
      <c r="F96" s="21">
        <v>1.6006588216310123</v>
      </c>
      <c r="G96" s="21">
        <v>1.6188901703911593</v>
      </c>
      <c r="H96" s="21">
        <v>1.6305505166202487</v>
      </c>
      <c r="I96" s="21">
        <v>1.630651317958614</v>
      </c>
      <c r="J96" s="21">
        <v>1.63103766977556</v>
      </c>
      <c r="K96" s="21">
        <v>1.6310906150532953</v>
      </c>
      <c r="L96" s="21">
        <v>1.6310786430675592</v>
      </c>
      <c r="M96" s="21">
        <v>1.6311185470578016</v>
      </c>
      <c r="N96" s="21">
        <v>1.6311995072925802</v>
      </c>
      <c r="O96" s="21">
        <v>1.6312734240669411</v>
      </c>
      <c r="P96" s="21">
        <v>1.6313412745213667</v>
      </c>
      <c r="Q96" s="21">
        <v>1.6314048593537702</v>
      </c>
      <c r="R96" s="21">
        <v>1.6314653819434033</v>
      </c>
      <c r="S96" s="21">
        <v>1.6315066502666127</v>
      </c>
      <c r="T96" s="21">
        <v>1.6315441965208803</v>
      </c>
      <c r="U96" s="21">
        <v>1.6315795587663189</v>
      </c>
      <c r="V96" s="21">
        <v>1.6316100431668399</v>
      </c>
      <c r="W96" s="21">
        <v>1.6316380806544115</v>
      </c>
      <c r="X96" s="21">
        <v>1.6316560833867717</v>
      </c>
      <c r="Y96" s="21">
        <v>1.6316692840862368</v>
      </c>
      <c r="Z96" s="21">
        <v>1.6316797929160276</v>
      </c>
      <c r="AA96" s="21">
        <v>1.6316865807380518</v>
      </c>
      <c r="AB96" s="21">
        <v>1.6316886756689897</v>
      </c>
      <c r="AC96" s="21">
        <v>1.6316954301254503</v>
      </c>
      <c r="AD96" s="21">
        <v>1.6317007257513314</v>
      </c>
      <c r="AE96" s="21">
        <v>1.6317033285990752</v>
      </c>
      <c r="AF96" s="21">
        <v>1.6317026382377957</v>
      </c>
      <c r="AG96" s="21">
        <v>1.6317028873292503</v>
      </c>
      <c r="AH96" s="21">
        <v>1.631731359431948</v>
      </c>
      <c r="AI96" s="21">
        <v>1.6317584162765777</v>
      </c>
      <c r="AJ96" s="21">
        <v>1.6317841521186862</v>
      </c>
      <c r="AK96" s="21">
        <v>1.6318080161221542</v>
      </c>
      <c r="AL96" s="21">
        <v>1.6318318798159361</v>
      </c>
      <c r="AM96" s="21">
        <v>1.6318836522100786</v>
      </c>
      <c r="AN96" s="21">
        <v>1.631933450520787</v>
      </c>
      <c r="AO96" s="21">
        <v>1.6319855981266509</v>
      </c>
      <c r="AP96" s="21">
        <v>1.6320353486287873</v>
      </c>
      <c r="AQ96" s="21">
        <v>1.6320868071361914</v>
      </c>
    </row>
    <row r="97" spans="1:43" x14ac:dyDescent="0.25">
      <c r="A97" s="22" t="str">
        <f t="shared" si="1"/>
        <v>WFMpOTHM</v>
      </c>
      <c r="B97" t="s">
        <v>151</v>
      </c>
      <c r="C97" t="s">
        <v>124</v>
      </c>
      <c r="D97" s="21">
        <v>0.63145764002533689</v>
      </c>
      <c r="E97" s="21">
        <v>0.6334379442190532</v>
      </c>
      <c r="F97" s="21">
        <v>0.62783991740936962</v>
      </c>
      <c r="G97" s="21">
        <v>0.63332432338245614</v>
      </c>
      <c r="H97" s="21">
        <v>0.63541181823959247</v>
      </c>
      <c r="I97" s="21">
        <v>0.6356718767252687</v>
      </c>
      <c r="J97" s="21">
        <v>0.63623093492397109</v>
      </c>
      <c r="K97" s="21">
        <v>0.63643233868406701</v>
      </c>
      <c r="L97" s="21">
        <v>0.63649586380842171</v>
      </c>
      <c r="M97" s="21">
        <v>0.63659665444387148</v>
      </c>
      <c r="N97" s="21">
        <v>0.63676133104909916</v>
      </c>
      <c r="O97" s="21">
        <v>0.63691052843374418</v>
      </c>
      <c r="P97" s="21">
        <v>0.63704707861266308</v>
      </c>
      <c r="Q97" s="21">
        <v>0.63717524948765458</v>
      </c>
      <c r="R97" s="21">
        <v>0.63729715162219081</v>
      </c>
      <c r="S97" s="21">
        <v>0.63738227593826424</v>
      </c>
      <c r="T97" s="21">
        <v>0.63746046101240805</v>
      </c>
      <c r="U97" s="21">
        <v>0.63753330739220271</v>
      </c>
      <c r="V97" s="21">
        <v>0.63759822783825093</v>
      </c>
      <c r="W97" s="21">
        <v>0.63765759613995687</v>
      </c>
      <c r="X97" s="21">
        <v>0.63769953594503459</v>
      </c>
      <c r="Y97" s="21">
        <v>0.63773321241783054</v>
      </c>
      <c r="Z97" s="21">
        <v>0.63776077459913028</v>
      </c>
      <c r="AA97" s="21">
        <v>0.63778107151902041</v>
      </c>
      <c r="AB97" s="21">
        <v>0.63779311582415854</v>
      </c>
      <c r="AC97" s="21">
        <v>0.63781022000242882</v>
      </c>
      <c r="AD97" s="21">
        <v>0.63782367025800846</v>
      </c>
      <c r="AE97" s="21">
        <v>0.63783240076927783</v>
      </c>
      <c r="AF97" s="21">
        <v>0.63783594448508818</v>
      </c>
      <c r="AG97" s="21">
        <v>0.63783861483648141</v>
      </c>
      <c r="AH97" s="21">
        <v>0.63789544051887703</v>
      </c>
      <c r="AI97" s="21">
        <v>0.63794922581754843</v>
      </c>
      <c r="AJ97" s="21">
        <v>0.63800030455503753</v>
      </c>
      <c r="AK97" s="21">
        <v>0.6380483596128258</v>
      </c>
      <c r="AL97" s="21">
        <v>0.63809531248443463</v>
      </c>
      <c r="AM97" s="21">
        <v>0.63819673954340916</v>
      </c>
      <c r="AN97" s="21">
        <v>0.63829553112338888</v>
      </c>
      <c r="AO97" s="21">
        <v>0.63839623075356178</v>
      </c>
      <c r="AP97" s="21">
        <v>0.63849433282878532</v>
      </c>
      <c r="AQ97" s="21">
        <v>0.63859387534967338</v>
      </c>
    </row>
    <row r="98" spans="1:43" x14ac:dyDescent="0.25">
      <c r="A98" s="22" t="str">
        <f t="shared" si="1"/>
        <v>WFMpFBTO</v>
      </c>
      <c r="B98" t="s">
        <v>151</v>
      </c>
      <c r="C98" t="s">
        <v>125</v>
      </c>
      <c r="D98" s="21">
        <v>1.7698974744363669</v>
      </c>
      <c r="E98" s="21">
        <v>1.775672422810338</v>
      </c>
      <c r="F98" s="21">
        <v>1.7599158252670684</v>
      </c>
      <c r="G98" s="21">
        <v>1.7760109204556742</v>
      </c>
      <c r="H98" s="21">
        <v>1.7829909164248927</v>
      </c>
      <c r="I98" s="21">
        <v>1.783877623307589</v>
      </c>
      <c r="J98" s="21">
        <v>1.7847266708546174</v>
      </c>
      <c r="K98" s="21">
        <v>1.7853026333087878</v>
      </c>
      <c r="L98" s="21">
        <v>1.7855979035148577</v>
      </c>
      <c r="M98" s="21">
        <v>1.7858944304433217</v>
      </c>
      <c r="N98" s="21">
        <v>1.786295504431382</v>
      </c>
      <c r="O98" s="21">
        <v>1.7866663181408902</v>
      </c>
      <c r="P98" s="21">
        <v>1.7870136692383298</v>
      </c>
      <c r="Q98" s="21">
        <v>1.7873489062343699</v>
      </c>
      <c r="R98" s="21">
        <v>1.7876747334951428</v>
      </c>
      <c r="S98" s="21">
        <v>1.7879303814946166</v>
      </c>
      <c r="T98" s="21">
        <v>1.7881754464209201</v>
      </c>
      <c r="U98" s="21">
        <v>1.7884113517793048</v>
      </c>
      <c r="V98" s="21">
        <v>1.7886353169777727</v>
      </c>
      <c r="W98" s="21">
        <v>1.7888494342557255</v>
      </c>
      <c r="X98" s="21">
        <v>1.7890210772111508</v>
      </c>
      <c r="Y98" s="21">
        <v>1.7891792225293863</v>
      </c>
      <c r="Z98" s="21">
        <v>1.7893256409149099</v>
      </c>
      <c r="AA98" s="21">
        <v>1.7894587847402481</v>
      </c>
      <c r="AB98" s="21">
        <v>1.7895773556218912</v>
      </c>
      <c r="AC98" s="21">
        <v>1.7897081373086001</v>
      </c>
      <c r="AD98" s="21">
        <v>1.7898316568805845</v>
      </c>
      <c r="AE98" s="21">
        <v>1.7899470668569397</v>
      </c>
      <c r="AF98" s="21">
        <v>1.790054142185024</v>
      </c>
      <c r="AG98" s="21">
        <v>1.7901573265344966</v>
      </c>
      <c r="AH98" s="21">
        <v>1.7903649864521571</v>
      </c>
      <c r="AI98" s="21">
        <v>1.7905665268342585</v>
      </c>
      <c r="AJ98" s="21">
        <v>1.7907626217070527</v>
      </c>
      <c r="AK98" s="21">
        <v>1.7909531831424335</v>
      </c>
      <c r="AL98" s="21">
        <v>1.7911401643432796</v>
      </c>
      <c r="AM98" s="21">
        <v>1.791422068610284</v>
      </c>
      <c r="AN98" s="21">
        <v>1.7916994130942197</v>
      </c>
      <c r="AO98" s="21">
        <v>1.7919771003843077</v>
      </c>
      <c r="AP98" s="21">
        <v>1.792250886368469</v>
      </c>
      <c r="AQ98" s="21">
        <v>1.7925248855624578</v>
      </c>
    </row>
    <row r="99" spans="1:43" x14ac:dyDescent="0.25">
      <c r="A99" s="22" t="str">
        <f t="shared" si="1"/>
        <v>WFMpTXWO</v>
      </c>
      <c r="B99" t="s">
        <v>151</v>
      </c>
      <c r="C99" t="s">
        <v>126</v>
      </c>
      <c r="D99" s="21">
        <v>1.0702092118924422</v>
      </c>
      <c r="E99" s="21">
        <v>1.0720160544644699</v>
      </c>
      <c r="F99" s="21">
        <v>1.063086936006858</v>
      </c>
      <c r="G99" s="21">
        <v>1.070339612733284</v>
      </c>
      <c r="H99" s="21">
        <v>1.0704008391395912</v>
      </c>
      <c r="I99" s="21">
        <v>1.0714109093932509</v>
      </c>
      <c r="J99" s="21">
        <v>1.07245164421836</v>
      </c>
      <c r="K99" s="21">
        <v>1.0732117261906646</v>
      </c>
      <c r="L99" s="21">
        <v>1.0736982770119823</v>
      </c>
      <c r="M99" s="21">
        <v>1.0741436746830959</v>
      </c>
      <c r="N99" s="21">
        <v>1.0746819159249608</v>
      </c>
      <c r="O99" s="21">
        <v>1.0751742229708248</v>
      </c>
      <c r="P99" s="21">
        <v>1.075631662774899</v>
      </c>
      <c r="Q99" s="21">
        <v>1.0760695875110595</v>
      </c>
      <c r="R99" s="21">
        <v>1.0764926495622285</v>
      </c>
      <c r="S99" s="21">
        <v>1.0768359375358982</v>
      </c>
      <c r="T99" s="21">
        <v>1.0771628028073534</v>
      </c>
      <c r="U99" s="21">
        <v>1.0774748034472028</v>
      </c>
      <c r="V99" s="21">
        <v>1.0777692371708201</v>
      </c>
      <c r="W99" s="21">
        <v>1.0780482482198643</v>
      </c>
      <c r="X99" s="21">
        <v>1.0782662959704628</v>
      </c>
      <c r="Y99" s="21">
        <v>1.0784650481873062</v>
      </c>
      <c r="Z99" s="21">
        <v>1.0786463029454989</v>
      </c>
      <c r="AA99" s="21">
        <v>1.0788083892825129</v>
      </c>
      <c r="AB99" s="21">
        <v>1.078950030922867</v>
      </c>
      <c r="AC99" s="21">
        <v>1.0791110948441296</v>
      </c>
      <c r="AD99" s="21">
        <v>1.0792615476131884</v>
      </c>
      <c r="AE99" s="21">
        <v>1.0794007998443016</v>
      </c>
      <c r="AF99" s="21">
        <v>1.0795289229223788</v>
      </c>
      <c r="AG99" s="21">
        <v>1.079650652371102</v>
      </c>
      <c r="AH99" s="21">
        <v>1.0799058769607086</v>
      </c>
      <c r="AI99" s="21">
        <v>1.0801525893190207</v>
      </c>
      <c r="AJ99" s="21">
        <v>1.0803918694920778</v>
      </c>
      <c r="AK99" s="21">
        <v>1.0806237893024593</v>
      </c>
      <c r="AL99" s="21">
        <v>1.0808506225009258</v>
      </c>
      <c r="AM99" s="21">
        <v>1.0812017505801064</v>
      </c>
      <c r="AN99" s="21">
        <v>1.0815470942876102</v>
      </c>
      <c r="AO99" s="21">
        <v>1.0818919132946248</v>
      </c>
      <c r="AP99" s="21">
        <v>1.0822321927209413</v>
      </c>
      <c r="AQ99" s="21">
        <v>1.0825723390879682</v>
      </c>
    </row>
    <row r="100" spans="1:43" x14ac:dyDescent="0.25">
      <c r="A100" s="22" t="str">
        <f t="shared" si="1"/>
        <v>WFMpCOKE</v>
      </c>
      <c r="B100" t="s">
        <v>151</v>
      </c>
      <c r="C100" t="s">
        <v>127</v>
      </c>
      <c r="D100" s="21">
        <v>1.0870733174623404</v>
      </c>
      <c r="E100" s="21">
        <v>1.0906915373035293</v>
      </c>
      <c r="F100" s="21">
        <v>1.0810201372507044</v>
      </c>
      <c r="G100" s="21">
        <v>1.0908780272984626</v>
      </c>
      <c r="H100" s="21">
        <v>1.095056287910487</v>
      </c>
      <c r="I100" s="21">
        <v>1.0955591424380176</v>
      </c>
      <c r="J100" s="21">
        <v>1.0963565167071145</v>
      </c>
      <c r="K100" s="21">
        <v>1.0967838158215262</v>
      </c>
      <c r="L100" s="21">
        <v>1.0969460499693136</v>
      </c>
      <c r="M100" s="21">
        <v>1.0971321626322816</v>
      </c>
      <c r="N100" s="21">
        <v>1.097408311209298</v>
      </c>
      <c r="O100" s="21">
        <v>1.097661027358529</v>
      </c>
      <c r="P100" s="21">
        <v>1.0978947175810514</v>
      </c>
      <c r="Q100" s="21">
        <v>1.0981164895640856</v>
      </c>
      <c r="R100" s="21">
        <v>1.0983288688778972</v>
      </c>
      <c r="S100" s="21">
        <v>1.0984858594554292</v>
      </c>
      <c r="T100" s="21">
        <v>1.0986327486621157</v>
      </c>
      <c r="U100" s="21">
        <v>1.098771170429925</v>
      </c>
      <c r="V100" s="21">
        <v>1.0988985290401057</v>
      </c>
      <c r="W100" s="21">
        <v>1.099017213036819</v>
      </c>
      <c r="X100" s="21">
        <v>1.0991111581969988</v>
      </c>
      <c r="Y100" s="21">
        <v>1.0991933532279183</v>
      </c>
      <c r="Z100" s="21">
        <v>1.0992658158169828</v>
      </c>
      <c r="AA100" s="21">
        <v>1.0993272477321723</v>
      </c>
      <c r="AB100" s="21">
        <v>1.0993766600221395</v>
      </c>
      <c r="AC100" s="21">
        <v>1.0994373820567453</v>
      </c>
      <c r="AD100" s="21">
        <v>1.0994919528157605</v>
      </c>
      <c r="AE100" s="21">
        <v>1.0995393635687409</v>
      </c>
      <c r="AF100" s="21">
        <v>1.099579324919397</v>
      </c>
      <c r="AG100" s="21">
        <v>1.0996162417333233</v>
      </c>
      <c r="AH100" s="21">
        <v>1.0997341665660259</v>
      </c>
      <c r="AI100" s="21">
        <v>1.0998470301836658</v>
      </c>
      <c r="AJ100" s="21">
        <v>1.0999553568481912</v>
      </c>
      <c r="AK100" s="21">
        <v>1.1000589582565885</v>
      </c>
      <c r="AL100" s="21">
        <v>1.1001597930744083</v>
      </c>
      <c r="AM100" s="21">
        <v>1.1003395647599314</v>
      </c>
      <c r="AN100" s="21">
        <v>1.1005153949659627</v>
      </c>
      <c r="AO100" s="21">
        <v>1.1006921031909518</v>
      </c>
      <c r="AP100" s="21">
        <v>1.1008653006122413</v>
      </c>
      <c r="AQ100" s="21">
        <v>1.1010390509776711</v>
      </c>
    </row>
    <row r="101" spans="1:43" x14ac:dyDescent="0.25">
      <c r="A101" s="22" t="str">
        <f t="shared" si="1"/>
        <v>WFMpREFN</v>
      </c>
      <c r="B101" t="s">
        <v>151</v>
      </c>
      <c r="C101" t="s">
        <v>128</v>
      </c>
      <c r="D101" s="21">
        <v>1.5895432000240555</v>
      </c>
      <c r="E101" s="21">
        <v>1.5969744410196967</v>
      </c>
      <c r="F101" s="21">
        <v>1.5826789133928207</v>
      </c>
      <c r="G101" s="21">
        <v>1.5997891809285945</v>
      </c>
      <c r="H101" s="21">
        <v>1.6097352986824314</v>
      </c>
      <c r="I101" s="21">
        <v>1.6104432947263925</v>
      </c>
      <c r="J101" s="21">
        <v>1.6116018415206805</v>
      </c>
      <c r="K101" s="21">
        <v>1.6123970877488403</v>
      </c>
      <c r="L101" s="21">
        <v>1.6127112667856016</v>
      </c>
      <c r="M101" s="21">
        <v>1.6130642028672431</v>
      </c>
      <c r="N101" s="21">
        <v>1.6134754744127031</v>
      </c>
      <c r="O101" s="21">
        <v>1.6138697259569912</v>
      </c>
      <c r="P101" s="21">
        <v>1.6142488726619004</v>
      </c>
      <c r="Q101" s="21">
        <v>1.6146192686945899</v>
      </c>
      <c r="R101" s="21">
        <v>1.6149809166628213</v>
      </c>
      <c r="S101" s="21">
        <v>1.6153036805436405</v>
      </c>
      <c r="T101" s="21">
        <v>1.6156173373679581</v>
      </c>
      <c r="U101" s="21">
        <v>1.6159234390776072</v>
      </c>
      <c r="V101" s="21">
        <v>1.6162193634256976</v>
      </c>
      <c r="W101" s="21">
        <v>1.6165074768069134</v>
      </c>
      <c r="X101" s="21">
        <v>1.6167765788771971</v>
      </c>
      <c r="Y101" s="21">
        <v>1.6170346693014184</v>
      </c>
      <c r="Z101" s="21">
        <v>1.617283715302432</v>
      </c>
      <c r="AA101" s="21">
        <v>1.6175224947675337</v>
      </c>
      <c r="AB101" s="21">
        <v>1.617749915311582</v>
      </c>
      <c r="AC101" s="21">
        <v>1.6179871692094303</v>
      </c>
      <c r="AD101" s="21">
        <v>1.6182176084240552</v>
      </c>
      <c r="AE101" s="21">
        <v>1.6184400973005961</v>
      </c>
      <c r="AF101" s="21">
        <v>1.6186542047099988</v>
      </c>
      <c r="AG101" s="21">
        <v>1.6188641728989295</v>
      </c>
      <c r="AH101" s="21">
        <v>1.6191296799537529</v>
      </c>
      <c r="AI101" s="21">
        <v>1.6193888372918357</v>
      </c>
      <c r="AJ101" s="21">
        <v>1.6196418903599661</v>
      </c>
      <c r="AK101" s="21">
        <v>1.6198884917322469</v>
      </c>
      <c r="AL101" s="21">
        <v>1.6201303294160725</v>
      </c>
      <c r="AM101" s="21">
        <v>1.6204313545474007</v>
      </c>
      <c r="AN101" s="21">
        <v>1.6207263281938196</v>
      </c>
      <c r="AO101" s="21">
        <v>1.6210197484137083</v>
      </c>
      <c r="AP101" s="21">
        <v>1.6213071166107802</v>
      </c>
      <c r="AQ101" s="21">
        <v>1.6215922572554833</v>
      </c>
    </row>
    <row r="102" spans="1:43" x14ac:dyDescent="0.25">
      <c r="A102" s="22" t="str">
        <f t="shared" si="1"/>
        <v>WFMpCHEM</v>
      </c>
      <c r="B102" t="s">
        <v>151</v>
      </c>
      <c r="C102" t="s">
        <v>129</v>
      </c>
      <c r="D102" s="21">
        <v>1.4865421502820855</v>
      </c>
      <c r="E102" s="21">
        <v>1.4897388498698954</v>
      </c>
      <c r="F102" s="21">
        <v>1.4769298985674935</v>
      </c>
      <c r="G102" s="21">
        <v>1.488605823310921</v>
      </c>
      <c r="H102" s="21">
        <v>1.4917422477488471</v>
      </c>
      <c r="I102" s="21">
        <v>1.4930546479489171</v>
      </c>
      <c r="J102" s="21">
        <v>1.4946301551674293</v>
      </c>
      <c r="K102" s="21">
        <v>1.4957450033477144</v>
      </c>
      <c r="L102" s="21">
        <v>1.4962340346549539</v>
      </c>
      <c r="M102" s="21">
        <v>1.4967436827186296</v>
      </c>
      <c r="N102" s="21">
        <v>1.4973834063794533</v>
      </c>
      <c r="O102" s="21">
        <v>1.4979844463616816</v>
      </c>
      <c r="P102" s="21">
        <v>1.4985527418552138</v>
      </c>
      <c r="Q102" s="21">
        <v>1.4991006531544437</v>
      </c>
      <c r="R102" s="21">
        <v>1.4996312183998357</v>
      </c>
      <c r="S102" s="21">
        <v>1.5000710469606711</v>
      </c>
      <c r="T102" s="21">
        <v>1.5004930459984025</v>
      </c>
      <c r="U102" s="21">
        <v>1.5008989972464208</v>
      </c>
      <c r="V102" s="21">
        <v>1.5012863949950315</v>
      </c>
      <c r="W102" s="21">
        <v>1.501657591839666</v>
      </c>
      <c r="X102" s="21">
        <v>1.5019883588600451</v>
      </c>
      <c r="Y102" s="21">
        <v>1.5022987566701231</v>
      </c>
      <c r="Z102" s="21">
        <v>1.5025904306516051</v>
      </c>
      <c r="AA102" s="21">
        <v>1.5028617017427375</v>
      </c>
      <c r="AB102" s="21">
        <v>1.5031112081876188</v>
      </c>
      <c r="AC102" s="21">
        <v>1.5033861309529439</v>
      </c>
      <c r="AD102" s="21">
        <v>1.5036469622793551</v>
      </c>
      <c r="AE102" s="21">
        <v>1.5038930136991135</v>
      </c>
      <c r="AF102" s="21">
        <v>1.5041243403423536</v>
      </c>
      <c r="AG102" s="21">
        <v>1.5043455932324024</v>
      </c>
      <c r="AH102" s="21">
        <v>1.504691374019123</v>
      </c>
      <c r="AI102" s="21">
        <v>1.5050252405049973</v>
      </c>
      <c r="AJ102" s="21">
        <v>1.5053480370171566</v>
      </c>
      <c r="AK102" s="21">
        <v>1.5056599759131486</v>
      </c>
      <c r="AL102" s="21">
        <v>1.5059631476308548</v>
      </c>
      <c r="AM102" s="21">
        <v>1.5063871076197266</v>
      </c>
      <c r="AN102" s="21">
        <v>1.506802054800255</v>
      </c>
      <c r="AO102" s="21">
        <v>1.507213192944443</v>
      </c>
      <c r="AP102" s="21">
        <v>1.5076164930990397</v>
      </c>
      <c r="AQ102" s="21">
        <v>1.5080161498495923</v>
      </c>
    </row>
    <row r="103" spans="1:43" x14ac:dyDescent="0.25">
      <c r="A103" s="22" t="str">
        <f t="shared" si="1"/>
        <v>WFMpRUBP</v>
      </c>
      <c r="B103" t="s">
        <v>151</v>
      </c>
      <c r="C103" t="s">
        <v>130</v>
      </c>
      <c r="D103" s="21">
        <v>4.1042711424001865</v>
      </c>
      <c r="E103" s="21">
        <v>4.1206061287123514</v>
      </c>
      <c r="F103" s="21">
        <v>4.0834941467886052</v>
      </c>
      <c r="G103" s="21">
        <v>4.1240712087016567</v>
      </c>
      <c r="H103" s="21">
        <v>4.1439964679360628</v>
      </c>
      <c r="I103" s="21">
        <v>4.1455499918069219</v>
      </c>
      <c r="J103" s="21">
        <v>4.1469926549187885</v>
      </c>
      <c r="K103" s="21">
        <v>4.1481660184698246</v>
      </c>
      <c r="L103" s="21">
        <v>4.1488274207758575</v>
      </c>
      <c r="M103" s="21">
        <v>4.1494075761496161</v>
      </c>
      <c r="N103" s="21">
        <v>4.1501763068693753</v>
      </c>
      <c r="O103" s="21">
        <v>4.1508779244394018</v>
      </c>
      <c r="P103" s="21">
        <v>4.1515289924516416</v>
      </c>
      <c r="Q103" s="21">
        <v>4.1521532098485183</v>
      </c>
      <c r="R103" s="21">
        <v>4.1527577903318029</v>
      </c>
      <c r="S103" s="21">
        <v>4.153216021267486</v>
      </c>
      <c r="T103" s="21">
        <v>4.1536518233980075</v>
      </c>
      <c r="U103" s="21">
        <v>4.1540667071684654</v>
      </c>
      <c r="V103" s="21">
        <v>4.1544578801750607</v>
      </c>
      <c r="W103" s="21">
        <v>4.1548272280672194</v>
      </c>
      <c r="X103" s="21">
        <v>4.1551124036614597</v>
      </c>
      <c r="Y103" s="21">
        <v>4.1553689061179719</v>
      </c>
      <c r="Z103" s="21">
        <v>4.1555982139587586</v>
      </c>
      <c r="AA103" s="21">
        <v>4.1557983298774603</v>
      </c>
      <c r="AB103" s="21">
        <v>4.155967792787103</v>
      </c>
      <c r="AC103" s="21">
        <v>4.1561166327320764</v>
      </c>
      <c r="AD103" s="21">
        <v>4.1562507621586819</v>
      </c>
      <c r="AE103" s="21">
        <v>4.1563696960874523</v>
      </c>
      <c r="AF103" s="21">
        <v>4.1564738234636369</v>
      </c>
      <c r="AG103" s="21">
        <v>4.1565679902106103</v>
      </c>
      <c r="AH103" s="21">
        <v>4.1569035081748975</v>
      </c>
      <c r="AI103" s="21">
        <v>4.1572273049188588</v>
      </c>
      <c r="AJ103" s="21">
        <v>4.1575411981422956</v>
      </c>
      <c r="AK103" s="21">
        <v>4.1578463401797636</v>
      </c>
      <c r="AL103" s="21">
        <v>4.1581447026997722</v>
      </c>
      <c r="AM103" s="21">
        <v>4.1586920848353524</v>
      </c>
      <c r="AN103" s="21">
        <v>4.1592335406807468</v>
      </c>
      <c r="AO103" s="21">
        <v>4.159775206671589</v>
      </c>
      <c r="AP103" s="21">
        <v>4.1603139666399338</v>
      </c>
      <c r="AQ103" s="21">
        <v>4.1608535680442289</v>
      </c>
    </row>
    <row r="104" spans="1:43" x14ac:dyDescent="0.25">
      <c r="A104" s="22" t="str">
        <f t="shared" si="1"/>
        <v>WFMpNMMP</v>
      </c>
      <c r="B104" t="s">
        <v>151</v>
      </c>
      <c r="C104" t="s">
        <v>131</v>
      </c>
      <c r="D104" s="21">
        <v>2.867050354031055</v>
      </c>
      <c r="E104" s="21">
        <v>2.8798390902669335</v>
      </c>
      <c r="F104" s="21">
        <v>2.8533651891454097</v>
      </c>
      <c r="G104" s="21">
        <v>2.8834297194871561</v>
      </c>
      <c r="H104" s="21">
        <v>2.9004636935789088</v>
      </c>
      <c r="I104" s="21">
        <v>2.901111680478587</v>
      </c>
      <c r="J104" s="21">
        <v>2.9020534125139021</v>
      </c>
      <c r="K104" s="21">
        <v>2.9026209667148608</v>
      </c>
      <c r="L104" s="21">
        <v>2.9028757532762826</v>
      </c>
      <c r="M104" s="21">
        <v>2.9031308903153388</v>
      </c>
      <c r="N104" s="21">
        <v>2.9034873869095668</v>
      </c>
      <c r="O104" s="21">
        <v>2.9038105853128364</v>
      </c>
      <c r="P104" s="21">
        <v>2.9041076251235873</v>
      </c>
      <c r="Q104" s="21">
        <v>2.9043888095930201</v>
      </c>
      <c r="R104" s="21">
        <v>2.9046578528313431</v>
      </c>
      <c r="S104" s="21">
        <v>2.9048569467160368</v>
      </c>
      <c r="T104" s="21">
        <v>2.9050429865838203</v>
      </c>
      <c r="U104" s="21">
        <v>2.9052176357066513</v>
      </c>
      <c r="V104" s="21">
        <v>2.9053783147346222</v>
      </c>
      <c r="W104" s="21">
        <v>2.9055273503176826</v>
      </c>
      <c r="X104" s="21">
        <v>2.9056385664022648</v>
      </c>
      <c r="Y104" s="21">
        <v>2.9057346960301396</v>
      </c>
      <c r="Z104" s="21">
        <v>2.9058176437110772</v>
      </c>
      <c r="AA104" s="21">
        <v>2.9058860506291495</v>
      </c>
      <c r="AB104" s="21">
        <v>2.9059387768752756</v>
      </c>
      <c r="AC104" s="21">
        <v>2.9060064959356149</v>
      </c>
      <c r="AD104" s="21">
        <v>2.906066030786826</v>
      </c>
      <c r="AE104" s="21">
        <v>2.9061165755975553</v>
      </c>
      <c r="AF104" s="21">
        <v>2.9061579466776104</v>
      </c>
      <c r="AG104" s="21">
        <v>2.9061947105376809</v>
      </c>
      <c r="AH104" s="21">
        <v>2.9063392862987838</v>
      </c>
      <c r="AI104" s="21">
        <v>2.9064774122460904</v>
      </c>
      <c r="AJ104" s="21">
        <v>2.9066099208932057</v>
      </c>
      <c r="AK104" s="21">
        <v>2.9067368682679144</v>
      </c>
      <c r="AL104" s="21">
        <v>2.9068602677986508</v>
      </c>
      <c r="AM104" s="21">
        <v>2.9070894811618233</v>
      </c>
      <c r="AN104" s="21">
        <v>2.9073145310432107</v>
      </c>
      <c r="AO104" s="21">
        <v>2.9075403653720131</v>
      </c>
      <c r="AP104" s="21">
        <v>2.9077629451844906</v>
      </c>
      <c r="AQ104" s="21">
        <v>2.9079862397661689</v>
      </c>
    </row>
    <row r="105" spans="1:43" x14ac:dyDescent="0.25">
      <c r="A105" s="22" t="str">
        <f t="shared" si="1"/>
        <v>WFMpMETP</v>
      </c>
      <c r="B105" t="s">
        <v>151</v>
      </c>
      <c r="C105" t="s">
        <v>132</v>
      </c>
      <c r="D105" s="21">
        <v>0.99703677343914598</v>
      </c>
      <c r="E105" s="21">
        <v>0.99750206704844246</v>
      </c>
      <c r="F105" s="21">
        <v>0.98882458372557536</v>
      </c>
      <c r="G105" s="21">
        <v>0.99438750842257639</v>
      </c>
      <c r="H105" s="21">
        <v>0.99289021850778214</v>
      </c>
      <c r="I105" s="21">
        <v>0.99358764794203003</v>
      </c>
      <c r="J105" s="21">
        <v>0.99477707175843699</v>
      </c>
      <c r="K105" s="21">
        <v>0.99546087485898194</v>
      </c>
      <c r="L105" s="21">
        <v>0.99571146317884907</v>
      </c>
      <c r="M105" s="21">
        <v>0.99592819252941522</v>
      </c>
      <c r="N105" s="21">
        <v>0.99629547996678558</v>
      </c>
      <c r="O105" s="21">
        <v>0.99660955447087773</v>
      </c>
      <c r="P105" s="21">
        <v>0.99688249642467852</v>
      </c>
      <c r="Q105" s="21">
        <v>0.99712871396687253</v>
      </c>
      <c r="R105" s="21">
        <v>0.9973556586664436</v>
      </c>
      <c r="S105" s="21">
        <v>0.99748058111282278</v>
      </c>
      <c r="T105" s="21">
        <v>0.99758534405356802</v>
      </c>
      <c r="U105" s="21">
        <v>0.99767205315733398</v>
      </c>
      <c r="V105" s="21">
        <v>0.9977384658240549</v>
      </c>
      <c r="W105" s="21">
        <v>0.99778712208739417</v>
      </c>
      <c r="X105" s="21">
        <v>0.99779121925852732</v>
      </c>
      <c r="Y105" s="21">
        <v>0.9977742405254888</v>
      </c>
      <c r="Z105" s="21">
        <v>0.99773821724617817</v>
      </c>
      <c r="AA105" s="21">
        <v>0.99768181959847158</v>
      </c>
      <c r="AB105" s="21">
        <v>0.99760406751905473</v>
      </c>
      <c r="AC105" s="21">
        <v>0.99753847194352008</v>
      </c>
      <c r="AD105" s="21">
        <v>0.99746205280348554</v>
      </c>
      <c r="AE105" s="21">
        <v>0.99737426812669772</v>
      </c>
      <c r="AF105" s="21">
        <v>0.99727532943318842</v>
      </c>
      <c r="AG105" s="21">
        <v>0.99717002994513126</v>
      </c>
      <c r="AH105" s="21">
        <v>0.99721427953247099</v>
      </c>
      <c r="AI105" s="21">
        <v>0.99725127750027176</v>
      </c>
      <c r="AJ105" s="21">
        <v>0.99728239988290679</v>
      </c>
      <c r="AK105" s="21">
        <v>0.99730835352602254</v>
      </c>
      <c r="AL105" s="21">
        <v>0.99733144755348757</v>
      </c>
      <c r="AM105" s="21">
        <v>0.99749388168383368</v>
      </c>
      <c r="AN105" s="21">
        <v>0.99765381083409332</v>
      </c>
      <c r="AO105" s="21">
        <v>0.99781687104278138</v>
      </c>
      <c r="AP105" s="21">
        <v>0.99797937850616081</v>
      </c>
      <c r="AQ105" s="21">
        <v>0.99814546969540507</v>
      </c>
    </row>
    <row r="106" spans="1:43" x14ac:dyDescent="0.25">
      <c r="A106" s="22" t="str">
        <f t="shared" si="1"/>
        <v>WFMpELEC</v>
      </c>
      <c r="B106" t="s">
        <v>151</v>
      </c>
      <c r="C106" t="s">
        <v>133</v>
      </c>
      <c r="D106" s="21">
        <v>0.95099552234911233</v>
      </c>
      <c r="E106" s="21">
        <v>0.95057756494893719</v>
      </c>
      <c r="F106" s="21">
        <v>0.94295599617265435</v>
      </c>
      <c r="G106" s="21">
        <v>0.94669699664218343</v>
      </c>
      <c r="H106" s="21">
        <v>0.94260017914912964</v>
      </c>
      <c r="I106" s="21">
        <v>0.94373277217312179</v>
      </c>
      <c r="J106" s="21">
        <v>0.9450428690372954</v>
      </c>
      <c r="K106" s="21">
        <v>0.9459521609364373</v>
      </c>
      <c r="L106" s="21">
        <v>0.94643242235666381</v>
      </c>
      <c r="M106" s="21">
        <v>0.94682344895545278</v>
      </c>
      <c r="N106" s="21">
        <v>0.94737704119767352</v>
      </c>
      <c r="O106" s="21">
        <v>0.94785872081908518</v>
      </c>
      <c r="P106" s="21">
        <v>0.9482862213054678</v>
      </c>
      <c r="Q106" s="21">
        <v>0.94868121104007619</v>
      </c>
      <c r="R106" s="21">
        <v>0.94905271446209483</v>
      </c>
      <c r="S106" s="21">
        <v>0.94930118848108391</v>
      </c>
      <c r="T106" s="21">
        <v>0.9495246269781894</v>
      </c>
      <c r="U106" s="21">
        <v>0.94972495246421307</v>
      </c>
      <c r="V106" s="21">
        <v>0.94989983773670339</v>
      </c>
      <c r="W106" s="21">
        <v>0.95005154220467247</v>
      </c>
      <c r="X106" s="21">
        <v>0.95012600572319617</v>
      </c>
      <c r="Y106" s="21">
        <v>0.9501731901414654</v>
      </c>
      <c r="Z106" s="21">
        <v>0.95019488056291812</v>
      </c>
      <c r="AA106" s="21">
        <v>0.95018937646397905</v>
      </c>
      <c r="AB106" s="21">
        <v>0.95015535412910013</v>
      </c>
      <c r="AC106" s="21">
        <v>0.9501579396607529</v>
      </c>
      <c r="AD106" s="21">
        <v>0.95014624242970058</v>
      </c>
      <c r="AE106" s="21">
        <v>0.95012007215530747</v>
      </c>
      <c r="AF106" s="21">
        <v>0.9500799254707164</v>
      </c>
      <c r="AG106" s="21">
        <v>0.95003089246469707</v>
      </c>
      <c r="AH106" s="21">
        <v>0.95018560529022644</v>
      </c>
      <c r="AI106" s="21">
        <v>0.95033048023194611</v>
      </c>
      <c r="AJ106" s="21">
        <v>0.95046734482672157</v>
      </c>
      <c r="AK106" s="21">
        <v>0.95059709270637882</v>
      </c>
      <c r="AL106" s="21">
        <v>0.95072228663097447</v>
      </c>
      <c r="AM106" s="21">
        <v>0.95103080675216689</v>
      </c>
      <c r="AN106" s="21">
        <v>0.95133556835617683</v>
      </c>
      <c r="AO106" s="21">
        <v>0.95164248120971695</v>
      </c>
      <c r="AP106" s="21">
        <v>0.95194828798818554</v>
      </c>
      <c r="AQ106" s="21">
        <v>0.95225732914918615</v>
      </c>
    </row>
    <row r="107" spans="1:43" x14ac:dyDescent="0.25">
      <c r="A107" s="22" t="str">
        <f t="shared" si="1"/>
        <v>WFMpMACH</v>
      </c>
      <c r="B107" t="s">
        <v>151</v>
      </c>
      <c r="C107" t="s">
        <v>134</v>
      </c>
      <c r="D107" s="21">
        <v>1.4844355982029014</v>
      </c>
      <c r="E107" s="21">
        <v>1.4868960833353397</v>
      </c>
      <c r="F107" s="21">
        <v>1.4742531225759938</v>
      </c>
      <c r="G107" s="21">
        <v>1.4843388383111975</v>
      </c>
      <c r="H107" s="21">
        <v>1.4843725011658098</v>
      </c>
      <c r="I107" s="21">
        <v>1.4855678093082474</v>
      </c>
      <c r="J107" s="21">
        <v>1.486861888105977</v>
      </c>
      <c r="K107" s="21">
        <v>1.4877680692247983</v>
      </c>
      <c r="L107" s="21">
        <v>1.4882290689221169</v>
      </c>
      <c r="M107" s="21">
        <v>1.4886004000674027</v>
      </c>
      <c r="N107" s="21">
        <v>1.4891485163915101</v>
      </c>
      <c r="O107" s="21">
        <v>1.4896241639744394</v>
      </c>
      <c r="P107" s="21">
        <v>1.4900453129508715</v>
      </c>
      <c r="Q107" s="21">
        <v>1.4904339950296905</v>
      </c>
      <c r="R107" s="21">
        <v>1.4907993521117993</v>
      </c>
      <c r="S107" s="21">
        <v>1.4910386907939053</v>
      </c>
      <c r="T107" s="21">
        <v>1.4912531651951166</v>
      </c>
      <c r="U107" s="21">
        <v>1.4914447469977199</v>
      </c>
      <c r="V107" s="21">
        <v>1.4916110902481883</v>
      </c>
      <c r="W107" s="21">
        <v>1.4917544723203591</v>
      </c>
      <c r="X107" s="21">
        <v>1.4918229637873714</v>
      </c>
      <c r="Y107" s="21">
        <v>1.4918647088359371</v>
      </c>
      <c r="Z107" s="21">
        <v>1.491881534502459</v>
      </c>
      <c r="AA107" s="21">
        <v>1.4918717384544238</v>
      </c>
      <c r="AB107" s="21">
        <v>1.4918340562194776</v>
      </c>
      <c r="AC107" s="21">
        <v>1.4918252695876557</v>
      </c>
      <c r="AD107" s="21">
        <v>1.4918024707061261</v>
      </c>
      <c r="AE107" s="21">
        <v>1.4917654646052299</v>
      </c>
      <c r="AF107" s="21">
        <v>1.4917147479026349</v>
      </c>
      <c r="AG107" s="21">
        <v>1.4916554236725212</v>
      </c>
      <c r="AH107" s="21">
        <v>1.491794842363328</v>
      </c>
      <c r="AI107" s="21">
        <v>1.4919248398761749</v>
      </c>
      <c r="AJ107" s="21">
        <v>1.4920472438872499</v>
      </c>
      <c r="AK107" s="21">
        <v>1.4921630279096099</v>
      </c>
      <c r="AL107" s="21">
        <v>1.4922747035112847</v>
      </c>
      <c r="AM107" s="21">
        <v>1.4925587233755233</v>
      </c>
      <c r="AN107" s="21">
        <v>1.4928396268473048</v>
      </c>
      <c r="AO107" s="21">
        <v>1.4931234082327478</v>
      </c>
      <c r="AP107" s="21">
        <v>1.4934066998308346</v>
      </c>
      <c r="AQ107" s="21">
        <v>1.4936939218520555</v>
      </c>
    </row>
    <row r="108" spans="1:43" x14ac:dyDescent="0.25">
      <c r="A108" s="22" t="str">
        <f t="shared" si="1"/>
        <v>WFMpELCT</v>
      </c>
      <c r="B108" t="s">
        <v>151</v>
      </c>
      <c r="C108" t="s">
        <v>135</v>
      </c>
      <c r="D108" s="21">
        <v>11.084022458674479</v>
      </c>
      <c r="E108" s="21">
        <v>11.144690021389092</v>
      </c>
      <c r="F108" s="21">
        <v>11.039615568572279</v>
      </c>
      <c r="G108" s="21">
        <v>11.170306266845417</v>
      </c>
      <c r="H108" s="21">
        <v>11.257537217805327</v>
      </c>
      <c r="I108" s="21">
        <v>11.257966309690165</v>
      </c>
      <c r="J108" s="21">
        <v>11.258787369642148</v>
      </c>
      <c r="K108" s="21">
        <v>11.259238709456197</v>
      </c>
      <c r="L108" s="21">
        <v>11.25938144302097</v>
      </c>
      <c r="M108" s="21">
        <v>11.259557459526484</v>
      </c>
      <c r="N108" s="21">
        <v>11.259818472332238</v>
      </c>
      <c r="O108" s="21">
        <v>11.260060288418833</v>
      </c>
      <c r="P108" s="21">
        <v>11.260285692644414</v>
      </c>
      <c r="Q108" s="21">
        <v>11.260500794252888</v>
      </c>
      <c r="R108" s="21">
        <v>11.260706706929453</v>
      </c>
      <c r="S108" s="21">
        <v>11.260860060002255</v>
      </c>
      <c r="T108" s="21">
        <v>11.261003600777315</v>
      </c>
      <c r="U108" s="21">
        <v>11.261138887811624</v>
      </c>
      <c r="V108" s="21">
        <v>11.261263322871763</v>
      </c>
      <c r="W108" s="21">
        <v>11.261379276488015</v>
      </c>
      <c r="X108" s="21">
        <v>11.261474868934812</v>
      </c>
      <c r="Y108" s="21">
        <v>11.261558453897839</v>
      </c>
      <c r="Z108" s="21">
        <v>11.261632011075099</v>
      </c>
      <c r="AA108" s="21">
        <v>11.261694323919635</v>
      </c>
      <c r="AB108" s="21">
        <v>11.261744433394796</v>
      </c>
      <c r="AC108" s="21">
        <v>11.261830050795083</v>
      </c>
      <c r="AD108" s="21">
        <v>11.261908933460029</v>
      </c>
      <c r="AE108" s="21">
        <v>11.261979958959419</v>
      </c>
      <c r="AF108" s="21">
        <v>11.26204272561308</v>
      </c>
      <c r="AG108" s="21">
        <v>11.262101523015987</v>
      </c>
      <c r="AH108" s="21">
        <v>11.262252125604242</v>
      </c>
      <c r="AI108" s="21">
        <v>11.262396586142259</v>
      </c>
      <c r="AJ108" s="21">
        <v>11.262535295797743</v>
      </c>
      <c r="AK108" s="21">
        <v>11.262668007554003</v>
      </c>
      <c r="AL108" s="21">
        <v>11.262796451300346</v>
      </c>
      <c r="AM108" s="21">
        <v>11.263023860943061</v>
      </c>
      <c r="AN108" s="21">
        <v>11.26324581122034</v>
      </c>
      <c r="AO108" s="21">
        <v>11.26346693936401</v>
      </c>
      <c r="AP108" s="21">
        <v>11.263682803573726</v>
      </c>
      <c r="AQ108" s="21">
        <v>11.263897254074312</v>
      </c>
    </row>
    <row r="109" spans="1:43" x14ac:dyDescent="0.25">
      <c r="A109" s="22" t="str">
        <f t="shared" si="1"/>
        <v>WFMpTRDI</v>
      </c>
      <c r="B109" t="s">
        <v>151</v>
      </c>
      <c r="C109" t="s">
        <v>136</v>
      </c>
      <c r="D109" s="21">
        <v>2.247908290966143</v>
      </c>
      <c r="E109" s="21">
        <v>2.2588139186125544</v>
      </c>
      <c r="F109" s="21">
        <v>2.2378820294957427</v>
      </c>
      <c r="G109" s="21">
        <v>2.2625787776016244</v>
      </c>
      <c r="H109" s="21">
        <v>2.2776881779440372</v>
      </c>
      <c r="I109" s="21">
        <v>2.2780168400797822</v>
      </c>
      <c r="J109" s="21">
        <v>2.2786141565176923</v>
      </c>
      <c r="K109" s="21">
        <v>2.2788682707908992</v>
      </c>
      <c r="L109" s="21">
        <v>2.2789417549377622</v>
      </c>
      <c r="M109" s="21">
        <v>2.2790549264222459</v>
      </c>
      <c r="N109" s="21">
        <v>2.27923906255094</v>
      </c>
      <c r="O109" s="21">
        <v>2.2794085583760695</v>
      </c>
      <c r="P109" s="21">
        <v>2.2795658161507806</v>
      </c>
      <c r="Q109" s="21">
        <v>2.2797154458141322</v>
      </c>
      <c r="R109" s="21">
        <v>2.2798589526193935</v>
      </c>
      <c r="S109" s="21">
        <v>2.2799622235767547</v>
      </c>
      <c r="T109" s="21">
        <v>2.2800586224592716</v>
      </c>
      <c r="U109" s="21">
        <v>2.280149635521822</v>
      </c>
      <c r="V109" s="21">
        <v>2.2802326634447252</v>
      </c>
      <c r="W109" s="21">
        <v>2.2803100274646475</v>
      </c>
      <c r="X109" s="21">
        <v>2.2803701986278475</v>
      </c>
      <c r="Y109" s="21">
        <v>2.2804217629467436</v>
      </c>
      <c r="Z109" s="21">
        <v>2.2804667668746785</v>
      </c>
      <c r="AA109" s="21">
        <v>2.2805039790496702</v>
      </c>
      <c r="AB109" s="21">
        <v>2.2805323781458884</v>
      </c>
      <c r="AC109" s="21">
        <v>2.2805779450529635</v>
      </c>
      <c r="AD109" s="21">
        <v>2.2806193209018564</v>
      </c>
      <c r="AE109" s="21">
        <v>2.2806553679998505</v>
      </c>
      <c r="AF109" s="21">
        <v>2.2806856125872859</v>
      </c>
      <c r="AG109" s="21">
        <v>2.2807143712891285</v>
      </c>
      <c r="AH109" s="21">
        <v>2.2808061872212133</v>
      </c>
      <c r="AI109" s="21">
        <v>2.2808942265306569</v>
      </c>
      <c r="AJ109" s="21">
        <v>2.280978780925178</v>
      </c>
      <c r="AK109" s="21">
        <v>2.2810594639812671</v>
      </c>
      <c r="AL109" s="21">
        <v>2.2811381445126067</v>
      </c>
      <c r="AM109" s="21">
        <v>2.2812795251200022</v>
      </c>
      <c r="AN109" s="21">
        <v>2.2814173160298079</v>
      </c>
      <c r="AO109" s="21">
        <v>2.2815560316545342</v>
      </c>
      <c r="AP109" s="21">
        <v>2.2816911549566208</v>
      </c>
      <c r="AQ109" s="21">
        <v>2.2818266927221615</v>
      </c>
    </row>
    <row r="110" spans="1:43" x14ac:dyDescent="0.25">
      <c r="A110" s="22" t="str">
        <f t="shared" si="1"/>
        <v>WFMpHWAT</v>
      </c>
      <c r="B110" t="s">
        <v>151</v>
      </c>
      <c r="C110" t="s">
        <v>137</v>
      </c>
      <c r="D110" s="21">
        <v>9.4115866532656138</v>
      </c>
      <c r="E110" s="21">
        <v>9.4628293120909568</v>
      </c>
      <c r="F110" s="21">
        <v>9.3736792672702478</v>
      </c>
      <c r="G110" s="21">
        <v>9.4842996772129737</v>
      </c>
      <c r="H110" s="21">
        <v>9.5578594419479792</v>
      </c>
      <c r="I110" s="21">
        <v>9.5582735598226964</v>
      </c>
      <c r="J110" s="21">
        <v>9.559055337655348</v>
      </c>
      <c r="K110" s="21">
        <v>9.559471756272222</v>
      </c>
      <c r="L110" s="21">
        <v>9.5596060000547887</v>
      </c>
      <c r="M110" s="21">
        <v>9.5597742667078283</v>
      </c>
      <c r="N110" s="21">
        <v>9.5600236331885142</v>
      </c>
      <c r="O110" s="21">
        <v>9.5602544708565738</v>
      </c>
      <c r="P110" s="21">
        <v>9.5604695182909936</v>
      </c>
      <c r="Q110" s="21">
        <v>9.5606746690427542</v>
      </c>
      <c r="R110" s="21">
        <v>9.5608711701468643</v>
      </c>
      <c r="S110" s="21">
        <v>9.5610177833430328</v>
      </c>
      <c r="T110" s="21">
        <v>9.5611550947752928</v>
      </c>
      <c r="U110" s="21">
        <v>9.5612846717793119</v>
      </c>
      <c r="V110" s="21">
        <v>9.5614039225020839</v>
      </c>
      <c r="W110" s="21">
        <v>9.5615152017443794</v>
      </c>
      <c r="X110" s="21">
        <v>9.5616063089378933</v>
      </c>
      <c r="Y110" s="21">
        <v>9.5616859965031544</v>
      </c>
      <c r="Z110" s="21">
        <v>9.5617563404265056</v>
      </c>
      <c r="AA110" s="21">
        <v>9.5618161090921205</v>
      </c>
      <c r="AB110" s="21">
        <v>9.5618643024446648</v>
      </c>
      <c r="AC110" s="21">
        <v>9.5619428362188916</v>
      </c>
      <c r="AD110" s="21">
        <v>9.5620151164429785</v>
      </c>
      <c r="AE110" s="21">
        <v>9.562080021556735</v>
      </c>
      <c r="AF110" s="21">
        <v>9.5621371824023047</v>
      </c>
      <c r="AG110" s="21">
        <v>9.5621908629557826</v>
      </c>
      <c r="AH110" s="21">
        <v>9.5623297997900405</v>
      </c>
      <c r="AI110" s="21">
        <v>9.5624630897266609</v>
      </c>
      <c r="AJ110" s="21">
        <v>9.5625910990009491</v>
      </c>
      <c r="AK110" s="21">
        <v>9.5627135589414554</v>
      </c>
      <c r="AL110" s="21">
        <v>9.5628322552836931</v>
      </c>
      <c r="AM110" s="21">
        <v>9.5630420340071414</v>
      </c>
      <c r="AN110" s="21">
        <v>9.5632467955441918</v>
      </c>
      <c r="AO110" s="21">
        <v>9.5634511446355592</v>
      </c>
      <c r="AP110" s="21">
        <v>9.5636506014467084</v>
      </c>
      <c r="AQ110" s="21">
        <v>9.563849108335674</v>
      </c>
    </row>
    <row r="111" spans="1:43" x14ac:dyDescent="0.25">
      <c r="A111" s="22" t="str">
        <f t="shared" si="1"/>
        <v>WFMpWATR</v>
      </c>
      <c r="B111" t="s">
        <v>151</v>
      </c>
      <c r="C111" t="s">
        <v>138</v>
      </c>
      <c r="D111" s="21">
        <v>1.5201435084052926</v>
      </c>
      <c r="E111" s="21">
        <v>1.5265399580775389</v>
      </c>
      <c r="F111" s="21">
        <v>1.5126762832486043</v>
      </c>
      <c r="G111" s="21">
        <v>1.5281111607549898</v>
      </c>
      <c r="H111" s="21">
        <v>1.5364146193851265</v>
      </c>
      <c r="I111" s="21">
        <v>1.5368219978822755</v>
      </c>
      <c r="J111" s="21">
        <v>1.5375168064927478</v>
      </c>
      <c r="K111" s="21">
        <v>1.5378650970455521</v>
      </c>
      <c r="L111" s="21">
        <v>1.5379869748829516</v>
      </c>
      <c r="M111" s="21">
        <v>1.5381353674532061</v>
      </c>
      <c r="N111" s="21">
        <v>1.5383688883421334</v>
      </c>
      <c r="O111" s="21">
        <v>1.5385822437737431</v>
      </c>
      <c r="P111" s="21">
        <v>1.5387792921324457</v>
      </c>
      <c r="Q111" s="21">
        <v>1.5389664453896712</v>
      </c>
      <c r="R111" s="21">
        <v>1.5391457442189436</v>
      </c>
      <c r="S111" s="21">
        <v>1.5392743581800699</v>
      </c>
      <c r="T111" s="21">
        <v>1.5393943009748621</v>
      </c>
      <c r="U111" s="21">
        <v>1.5395071105597302</v>
      </c>
      <c r="V111" s="21">
        <v>1.5396101399541102</v>
      </c>
      <c r="W111" s="21">
        <v>1.5397057519141919</v>
      </c>
      <c r="X111" s="21">
        <v>1.5397791090800146</v>
      </c>
      <c r="Y111" s="21">
        <v>1.5398419096440008</v>
      </c>
      <c r="Z111" s="21">
        <v>1.5398961435211878</v>
      </c>
      <c r="AA111" s="21">
        <v>1.5399405471288934</v>
      </c>
      <c r="AB111" s="21">
        <v>1.5399740667794164</v>
      </c>
      <c r="AC111" s="21">
        <v>1.5400268141420912</v>
      </c>
      <c r="AD111" s="21">
        <v>1.5400741986821704</v>
      </c>
      <c r="AE111" s="21">
        <v>1.5401151828831101</v>
      </c>
      <c r="AF111" s="21">
        <v>1.5401493766336438</v>
      </c>
      <c r="AG111" s="21">
        <v>1.5401811083292518</v>
      </c>
      <c r="AH111" s="21">
        <v>1.5402921873456423</v>
      </c>
      <c r="AI111" s="21">
        <v>1.5403986972822767</v>
      </c>
      <c r="AJ111" s="21">
        <v>1.5405010743483798</v>
      </c>
      <c r="AK111" s="21">
        <v>1.5405990538973802</v>
      </c>
      <c r="AL111" s="21">
        <v>1.5406945498869118</v>
      </c>
      <c r="AM111" s="21">
        <v>1.5408675326505106</v>
      </c>
      <c r="AN111" s="21">
        <v>1.5410367412256487</v>
      </c>
      <c r="AO111" s="21">
        <v>1.541206807142991</v>
      </c>
      <c r="AP111" s="21">
        <v>1.5413733423489684</v>
      </c>
      <c r="AQ111" s="21">
        <v>1.5415403783479291</v>
      </c>
    </row>
    <row r="112" spans="1:43" x14ac:dyDescent="0.25">
      <c r="A112" s="22" t="str">
        <f t="shared" si="1"/>
        <v>WFMpCONS</v>
      </c>
      <c r="B112" t="s">
        <v>151</v>
      </c>
      <c r="C112" t="s">
        <v>139</v>
      </c>
      <c r="D112" s="21">
        <v>1.2007918231803325</v>
      </c>
      <c r="E112" s="21">
        <v>1.2019889166410713</v>
      </c>
      <c r="F112" s="21">
        <v>1.1917414381909592</v>
      </c>
      <c r="G112" s="21">
        <v>1.1988597087701969</v>
      </c>
      <c r="H112" s="21">
        <v>1.1975891779002854</v>
      </c>
      <c r="I112" s="21">
        <v>1.1985578621298933</v>
      </c>
      <c r="J112" s="21">
        <v>1.199944671800824</v>
      </c>
      <c r="K112" s="21">
        <v>1.2008779328587944</v>
      </c>
      <c r="L112" s="21">
        <v>1.2013833080714975</v>
      </c>
      <c r="M112" s="21">
        <v>1.2018155501907553</v>
      </c>
      <c r="N112" s="21">
        <v>1.2023693050185809</v>
      </c>
      <c r="O112" s="21">
        <v>1.2028568706280076</v>
      </c>
      <c r="P112" s="21">
        <v>1.2032942310978836</v>
      </c>
      <c r="Q112" s="21">
        <v>1.2037003949026159</v>
      </c>
      <c r="R112" s="21">
        <v>1.2040839098806417</v>
      </c>
      <c r="S112" s="21">
        <v>1.2043626167532722</v>
      </c>
      <c r="T112" s="21">
        <v>1.2046177268146896</v>
      </c>
      <c r="U112" s="21">
        <v>1.2048512292399074</v>
      </c>
      <c r="V112" s="21">
        <v>1.2050608029510927</v>
      </c>
      <c r="W112" s="21">
        <v>1.2052488307916254</v>
      </c>
      <c r="X112" s="21">
        <v>1.2053633361234437</v>
      </c>
      <c r="Y112" s="21">
        <v>1.2054526708591955</v>
      </c>
      <c r="Z112" s="21">
        <v>1.2055187648326884</v>
      </c>
      <c r="AA112" s="21">
        <v>1.2055600859433531</v>
      </c>
      <c r="AB112" s="21">
        <v>1.2055755432969184</v>
      </c>
      <c r="AC112" s="21">
        <v>1.2056002981787357</v>
      </c>
      <c r="AD112" s="21">
        <v>1.205611436366218</v>
      </c>
      <c r="AE112" s="21">
        <v>1.2056086329983118</v>
      </c>
      <c r="AF112" s="21">
        <v>1.2055922985305858</v>
      </c>
      <c r="AG112" s="21">
        <v>1.2055674079034351</v>
      </c>
      <c r="AH112" s="21">
        <v>1.2057057403201759</v>
      </c>
      <c r="AI112" s="21">
        <v>1.2058348223359043</v>
      </c>
      <c r="AJ112" s="21">
        <v>1.2059563467222916</v>
      </c>
      <c r="AK112" s="21">
        <v>1.2060712421989792</v>
      </c>
      <c r="AL112" s="21">
        <v>1.2061818105844226</v>
      </c>
      <c r="AM112" s="21">
        <v>1.2064502249794813</v>
      </c>
      <c r="AN112" s="21">
        <v>1.206715434313681</v>
      </c>
      <c r="AO112" s="21">
        <v>1.2069832428262099</v>
      </c>
      <c r="AP112" s="21">
        <v>1.2072502108076157</v>
      </c>
      <c r="AQ112" s="21">
        <v>1.2075206060557682</v>
      </c>
    </row>
    <row r="113" spans="1:43" x14ac:dyDescent="0.25">
      <c r="A113" s="22" t="str">
        <f t="shared" si="1"/>
        <v>WFMpTRAD</v>
      </c>
      <c r="B113" t="s">
        <v>151</v>
      </c>
      <c r="C113" t="s">
        <v>140</v>
      </c>
      <c r="D113" s="21">
        <v>0.61161675591024567</v>
      </c>
      <c r="E113" s="21">
        <v>0.61406482115835481</v>
      </c>
      <c r="F113" s="21">
        <v>0.60858907992879763</v>
      </c>
      <c r="G113" s="21">
        <v>0.61446364926619335</v>
      </c>
      <c r="H113" s="21">
        <v>0.61732225702891164</v>
      </c>
      <c r="I113" s="21">
        <v>0.61750881209295105</v>
      </c>
      <c r="J113" s="21">
        <v>0.61788330904353295</v>
      </c>
      <c r="K113" s="21">
        <v>0.61795472218375891</v>
      </c>
      <c r="L113" s="21">
        <v>0.617969211314918</v>
      </c>
      <c r="M113" s="21">
        <v>0.61802641562945992</v>
      </c>
      <c r="N113" s="21">
        <v>0.61813173672757604</v>
      </c>
      <c r="O113" s="21">
        <v>0.61822700367903449</v>
      </c>
      <c r="P113" s="21">
        <v>0.61831411537671943</v>
      </c>
      <c r="Q113" s="21">
        <v>0.61839625502044493</v>
      </c>
      <c r="R113" s="21">
        <v>0.61847482712659385</v>
      </c>
      <c r="S113" s="21">
        <v>0.6185286247915327</v>
      </c>
      <c r="T113" s="21">
        <v>0.61857806124766479</v>
      </c>
      <c r="U113" s="21">
        <v>0.61862462494005266</v>
      </c>
      <c r="V113" s="21">
        <v>0.61866559638575547</v>
      </c>
      <c r="W113" s="21">
        <v>0.61870333856488247</v>
      </c>
      <c r="X113" s="21">
        <v>0.61872527698646551</v>
      </c>
      <c r="Y113" s="21">
        <v>0.61874148928529404</v>
      </c>
      <c r="Z113" s="21">
        <v>0.61875407288729556</v>
      </c>
      <c r="AA113" s="21">
        <v>0.61876184519134914</v>
      </c>
      <c r="AB113" s="21">
        <v>0.61876383204366703</v>
      </c>
      <c r="AC113" s="21">
        <v>0.61877545352599539</v>
      </c>
      <c r="AD113" s="21">
        <v>0.61878515835650405</v>
      </c>
      <c r="AE113" s="21">
        <v>0.61879172913507796</v>
      </c>
      <c r="AF113" s="21">
        <v>0.61879460583037482</v>
      </c>
      <c r="AG113" s="21">
        <v>0.61879806427263151</v>
      </c>
      <c r="AH113" s="21">
        <v>0.61884096306265546</v>
      </c>
      <c r="AI113" s="21">
        <v>0.6188820974400826</v>
      </c>
      <c r="AJ113" s="21">
        <v>0.61892161283266733</v>
      </c>
      <c r="AK113" s="21">
        <v>0.61895900619193256</v>
      </c>
      <c r="AL113" s="21">
        <v>0.61899617749448654</v>
      </c>
      <c r="AM113" s="21">
        <v>0.61907007450027329</v>
      </c>
      <c r="AN113" s="21">
        <v>0.61914188817782212</v>
      </c>
      <c r="AO113" s="21">
        <v>0.61921596833067394</v>
      </c>
      <c r="AP113" s="21">
        <v>0.61928769505512515</v>
      </c>
      <c r="AQ113" s="21">
        <v>0.61936111832083784</v>
      </c>
    </row>
    <row r="114" spans="1:43" x14ac:dyDescent="0.25">
      <c r="A114" s="22" t="str">
        <f t="shared" si="1"/>
        <v>WFMpHORE</v>
      </c>
      <c r="B114" t="s">
        <v>151</v>
      </c>
      <c r="C114" t="s">
        <v>141</v>
      </c>
      <c r="D114" s="21">
        <v>1.0003757848833523</v>
      </c>
      <c r="E114" s="21">
        <v>1.0033295316350017</v>
      </c>
      <c r="F114" s="21">
        <v>0.99459962233960675</v>
      </c>
      <c r="G114" s="21">
        <v>1.0032352444147121</v>
      </c>
      <c r="H114" s="21">
        <v>1.0064818535549476</v>
      </c>
      <c r="I114" s="21">
        <v>1.0069703173745326</v>
      </c>
      <c r="J114" s="21">
        <v>1.0074507636264858</v>
      </c>
      <c r="K114" s="21">
        <v>1.0076976152200572</v>
      </c>
      <c r="L114" s="21">
        <v>1.0078454401067451</v>
      </c>
      <c r="M114" s="21">
        <v>1.0080065673877656</v>
      </c>
      <c r="N114" s="21">
        <v>1.008234545210299</v>
      </c>
      <c r="O114" s="21">
        <v>1.0084433471616061</v>
      </c>
      <c r="P114" s="21">
        <v>1.0086379766266735</v>
      </c>
      <c r="Q114" s="21">
        <v>1.0088261941576837</v>
      </c>
      <c r="R114" s="21">
        <v>1.0090099898291549</v>
      </c>
      <c r="S114" s="21">
        <v>1.0091505429451826</v>
      </c>
      <c r="T114" s="21">
        <v>1.0092854006182213</v>
      </c>
      <c r="U114" s="21">
        <v>1.0094158618956086</v>
      </c>
      <c r="V114" s="21">
        <v>1.0095390746801312</v>
      </c>
      <c r="W114" s="21">
        <v>1.0096571117341928</v>
      </c>
      <c r="X114" s="21">
        <v>1.0097414406382097</v>
      </c>
      <c r="Y114" s="21">
        <v>1.0098174452570667</v>
      </c>
      <c r="Z114" s="21">
        <v>1.0098870341579449</v>
      </c>
      <c r="AA114" s="21">
        <v>1.0099487944280909</v>
      </c>
      <c r="AB114" s="21">
        <v>1.0100015427274907</v>
      </c>
      <c r="AC114" s="21">
        <v>1.0100611399845207</v>
      </c>
      <c r="AD114" s="21">
        <v>1.0101175114920768</v>
      </c>
      <c r="AE114" s="21">
        <v>1.0101695921382028</v>
      </c>
      <c r="AF114" s="21">
        <v>1.0102169076036644</v>
      </c>
      <c r="AG114" s="21">
        <v>1.0102638188431037</v>
      </c>
      <c r="AH114" s="21">
        <v>1.0103808714066251</v>
      </c>
      <c r="AI114" s="21">
        <v>1.010495133248936</v>
      </c>
      <c r="AJ114" s="21">
        <v>1.0106069818853278</v>
      </c>
      <c r="AK114" s="21">
        <v>1.0107160669341653</v>
      </c>
      <c r="AL114" s="21">
        <v>1.0108242919891564</v>
      </c>
      <c r="AM114" s="21">
        <v>1.0109954944747155</v>
      </c>
      <c r="AN114" s="21">
        <v>1.0111643177122032</v>
      </c>
      <c r="AO114" s="21">
        <v>1.0113353883308749</v>
      </c>
      <c r="AP114" s="21">
        <v>1.0115041598120065</v>
      </c>
      <c r="AQ114" s="21">
        <v>1.0116747767833689</v>
      </c>
    </row>
    <row r="115" spans="1:43" x14ac:dyDescent="0.25">
      <c r="A115" s="22" t="str">
        <f t="shared" si="1"/>
        <v>WFMpTRAN_water</v>
      </c>
      <c r="B115" t="s">
        <v>151</v>
      </c>
      <c r="C115" t="s">
        <v>142</v>
      </c>
      <c r="D115" s="21">
        <v>1.7886511298381373</v>
      </c>
      <c r="E115" s="21">
        <v>1.7946548151981667</v>
      </c>
      <c r="F115" s="21">
        <v>1.7789494296665016</v>
      </c>
      <c r="G115" s="21">
        <v>1.7951569236635829</v>
      </c>
      <c r="H115" s="21">
        <v>1.8018219204552688</v>
      </c>
      <c r="I115" s="21">
        <v>1.8027853307707475</v>
      </c>
      <c r="J115" s="21">
        <v>1.8040056193792955</v>
      </c>
      <c r="K115" s="21">
        <v>1.8049283355419985</v>
      </c>
      <c r="L115" s="21">
        <v>1.8052267729364304</v>
      </c>
      <c r="M115" s="21">
        <v>1.8055083501615938</v>
      </c>
      <c r="N115" s="21">
        <v>1.8059229102700955</v>
      </c>
      <c r="O115" s="21">
        <v>1.8063022106622764</v>
      </c>
      <c r="P115" s="21">
        <v>1.8066537989907068</v>
      </c>
      <c r="Q115" s="21">
        <v>1.8069925596274321</v>
      </c>
      <c r="R115" s="21">
        <v>1.8073196958070925</v>
      </c>
      <c r="S115" s="21">
        <v>1.8075516153704057</v>
      </c>
      <c r="T115" s="21">
        <v>1.8077695319864759</v>
      </c>
      <c r="U115" s="21">
        <v>1.807974804824783</v>
      </c>
      <c r="V115" s="21">
        <v>1.8081646539706431</v>
      </c>
      <c r="W115" s="21">
        <v>1.8083410979816859</v>
      </c>
      <c r="X115" s="21">
        <v>1.8084797774086088</v>
      </c>
      <c r="Y115" s="21">
        <v>1.8085988404360023</v>
      </c>
      <c r="Z115" s="21">
        <v>1.80869999618623</v>
      </c>
      <c r="AA115" s="21">
        <v>1.8087816621390362</v>
      </c>
      <c r="AB115" s="21">
        <v>1.8088425605103846</v>
      </c>
      <c r="AC115" s="21">
        <v>1.8089806650463927</v>
      </c>
      <c r="AD115" s="21">
        <v>1.8091083025421628</v>
      </c>
      <c r="AE115" s="21">
        <v>1.8092244927385264</v>
      </c>
      <c r="AF115" s="21">
        <v>1.8093291727615353</v>
      </c>
      <c r="AG115" s="21">
        <v>1.8094266929835061</v>
      </c>
      <c r="AH115" s="21">
        <v>1.8097221524031584</v>
      </c>
      <c r="AI115" s="21">
        <v>1.8100077490486775</v>
      </c>
      <c r="AJ115" s="21">
        <v>1.8102842531633272</v>
      </c>
      <c r="AK115" s="21">
        <v>1.8105518651274142</v>
      </c>
      <c r="AL115" s="21">
        <v>1.8108121592256445</v>
      </c>
      <c r="AM115" s="21">
        <v>1.8112752733552393</v>
      </c>
      <c r="AN115" s="21">
        <v>1.8117301141976114</v>
      </c>
      <c r="AO115" s="21">
        <v>1.8121818148785409</v>
      </c>
      <c r="AP115" s="21">
        <v>1.8126263277921073</v>
      </c>
      <c r="AQ115" s="21">
        <v>1.8130673855149533</v>
      </c>
    </row>
    <row r="116" spans="1:43" x14ac:dyDescent="0.25">
      <c r="A116" s="22" t="str">
        <f t="shared" si="1"/>
        <v>WFMpTRAN_other</v>
      </c>
      <c r="B116" t="s">
        <v>151</v>
      </c>
      <c r="C116" t="s">
        <v>143</v>
      </c>
      <c r="D116" s="21">
        <v>0.92899614824684851</v>
      </c>
      <c r="E116" s="21">
        <v>0.93198235998919599</v>
      </c>
      <c r="F116" s="21">
        <v>0.9240229233139754</v>
      </c>
      <c r="G116" s="21">
        <v>0.93220815083916519</v>
      </c>
      <c r="H116" s="21">
        <v>0.93528591177995812</v>
      </c>
      <c r="I116" s="21">
        <v>0.93587759064346643</v>
      </c>
      <c r="J116" s="21">
        <v>0.93680357253652868</v>
      </c>
      <c r="K116" s="21">
        <v>0.9373886336248034</v>
      </c>
      <c r="L116" s="21">
        <v>0.93759954146863156</v>
      </c>
      <c r="M116" s="21">
        <v>0.93782901346534842</v>
      </c>
      <c r="N116" s="21">
        <v>0.93815348290557987</v>
      </c>
      <c r="O116" s="21">
        <v>0.93845309396617904</v>
      </c>
      <c r="P116" s="21">
        <v>0.93873197785593177</v>
      </c>
      <c r="Q116" s="21">
        <v>0.93899857793078123</v>
      </c>
      <c r="R116" s="21">
        <v>0.93925399623526507</v>
      </c>
      <c r="S116" s="21">
        <v>0.9394474772411201</v>
      </c>
      <c r="T116" s="21">
        <v>0.93962902704676543</v>
      </c>
      <c r="U116" s="21">
        <v>0.93980021018292137</v>
      </c>
      <c r="V116" s="21">
        <v>0.9399583778900733</v>
      </c>
      <c r="W116" s="21">
        <v>0.94010585732337493</v>
      </c>
      <c r="X116" s="21">
        <v>0.94022443752865903</v>
      </c>
      <c r="Y116" s="21">
        <v>0.94032847269979969</v>
      </c>
      <c r="Z116" s="21">
        <v>0.94041987726120968</v>
      </c>
      <c r="AA116" s="21">
        <v>0.9404973810929087</v>
      </c>
      <c r="AB116" s="21">
        <v>0.9405599194622476</v>
      </c>
      <c r="AC116" s="21">
        <v>0.94067178906960014</v>
      </c>
      <c r="AD116" s="21">
        <v>0.94077527761186697</v>
      </c>
      <c r="AE116" s="21">
        <v>0.94086938689358024</v>
      </c>
      <c r="AF116" s="21">
        <v>0.94095373838746688</v>
      </c>
      <c r="AG116" s="21">
        <v>0.94103269660004063</v>
      </c>
      <c r="AH116" s="21">
        <v>0.94122705448579491</v>
      </c>
      <c r="AI116" s="21">
        <v>0.9414139463200748</v>
      </c>
      <c r="AJ116" s="21">
        <v>0.94159384013226721</v>
      </c>
      <c r="AK116" s="21">
        <v>0.94176664076764205</v>
      </c>
      <c r="AL116" s="21">
        <v>0.9419339827589055</v>
      </c>
      <c r="AM116" s="21">
        <v>0.94222443866302419</v>
      </c>
      <c r="AN116" s="21">
        <v>0.94250862329549157</v>
      </c>
      <c r="AO116" s="21">
        <v>0.94279122817370675</v>
      </c>
      <c r="AP116" s="21">
        <v>0.94306789444062145</v>
      </c>
      <c r="AQ116" s="21">
        <v>0.94334250235051464</v>
      </c>
    </row>
    <row r="117" spans="1:43" x14ac:dyDescent="0.25">
      <c r="A117" s="22" t="str">
        <f t="shared" si="1"/>
        <v>WFMpREBA</v>
      </c>
      <c r="B117" t="s">
        <v>151</v>
      </c>
      <c r="C117" t="s">
        <v>144</v>
      </c>
      <c r="D117" s="21">
        <v>0.56073281428181287</v>
      </c>
      <c r="E117" s="21">
        <v>0.56238924114523892</v>
      </c>
      <c r="F117" s="21">
        <v>0.55753595208410722</v>
      </c>
      <c r="G117" s="21">
        <v>0.56214324184474407</v>
      </c>
      <c r="H117" s="21">
        <v>0.56359589017831513</v>
      </c>
      <c r="I117" s="21">
        <v>0.56387871282956137</v>
      </c>
      <c r="J117" s="21">
        <v>0.56428219251738776</v>
      </c>
      <c r="K117" s="21">
        <v>0.5644000886511642</v>
      </c>
      <c r="L117" s="21">
        <v>0.56442444450086415</v>
      </c>
      <c r="M117" s="21">
        <v>0.56448189058662757</v>
      </c>
      <c r="N117" s="21">
        <v>0.56460647443330181</v>
      </c>
      <c r="O117" s="21">
        <v>0.56471682767093623</v>
      </c>
      <c r="P117" s="21">
        <v>0.56481604715423206</v>
      </c>
      <c r="Q117" s="21">
        <v>0.56490911944016631</v>
      </c>
      <c r="R117" s="21">
        <v>0.56499776960369386</v>
      </c>
      <c r="S117" s="21">
        <v>0.56504968293014746</v>
      </c>
      <c r="T117" s="21">
        <v>0.56509621204619931</v>
      </c>
      <c r="U117" s="21">
        <v>0.56513881158548407</v>
      </c>
      <c r="V117" s="21">
        <v>0.56517474039418825</v>
      </c>
      <c r="W117" s="21">
        <v>0.56520625477326158</v>
      </c>
      <c r="X117" s="21">
        <v>0.56521653390854953</v>
      </c>
      <c r="Y117" s="21">
        <v>0.56521953869720276</v>
      </c>
      <c r="Z117" s="21">
        <v>0.56521725543144141</v>
      </c>
      <c r="AA117" s="21">
        <v>0.56520841587223203</v>
      </c>
      <c r="AB117" s="21">
        <v>0.56519197450931746</v>
      </c>
      <c r="AC117" s="21">
        <v>0.56519359452038098</v>
      </c>
      <c r="AD117" s="21">
        <v>0.56519251604903653</v>
      </c>
      <c r="AE117" s="21">
        <v>0.56518761765540637</v>
      </c>
      <c r="AF117" s="21">
        <v>0.56517836069027239</v>
      </c>
      <c r="AG117" s="21">
        <v>0.56516904868088624</v>
      </c>
      <c r="AH117" s="21">
        <v>0.56522198166903714</v>
      </c>
      <c r="AI117" s="21">
        <v>0.56527257655381269</v>
      </c>
      <c r="AJ117" s="21">
        <v>0.56532107879559257</v>
      </c>
      <c r="AK117" s="21">
        <v>0.56536716302632084</v>
      </c>
      <c r="AL117" s="21">
        <v>0.56541267443819088</v>
      </c>
      <c r="AM117" s="21">
        <v>0.56551615664429777</v>
      </c>
      <c r="AN117" s="21">
        <v>0.56561743936220044</v>
      </c>
      <c r="AO117" s="21">
        <v>0.56572107763960733</v>
      </c>
      <c r="AP117" s="21">
        <v>0.56582242928275794</v>
      </c>
      <c r="AQ117" s="21">
        <v>0.565925682498849</v>
      </c>
    </row>
    <row r="118" spans="1:43" x14ac:dyDescent="0.25">
      <c r="A118" s="22" t="str">
        <f t="shared" si="1"/>
        <v>WFMpRENT</v>
      </c>
      <c r="B118" t="s">
        <v>151</v>
      </c>
      <c r="C118" t="s">
        <v>145</v>
      </c>
      <c r="D118" s="21">
        <v>0.79834644613690642</v>
      </c>
      <c r="E118" s="21">
        <v>0.80059603753009556</v>
      </c>
      <c r="F118" s="21">
        <v>0.79366361262828655</v>
      </c>
      <c r="G118" s="21">
        <v>0.80028694775809939</v>
      </c>
      <c r="H118" s="21">
        <v>0.80247012279674135</v>
      </c>
      <c r="I118" s="21">
        <v>0.80293596528067468</v>
      </c>
      <c r="J118" s="21">
        <v>0.80354682495274432</v>
      </c>
      <c r="K118" s="21">
        <v>0.80384594476174998</v>
      </c>
      <c r="L118" s="21">
        <v>0.80396350981041631</v>
      </c>
      <c r="M118" s="21">
        <v>0.80410637249485528</v>
      </c>
      <c r="N118" s="21">
        <v>0.80433075419631583</v>
      </c>
      <c r="O118" s="21">
        <v>0.80453502823415035</v>
      </c>
      <c r="P118" s="21">
        <v>0.80472324534686834</v>
      </c>
      <c r="Q118" s="21">
        <v>0.80490216488280841</v>
      </c>
      <c r="R118" s="21">
        <v>0.80507387961290078</v>
      </c>
      <c r="S118" s="21">
        <v>0.80519674213670545</v>
      </c>
      <c r="T118" s="21">
        <v>0.80531149050114981</v>
      </c>
      <c r="U118" s="21">
        <v>0.80541963628814095</v>
      </c>
      <c r="V118" s="21">
        <v>0.80551847301413115</v>
      </c>
      <c r="W118" s="21">
        <v>0.8056103094365521</v>
      </c>
      <c r="X118" s="21">
        <v>0.80567581962522317</v>
      </c>
      <c r="Y118" s="21">
        <v>0.80573124022245002</v>
      </c>
      <c r="Z118" s="21">
        <v>0.80577851951497947</v>
      </c>
      <c r="AA118" s="21">
        <v>0.80581634150290848</v>
      </c>
      <c r="AB118" s="21">
        <v>0.80584359511507153</v>
      </c>
      <c r="AC118" s="21">
        <v>0.8058901722764048</v>
      </c>
      <c r="AD118" s="21">
        <v>0.80593180468569758</v>
      </c>
      <c r="AE118" s="21">
        <v>0.80596748923799355</v>
      </c>
      <c r="AF118" s="21">
        <v>0.80599682990174359</v>
      </c>
      <c r="AG118" s="21">
        <v>0.80602418420550248</v>
      </c>
      <c r="AH118" s="21">
        <v>0.80612905285010561</v>
      </c>
      <c r="AI118" s="21">
        <v>0.80622977575906085</v>
      </c>
      <c r="AJ118" s="21">
        <v>0.80632673838491287</v>
      </c>
      <c r="AK118" s="21">
        <v>0.80641970798590157</v>
      </c>
      <c r="AL118" s="21">
        <v>0.80651059889682397</v>
      </c>
      <c r="AM118" s="21">
        <v>0.80667465165936703</v>
      </c>
      <c r="AN118" s="21">
        <v>0.80683528318323705</v>
      </c>
      <c r="AO118" s="21">
        <v>0.80699717225014911</v>
      </c>
      <c r="AP118" s="21">
        <v>0.80715581561301541</v>
      </c>
      <c r="AQ118" s="21">
        <v>0.80731536999359865</v>
      </c>
    </row>
    <row r="119" spans="1:43" x14ac:dyDescent="0.25">
      <c r="A119" s="22" t="str">
        <f t="shared" si="1"/>
        <v>WFMpPUBO</v>
      </c>
      <c r="B119" t="s">
        <v>151</v>
      </c>
      <c r="C119" t="s">
        <v>146</v>
      </c>
      <c r="D119" s="21">
        <v>0.63973069139276806</v>
      </c>
      <c r="E119" s="21">
        <v>0.64134036870685418</v>
      </c>
      <c r="F119" s="21">
        <v>0.63595377473141113</v>
      </c>
      <c r="G119" s="21">
        <v>0.64085712196723621</v>
      </c>
      <c r="H119" s="21">
        <v>0.64188276917046738</v>
      </c>
      <c r="I119" s="21">
        <v>0.64233152519405312</v>
      </c>
      <c r="J119" s="21">
        <v>0.64283904453300811</v>
      </c>
      <c r="K119" s="21">
        <v>0.64308388220092505</v>
      </c>
      <c r="L119" s="21">
        <v>0.64317731916185594</v>
      </c>
      <c r="M119" s="21">
        <v>0.64328817608155497</v>
      </c>
      <c r="N119" s="21">
        <v>0.64348176341467322</v>
      </c>
      <c r="O119" s="21">
        <v>0.64365500712694879</v>
      </c>
      <c r="P119" s="21">
        <v>0.64381260771200854</v>
      </c>
      <c r="Q119" s="21">
        <v>0.64396204839912885</v>
      </c>
      <c r="R119" s="21">
        <v>0.64410533259071689</v>
      </c>
      <c r="S119" s="21">
        <v>0.64419977398645689</v>
      </c>
      <c r="T119" s="21">
        <v>0.6442869253861242</v>
      </c>
      <c r="U119" s="21">
        <v>0.64436821728803273</v>
      </c>
      <c r="V119" s="21">
        <v>0.64444087632528957</v>
      </c>
      <c r="W119" s="21">
        <v>0.6445070941404798</v>
      </c>
      <c r="X119" s="21">
        <v>0.6445438719974298</v>
      </c>
      <c r="Y119" s="21">
        <v>0.6445709897489369</v>
      </c>
      <c r="Z119" s="21">
        <v>0.64459035753211491</v>
      </c>
      <c r="AA119" s="21">
        <v>0.64460066797573234</v>
      </c>
      <c r="AB119" s="21">
        <v>0.64460074006680612</v>
      </c>
      <c r="AC119" s="21">
        <v>0.64462487193902018</v>
      </c>
      <c r="AD119" s="21">
        <v>0.64464491149685266</v>
      </c>
      <c r="AE119" s="21">
        <v>0.64465978860557893</v>
      </c>
      <c r="AF119" s="21">
        <v>0.64466911606998489</v>
      </c>
      <c r="AG119" s="21">
        <v>0.64467717792876378</v>
      </c>
      <c r="AH119" s="21">
        <v>0.64477063941518309</v>
      </c>
      <c r="AI119" s="21">
        <v>0.64486064736134874</v>
      </c>
      <c r="AJ119" s="21">
        <v>0.64494763411776268</v>
      </c>
      <c r="AK119" s="21">
        <v>0.64503131337705499</v>
      </c>
      <c r="AL119" s="21">
        <v>0.64511355165277884</v>
      </c>
      <c r="AM119" s="21">
        <v>0.64527570842928705</v>
      </c>
      <c r="AN119" s="21">
        <v>0.64543509117550224</v>
      </c>
      <c r="AO119" s="21">
        <v>0.64559637892450139</v>
      </c>
      <c r="AP119" s="21">
        <v>0.64575512814860359</v>
      </c>
      <c r="AQ119" s="21">
        <v>0.64591533339712537</v>
      </c>
    </row>
    <row r="120" spans="1:43" x14ac:dyDescent="0.25">
      <c r="A120" s="22" t="str">
        <f t="shared" si="1"/>
        <v>WFMpWAST</v>
      </c>
      <c r="B120" t="s">
        <v>151</v>
      </c>
      <c r="C120" t="s">
        <v>147</v>
      </c>
      <c r="D120" s="21">
        <v>0.82082950875181049</v>
      </c>
      <c r="E120" s="21">
        <v>0.82274783530059281</v>
      </c>
      <c r="F120" s="21">
        <v>0.81563917579788758</v>
      </c>
      <c r="G120" s="21">
        <v>0.82192827438168903</v>
      </c>
      <c r="H120" s="21">
        <v>0.8233782759017847</v>
      </c>
      <c r="I120" s="21">
        <v>0.82381631611180162</v>
      </c>
      <c r="J120" s="21">
        <v>0.82436986810166424</v>
      </c>
      <c r="K120" s="21">
        <v>0.82461936713873518</v>
      </c>
      <c r="L120" s="21">
        <v>0.82472698013225765</v>
      </c>
      <c r="M120" s="21">
        <v>0.82484567636454986</v>
      </c>
      <c r="N120" s="21">
        <v>0.82506517416206071</v>
      </c>
      <c r="O120" s="21">
        <v>0.8252594124760102</v>
      </c>
      <c r="P120" s="21">
        <v>0.82543418421959847</v>
      </c>
      <c r="Q120" s="21">
        <v>0.82559778052680111</v>
      </c>
      <c r="R120" s="21">
        <v>0.82575337095523815</v>
      </c>
      <c r="S120" s="21">
        <v>0.82584760912583055</v>
      </c>
      <c r="T120" s="21">
        <v>0.82593264596433102</v>
      </c>
      <c r="U120" s="21">
        <v>0.82600998584249608</v>
      </c>
      <c r="V120" s="21">
        <v>0.82607694395049092</v>
      </c>
      <c r="W120" s="21">
        <v>0.82613571078728887</v>
      </c>
      <c r="X120" s="21">
        <v>0.82616278785955499</v>
      </c>
      <c r="Y120" s="21">
        <v>0.82617835453986843</v>
      </c>
      <c r="Z120" s="21">
        <v>0.82618434874978219</v>
      </c>
      <c r="AA120" s="21">
        <v>0.82617933965599755</v>
      </c>
      <c r="AB120" s="21">
        <v>0.82616220233143545</v>
      </c>
      <c r="AC120" s="21">
        <v>0.82616655222595248</v>
      </c>
      <c r="AD120" s="21">
        <v>0.82616559390580413</v>
      </c>
      <c r="AE120" s="21">
        <v>0.8261584315688314</v>
      </c>
      <c r="AF120" s="21">
        <v>0.82614470185391831</v>
      </c>
      <c r="AG120" s="21">
        <v>0.82612884142798149</v>
      </c>
      <c r="AH120" s="21">
        <v>0.82621101861925639</v>
      </c>
      <c r="AI120" s="21">
        <v>0.82628904568976536</v>
      </c>
      <c r="AJ120" s="21">
        <v>0.82636351048827605</v>
      </c>
      <c r="AK120" s="21">
        <v>0.82643430591184752</v>
      </c>
      <c r="AL120" s="21">
        <v>0.82650342641032526</v>
      </c>
      <c r="AM120" s="21">
        <v>0.82666368406973634</v>
      </c>
      <c r="AN120" s="21">
        <v>0.82682123147797437</v>
      </c>
      <c r="AO120" s="21">
        <v>0.82698082180422172</v>
      </c>
      <c r="AP120" s="21">
        <v>0.82713821764489315</v>
      </c>
      <c r="AQ120" s="21">
        <v>0.82729744309034237</v>
      </c>
    </row>
    <row r="121" spans="1:43" x14ac:dyDescent="0.25">
      <c r="A121" s="22" t="str">
        <f t="shared" si="1"/>
        <v>WFMpRECY</v>
      </c>
      <c r="B121" t="s">
        <v>151</v>
      </c>
      <c r="C121" t="s">
        <v>148</v>
      </c>
      <c r="D121" s="21">
        <v>4.315080629703437</v>
      </c>
      <c r="E121" s="21">
        <v>4.3351745430234159</v>
      </c>
      <c r="F121" s="21">
        <v>4.2951067812133399</v>
      </c>
      <c r="G121" s="21">
        <v>4.341577159396711</v>
      </c>
      <c r="H121" s="21">
        <v>4.3689837893149628</v>
      </c>
      <c r="I121" s="21">
        <v>4.3698101118312414</v>
      </c>
      <c r="J121" s="21">
        <v>4.3708025630704119</v>
      </c>
      <c r="K121" s="21">
        <v>4.3714396013979249</v>
      </c>
      <c r="L121" s="21">
        <v>4.371704267323298</v>
      </c>
      <c r="M121" s="21">
        <v>4.3719593364340446</v>
      </c>
      <c r="N121" s="21">
        <v>4.3723598188725949</v>
      </c>
      <c r="O121" s="21">
        <v>4.3727213598575512</v>
      </c>
      <c r="P121" s="21">
        <v>4.3730521495715529</v>
      </c>
      <c r="Q121" s="21">
        <v>4.3733647194814154</v>
      </c>
      <c r="R121" s="21">
        <v>4.3736630309539901</v>
      </c>
      <c r="S121" s="21">
        <v>4.3738696633478709</v>
      </c>
      <c r="T121" s="21">
        <v>4.3740610559957362</v>
      </c>
      <c r="U121" s="21">
        <v>4.3742388475739338</v>
      </c>
      <c r="V121" s="21">
        <v>4.3744004715441536</v>
      </c>
      <c r="W121" s="21">
        <v>4.374548220844364</v>
      </c>
      <c r="X121" s="21">
        <v>4.3746551183900708</v>
      </c>
      <c r="Y121" s="21">
        <v>4.3747445017898192</v>
      </c>
      <c r="Z121" s="21">
        <v>4.3748182472899453</v>
      </c>
      <c r="AA121" s="21">
        <v>4.3748748797326282</v>
      </c>
      <c r="AB121" s="21">
        <v>4.3749132022172272</v>
      </c>
      <c r="AC121" s="21">
        <v>4.3749756813082055</v>
      </c>
      <c r="AD121" s="21">
        <v>4.3750285703818399</v>
      </c>
      <c r="AE121" s="21">
        <v>4.3750711072742519</v>
      </c>
      <c r="AF121" s="21">
        <v>4.3751032411841813</v>
      </c>
      <c r="AG121" s="21">
        <v>4.3751295585767558</v>
      </c>
      <c r="AH121" s="21">
        <v>4.3752934201474423</v>
      </c>
      <c r="AI121" s="21">
        <v>4.3754497172519997</v>
      </c>
      <c r="AJ121" s="21">
        <v>4.3755993805406135</v>
      </c>
      <c r="AK121" s="21">
        <v>4.3757426051984316</v>
      </c>
      <c r="AL121" s="21">
        <v>4.3758814214338306</v>
      </c>
      <c r="AM121" s="21">
        <v>4.3761488358578191</v>
      </c>
      <c r="AN121" s="21">
        <v>4.3764113862658194</v>
      </c>
      <c r="AO121" s="21">
        <v>4.3766742296587164</v>
      </c>
      <c r="AP121" s="21">
        <v>4.3769333120899949</v>
      </c>
      <c r="AQ121" s="21">
        <v>4.3771927628751923</v>
      </c>
    </row>
    <row r="122" spans="1:43" x14ac:dyDescent="0.25">
      <c r="A122" s="22" t="str">
        <f t="shared" si="1"/>
        <v>EUpPLNT</v>
      </c>
      <c r="B122" t="s">
        <v>152</v>
      </c>
      <c r="C122" t="s">
        <v>119</v>
      </c>
      <c r="D122" s="21">
        <v>0.85521896172407008</v>
      </c>
      <c r="E122" s="21">
        <v>0.84485203561213762</v>
      </c>
      <c r="F122" s="21">
        <v>0.82855505662145457</v>
      </c>
      <c r="G122" s="21">
        <v>0.79941373186208664</v>
      </c>
      <c r="H122" s="21">
        <v>0.78756354609030588</v>
      </c>
      <c r="I122" s="21">
        <v>0.77483701544781858</v>
      </c>
      <c r="J122" s="21">
        <v>0.76236935251675031</v>
      </c>
      <c r="K122" s="21">
        <v>0.74952175950500433</v>
      </c>
      <c r="L122" s="21">
        <v>0.73657654937919181</v>
      </c>
      <c r="M122" s="21">
        <v>0.72360453203116348</v>
      </c>
      <c r="N122" s="21">
        <v>0.70975038551611891</v>
      </c>
      <c r="O122" s="21">
        <v>0.69582045021615757</v>
      </c>
      <c r="P122" s="21">
        <v>0.68181614080079544</v>
      </c>
      <c r="Q122" s="21">
        <v>0.6677427022722926</v>
      </c>
      <c r="R122" s="21">
        <v>0.65359964336414977</v>
      </c>
      <c r="S122" s="21">
        <v>0.63927204431941598</v>
      </c>
      <c r="T122" s="21">
        <v>0.62486419341692545</v>
      </c>
      <c r="U122" s="21">
        <v>0.61037592179379674</v>
      </c>
      <c r="V122" s="21">
        <v>0.59580291225544135</v>
      </c>
      <c r="W122" s="21">
        <v>0.58114572926117769</v>
      </c>
      <c r="X122" s="21">
        <v>0.56581298313327411</v>
      </c>
      <c r="Y122" s="21">
        <v>0.55035347782209565</v>
      </c>
      <c r="Z122" s="21">
        <v>0.53476800543511205</v>
      </c>
      <c r="AA122" s="21">
        <v>0.51905410182600997</v>
      </c>
      <c r="AB122" s="21">
        <v>0.50320951113512047</v>
      </c>
      <c r="AC122" s="21">
        <v>0.48921572649457201</v>
      </c>
      <c r="AD122" s="21">
        <v>0.4752806066054428</v>
      </c>
      <c r="AE122" s="21">
        <v>0.46140097126577839</v>
      </c>
      <c r="AF122" s="21">
        <v>0.44757447180930005</v>
      </c>
      <c r="AG122" s="21">
        <v>0.43380337916987549</v>
      </c>
      <c r="AH122" s="21">
        <v>0.42310019379374009</v>
      </c>
      <c r="AI122" s="21">
        <v>0.41245317021441913</v>
      </c>
      <c r="AJ122" s="21">
        <v>0.40186126500615882</v>
      </c>
      <c r="AK122" s="21">
        <v>0.39132271361206156</v>
      </c>
      <c r="AL122" s="21">
        <v>0.38083757010657771</v>
      </c>
      <c r="AM122" s="21">
        <v>0.3751185720317759</v>
      </c>
      <c r="AN122" s="21">
        <v>0.36944498609602083</v>
      </c>
      <c r="AO122" s="21">
        <v>0.36382052143639554</v>
      </c>
      <c r="AP122" s="21">
        <v>0.35823976187649376</v>
      </c>
      <c r="AQ122" s="21">
        <v>0.35270530431854835</v>
      </c>
    </row>
    <row r="123" spans="1:43" x14ac:dyDescent="0.25">
      <c r="A123" s="22" t="str">
        <f t="shared" si="1"/>
        <v>EUpANIM</v>
      </c>
      <c r="B123" t="s">
        <v>152</v>
      </c>
      <c r="C123" t="s">
        <v>120</v>
      </c>
      <c r="D123" s="21">
        <v>2.4570165733542559</v>
      </c>
      <c r="E123" s="21">
        <v>2.4402297687607919</v>
      </c>
      <c r="F123" s="21">
        <v>2.3858570980067468</v>
      </c>
      <c r="G123" s="21">
        <v>2.2569684986639991</v>
      </c>
      <c r="H123" s="21">
        <v>2.2457943027349807</v>
      </c>
      <c r="I123" s="21">
        <v>2.204116841716929</v>
      </c>
      <c r="J123" s="21">
        <v>2.1633085708565249</v>
      </c>
      <c r="K123" s="21">
        <v>2.1228211299761055</v>
      </c>
      <c r="L123" s="21">
        <v>2.0828985633323382</v>
      </c>
      <c r="M123" s="21">
        <v>2.0435650812099886</v>
      </c>
      <c r="N123" s="21">
        <v>2.0041548890743619</v>
      </c>
      <c r="O123" s="21">
        <v>1.9653076063522996</v>
      </c>
      <c r="P123" s="21">
        <v>1.9270146371172645</v>
      </c>
      <c r="Q123" s="21">
        <v>1.8892721644913091</v>
      </c>
      <c r="R123" s="21">
        <v>1.8520688097627453</v>
      </c>
      <c r="S123" s="21">
        <v>1.8152623976955973</v>
      </c>
      <c r="T123" s="21">
        <v>1.7789527668499856</v>
      </c>
      <c r="U123" s="21">
        <v>1.743129130169889</v>
      </c>
      <c r="V123" s="21">
        <v>1.70777670205239</v>
      </c>
      <c r="W123" s="21">
        <v>1.6728858350887514</v>
      </c>
      <c r="X123" s="21">
        <v>1.6381332515833016</v>
      </c>
      <c r="Y123" s="21">
        <v>1.6037720490709488</v>
      </c>
      <c r="Z123" s="21">
        <v>1.5697936580430589</v>
      </c>
      <c r="AA123" s="21">
        <v>1.5361862857438902</v>
      </c>
      <c r="AB123" s="21">
        <v>1.5029386532678035</v>
      </c>
      <c r="AC123" s="21">
        <v>1.4711393247721936</v>
      </c>
      <c r="AD123" s="21">
        <v>1.4398545297992351</v>
      </c>
      <c r="AE123" s="21">
        <v>1.409072331458507</v>
      </c>
      <c r="AF123" s="21">
        <v>1.3787816577223511</v>
      </c>
      <c r="AG123" s="21">
        <v>1.3489763828987187</v>
      </c>
      <c r="AH123" s="21">
        <v>1.3218787877736171</v>
      </c>
      <c r="AI123" s="21">
        <v>1.2952383790324311</v>
      </c>
      <c r="AJ123" s="21">
        <v>1.2690462862191516</v>
      </c>
      <c r="AK123" s="21">
        <v>1.2432930777516207</v>
      </c>
      <c r="AL123" s="21">
        <v>1.2179712518532955</v>
      </c>
      <c r="AM123" s="21">
        <v>1.1965153993006421</v>
      </c>
      <c r="AN123" s="21">
        <v>1.1754563991823948</v>
      </c>
      <c r="AO123" s="21">
        <v>1.1547911329040037</v>
      </c>
      <c r="AP123" s="21">
        <v>1.1345074003028697</v>
      </c>
      <c r="AQ123" s="21">
        <v>1.1146012793798676</v>
      </c>
    </row>
    <row r="124" spans="1:43" x14ac:dyDescent="0.25">
      <c r="A124" s="22" t="str">
        <f t="shared" si="1"/>
        <v>EUpFORE</v>
      </c>
      <c r="B124" t="s">
        <v>152</v>
      </c>
      <c r="C124" t="s">
        <v>121</v>
      </c>
      <c r="D124" s="21">
        <v>0.3531902770458844</v>
      </c>
      <c r="E124" s="21">
        <v>0.34946579027699937</v>
      </c>
      <c r="F124" s="21">
        <v>0.34535630227692665</v>
      </c>
      <c r="G124" s="21">
        <v>0.33932972396184474</v>
      </c>
      <c r="H124" s="21">
        <v>0.33342720435292567</v>
      </c>
      <c r="I124" s="21">
        <v>0.33012258188449511</v>
      </c>
      <c r="J124" s="21">
        <v>0.32700609233420164</v>
      </c>
      <c r="K124" s="21">
        <v>0.32345083326935764</v>
      </c>
      <c r="L124" s="21">
        <v>0.31973720914542503</v>
      </c>
      <c r="M124" s="21">
        <v>0.31594515000967494</v>
      </c>
      <c r="N124" s="21">
        <v>0.31180515411938453</v>
      </c>
      <c r="O124" s="21">
        <v>0.30754438715497856</v>
      </c>
      <c r="P124" s="21">
        <v>0.30316579329730353</v>
      </c>
      <c r="Q124" s="21">
        <v>0.298675441478578</v>
      </c>
      <c r="R124" s="21">
        <v>0.29407483079721747</v>
      </c>
      <c r="S124" s="21">
        <v>0.28922363340530882</v>
      </c>
      <c r="T124" s="21">
        <v>0.28425581055589494</v>
      </c>
      <c r="U124" s="21">
        <v>0.27917312264852312</v>
      </c>
      <c r="V124" s="21">
        <v>0.27397310427742039</v>
      </c>
      <c r="W124" s="21">
        <v>0.2686582466649749</v>
      </c>
      <c r="X124" s="21">
        <v>0.26296580435408767</v>
      </c>
      <c r="Y124" s="21">
        <v>0.25712990751369602</v>
      </c>
      <c r="Z124" s="21">
        <v>0.25115303700542047</v>
      </c>
      <c r="AA124" s="21">
        <v>0.24503434202872307</v>
      </c>
      <c r="AB124" s="21">
        <v>0.23877315827521442</v>
      </c>
      <c r="AC124" s="21">
        <v>0.23313270749511553</v>
      </c>
      <c r="AD124" s="21">
        <v>0.2274853005307414</v>
      </c>
      <c r="AE124" s="21">
        <v>0.22182937658052607</v>
      </c>
      <c r="AF124" s="21">
        <v>0.21616415409614401</v>
      </c>
      <c r="AG124" s="21">
        <v>0.21049352159021315</v>
      </c>
      <c r="AH124" s="21">
        <v>0.20649400477957408</v>
      </c>
      <c r="AI124" s="21">
        <v>0.20248937565288902</v>
      </c>
      <c r="AJ124" s="21">
        <v>0.19847987345642326</v>
      </c>
      <c r="AK124" s="21">
        <v>0.19446503711123181</v>
      </c>
      <c r="AL124" s="21">
        <v>0.19044642145990073</v>
      </c>
      <c r="AM124" s="21">
        <v>0.1890476827666758</v>
      </c>
      <c r="AN124" s="21">
        <v>0.18763888631521322</v>
      </c>
      <c r="AO124" s="21">
        <v>0.18622482974055066</v>
      </c>
      <c r="AP124" s="21">
        <v>0.18480120349555559</v>
      </c>
      <c r="AQ124" s="21">
        <v>0.18337196788716531</v>
      </c>
    </row>
    <row r="125" spans="1:43" x14ac:dyDescent="0.25">
      <c r="A125" s="22" t="str">
        <f t="shared" si="1"/>
        <v>EUpFISH</v>
      </c>
      <c r="B125" t="s">
        <v>152</v>
      </c>
      <c r="C125" t="s">
        <v>122</v>
      </c>
      <c r="D125" s="21">
        <v>0.71958143412228526</v>
      </c>
      <c r="E125" s="21">
        <v>0.71136443755985856</v>
      </c>
      <c r="F125" s="21">
        <v>0.70309568917415144</v>
      </c>
      <c r="G125" s="21">
        <v>0.6923415972697784</v>
      </c>
      <c r="H125" s="21">
        <v>0.67972233896497214</v>
      </c>
      <c r="I125" s="21">
        <v>0.6728831382615359</v>
      </c>
      <c r="J125" s="21">
        <v>0.66622172417406422</v>
      </c>
      <c r="K125" s="21">
        <v>0.65893949532488538</v>
      </c>
      <c r="L125" s="21">
        <v>0.65114748031341185</v>
      </c>
      <c r="M125" s="21">
        <v>0.64312162414382024</v>
      </c>
      <c r="N125" s="21">
        <v>0.63429453179000295</v>
      </c>
      <c r="O125" s="21">
        <v>0.6251943138560786</v>
      </c>
      <c r="P125" s="21">
        <v>0.61582520339628966</v>
      </c>
      <c r="Q125" s="21">
        <v>0.60619805247771419</v>
      </c>
      <c r="R125" s="21">
        <v>0.59631368396452356</v>
      </c>
      <c r="S125" s="21">
        <v>0.58587760243625686</v>
      </c>
      <c r="T125" s="21">
        <v>0.57517351007229478</v>
      </c>
      <c r="U125" s="21">
        <v>0.56420354071690093</v>
      </c>
      <c r="V125" s="21">
        <v>0.55296557396532964</v>
      </c>
      <c r="W125" s="21">
        <v>0.5414622735437542</v>
      </c>
      <c r="X125" s="21">
        <v>0.52910162062260069</v>
      </c>
      <c r="Y125" s="21">
        <v>0.5164166006581925</v>
      </c>
      <c r="Z125" s="21">
        <v>0.50341009928443747</v>
      </c>
      <c r="AA125" s="21">
        <v>0.4900815795838539</v>
      </c>
      <c r="AB125" s="21">
        <v>0.47643080554805856</v>
      </c>
      <c r="AC125" s="21">
        <v>0.4641862441391808</v>
      </c>
      <c r="AD125" s="21">
        <v>0.45191600527908782</v>
      </c>
      <c r="AE125" s="21">
        <v>0.43961817250779606</v>
      </c>
      <c r="AF125" s="21">
        <v>0.42729186207680858</v>
      </c>
      <c r="AG125" s="21">
        <v>0.41494054650452716</v>
      </c>
      <c r="AH125" s="21">
        <v>0.4062994660573882</v>
      </c>
      <c r="AI125" s="21">
        <v>0.39763898685941168</v>
      </c>
      <c r="AJ125" s="21">
        <v>0.38895954270403593</v>
      </c>
      <c r="AK125" s="21">
        <v>0.38026089992650852</v>
      </c>
      <c r="AL125" s="21">
        <v>0.37154397202852968</v>
      </c>
      <c r="AM125" s="21">
        <v>0.36869972113154093</v>
      </c>
      <c r="AN125" s="21">
        <v>0.36582864604556303</v>
      </c>
      <c r="AO125" s="21">
        <v>0.36293613905761901</v>
      </c>
      <c r="AP125" s="21">
        <v>0.36001831323022804</v>
      </c>
      <c r="AQ125" s="21">
        <v>0.35707872622872683</v>
      </c>
    </row>
    <row r="126" spans="1:43" x14ac:dyDescent="0.25">
      <c r="A126" s="22" t="str">
        <f t="shared" si="1"/>
        <v>EUpFOSM</v>
      </c>
      <c r="B126" t="s">
        <v>152</v>
      </c>
      <c r="C126" t="s">
        <v>123</v>
      </c>
      <c r="D126" s="21">
        <v>2.1874305465740527</v>
      </c>
      <c r="E126" s="21">
        <v>2.1398383286278526</v>
      </c>
      <c r="F126" s="21">
        <v>2.0816891227954573</v>
      </c>
      <c r="G126" s="21">
        <v>2.0019421393756036</v>
      </c>
      <c r="H126" s="21">
        <v>1.953429039533884</v>
      </c>
      <c r="I126" s="21">
        <v>1.910025382639863</v>
      </c>
      <c r="J126" s="21">
        <v>1.8667745198963734</v>
      </c>
      <c r="K126" s="21">
        <v>1.8231809099467067</v>
      </c>
      <c r="L126" s="21">
        <v>1.7793799912446788</v>
      </c>
      <c r="M126" s="21">
        <v>1.7356062776347632</v>
      </c>
      <c r="N126" s="21">
        <v>1.6876066450731457</v>
      </c>
      <c r="O126" s="21">
        <v>1.6395564530384683</v>
      </c>
      <c r="P126" s="21">
        <v>1.591452201619644</v>
      </c>
      <c r="Q126" s="21">
        <v>1.5432956961738302</v>
      </c>
      <c r="R126" s="21">
        <v>1.4950823719257802</v>
      </c>
      <c r="S126" s="21">
        <v>1.4469881969358149</v>
      </c>
      <c r="T126" s="21">
        <v>1.3988240332716124</v>
      </c>
      <c r="U126" s="21">
        <v>1.3505870520879748</v>
      </c>
      <c r="V126" s="21">
        <v>1.3022702700042652</v>
      </c>
      <c r="W126" s="21">
        <v>1.2538716662504987</v>
      </c>
      <c r="X126" s="21">
        <v>1.2029474632336647</v>
      </c>
      <c r="Y126" s="21">
        <v>1.1518866702020054</v>
      </c>
      <c r="Z126" s="21">
        <v>1.100688160507691</v>
      </c>
      <c r="AA126" s="21">
        <v>1.0493475179444647</v>
      </c>
      <c r="AB126" s="21">
        <v>0.99786065082845166</v>
      </c>
      <c r="AC126" s="21">
        <v>0.95594244382937466</v>
      </c>
      <c r="AD126" s="21">
        <v>0.9141207912735505</v>
      </c>
      <c r="AE126" s="21">
        <v>0.87239116579844767</v>
      </c>
      <c r="AF126" s="21">
        <v>0.83074981502926848</v>
      </c>
      <c r="AG126" s="21">
        <v>0.7891977301954034</v>
      </c>
      <c r="AH126" s="21">
        <v>0.75750051087238013</v>
      </c>
      <c r="AI126" s="21">
        <v>0.72589991403216125</v>
      </c>
      <c r="AJ126" s="21">
        <v>0.69439387884147274</v>
      </c>
      <c r="AK126" s="21">
        <v>0.66297968527659545</v>
      </c>
      <c r="AL126" s="21">
        <v>0.63165645214344068</v>
      </c>
      <c r="AM126" s="21">
        <v>0.61542604614642438</v>
      </c>
      <c r="AN126" s="21">
        <v>0.59928252252433367</v>
      </c>
      <c r="AO126" s="21">
        <v>0.58322874094278099</v>
      </c>
      <c r="AP126" s="21">
        <v>0.56725846342011654</v>
      </c>
      <c r="AQ126" s="21">
        <v>0.55137365914629721</v>
      </c>
    </row>
    <row r="127" spans="1:43" x14ac:dyDescent="0.25">
      <c r="A127" s="22" t="str">
        <f t="shared" si="1"/>
        <v>EUpOTHM</v>
      </c>
      <c r="B127" t="s">
        <v>152</v>
      </c>
      <c r="C127" t="s">
        <v>124</v>
      </c>
      <c r="D127" s="21">
        <v>0.36640116776482484</v>
      </c>
      <c r="E127" s="21">
        <v>0.36314367475317355</v>
      </c>
      <c r="F127" s="21">
        <v>0.35836304772480948</v>
      </c>
      <c r="G127" s="21">
        <v>0.34948177869789854</v>
      </c>
      <c r="H127" s="21">
        <v>0.34456707871013315</v>
      </c>
      <c r="I127" s="21">
        <v>0.34124313315533056</v>
      </c>
      <c r="J127" s="21">
        <v>0.33802749221877781</v>
      </c>
      <c r="K127" s="21">
        <v>0.33444302664606007</v>
      </c>
      <c r="L127" s="21">
        <v>0.33060061864656881</v>
      </c>
      <c r="M127" s="21">
        <v>0.32678362651333637</v>
      </c>
      <c r="N127" s="21">
        <v>0.32297060959395463</v>
      </c>
      <c r="O127" s="21">
        <v>0.31911707431106812</v>
      </c>
      <c r="P127" s="21">
        <v>0.31522355786786488</v>
      </c>
      <c r="Q127" s="21">
        <v>0.31129515919365036</v>
      </c>
      <c r="R127" s="21">
        <v>0.30733189271069411</v>
      </c>
      <c r="S127" s="21">
        <v>0.30318350991014154</v>
      </c>
      <c r="T127" s="21">
        <v>0.29899441901044832</v>
      </c>
      <c r="U127" s="21">
        <v>0.29476558298561456</v>
      </c>
      <c r="V127" s="21">
        <v>0.29049380399388708</v>
      </c>
      <c r="W127" s="21">
        <v>0.28618084055351189</v>
      </c>
      <c r="X127" s="21">
        <v>0.28167534295612834</v>
      </c>
      <c r="Y127" s="21">
        <v>0.27710896150787567</v>
      </c>
      <c r="Z127" s="21">
        <v>0.27248320058660375</v>
      </c>
      <c r="AA127" s="21">
        <v>0.2677962195208991</v>
      </c>
      <c r="AB127" s="21">
        <v>0.26304641450177335</v>
      </c>
      <c r="AC127" s="21">
        <v>0.25861849166673917</v>
      </c>
      <c r="AD127" s="21">
        <v>0.25420826586836237</v>
      </c>
      <c r="AE127" s="21">
        <v>0.24981380423453256</v>
      </c>
      <c r="AF127" s="21">
        <v>0.24543386404516779</v>
      </c>
      <c r="AG127" s="21">
        <v>0.24107189032319154</v>
      </c>
      <c r="AH127" s="21">
        <v>0.23782120576311716</v>
      </c>
      <c r="AI127" s="21">
        <v>0.23458609716878903</v>
      </c>
      <c r="AJ127" s="21">
        <v>0.23136634847352883</v>
      </c>
      <c r="AK127" s="21">
        <v>0.22816116153600027</v>
      </c>
      <c r="AL127" s="21">
        <v>0.22497173905591403</v>
      </c>
      <c r="AM127" s="21">
        <v>0.22348706636413909</v>
      </c>
      <c r="AN127" s="21">
        <v>0.22201253142269611</v>
      </c>
      <c r="AO127" s="21">
        <v>0.22055251408685342</v>
      </c>
      <c r="AP127" s="21">
        <v>0.21910233668289694</v>
      </c>
      <c r="AQ127" s="21">
        <v>0.21766565569980728</v>
      </c>
    </row>
    <row r="128" spans="1:43" x14ac:dyDescent="0.25">
      <c r="A128" s="22" t="str">
        <f t="shared" si="1"/>
        <v>EUpFBTO</v>
      </c>
      <c r="B128" t="s">
        <v>152</v>
      </c>
      <c r="C128" t="s">
        <v>125</v>
      </c>
      <c r="D128" s="21">
        <v>0.72169977715106437</v>
      </c>
      <c r="E128" s="21">
        <v>0.7148079087207132</v>
      </c>
      <c r="F128" s="21">
        <v>0.7025415849719</v>
      </c>
      <c r="G128" s="21">
        <v>0.67778611990170134</v>
      </c>
      <c r="H128" s="21">
        <v>0.66912508087660338</v>
      </c>
      <c r="I128" s="21">
        <v>0.65985458240593264</v>
      </c>
      <c r="J128" s="21">
        <v>0.65075073881046641</v>
      </c>
      <c r="K128" s="21">
        <v>0.64140147497624045</v>
      </c>
      <c r="L128" s="21">
        <v>0.63206136955088932</v>
      </c>
      <c r="M128" s="21">
        <v>0.62271029324562166</v>
      </c>
      <c r="N128" s="21">
        <v>0.61283480119221334</v>
      </c>
      <c r="O128" s="21">
        <v>0.60296546480767255</v>
      </c>
      <c r="P128" s="21">
        <v>0.59310816990349791</v>
      </c>
      <c r="Q128" s="21">
        <v>0.58327296097587833</v>
      </c>
      <c r="R128" s="21">
        <v>0.57346125203581488</v>
      </c>
      <c r="S128" s="21">
        <v>0.5635514409703839</v>
      </c>
      <c r="T128" s="21">
        <v>0.55364526832649441</v>
      </c>
      <c r="U128" s="21">
        <v>0.54374269421388632</v>
      </c>
      <c r="V128" s="21">
        <v>0.53383943073832496</v>
      </c>
      <c r="W128" s="21">
        <v>0.52393604377506731</v>
      </c>
      <c r="X128" s="21">
        <v>0.51379464521159801</v>
      </c>
      <c r="Y128" s="21">
        <v>0.50360866117804215</v>
      </c>
      <c r="Z128" s="21">
        <v>0.49337919190285412</v>
      </c>
      <c r="AA128" s="21">
        <v>0.48310386242082598</v>
      </c>
      <c r="AB128" s="21">
        <v>0.47278055136589103</v>
      </c>
      <c r="AC128" s="21">
        <v>0.46329005310686744</v>
      </c>
      <c r="AD128" s="21">
        <v>0.45389120206380867</v>
      </c>
      <c r="AE128" s="21">
        <v>0.44458105044000523</v>
      </c>
      <c r="AF128" s="21">
        <v>0.43535729896293873</v>
      </c>
      <c r="AG128" s="21">
        <v>0.42622244833981304</v>
      </c>
      <c r="AH128" s="21">
        <v>0.41898229037405615</v>
      </c>
      <c r="AI128" s="21">
        <v>0.41181737846543071</v>
      </c>
      <c r="AJ128" s="21">
        <v>0.40472699654986183</v>
      </c>
      <c r="AK128" s="21">
        <v>0.39770959309401671</v>
      </c>
      <c r="AL128" s="21">
        <v>0.39076554330727364</v>
      </c>
      <c r="AM128" s="21">
        <v>0.38662313556172728</v>
      </c>
      <c r="AN128" s="21">
        <v>0.38253415348557335</v>
      </c>
      <c r="AO128" s="21">
        <v>0.37850276433351454</v>
      </c>
      <c r="AP128" s="21">
        <v>0.37452396557943912</v>
      </c>
      <c r="AQ128" s="21">
        <v>0.37060085487329636</v>
      </c>
    </row>
    <row r="129" spans="1:43" x14ac:dyDescent="0.25">
      <c r="A129" s="22" t="str">
        <f t="shared" si="1"/>
        <v>EUpTXWO</v>
      </c>
      <c r="B129" t="s">
        <v>152</v>
      </c>
      <c r="C129" t="s">
        <v>126</v>
      </c>
      <c r="D129" s="21">
        <v>0.32787619529224488</v>
      </c>
      <c r="E129" s="21">
        <v>0.32418457252497818</v>
      </c>
      <c r="F129" s="21">
        <v>0.32031780643091212</v>
      </c>
      <c r="G129" s="21">
        <v>0.3147006451997913</v>
      </c>
      <c r="H129" s="21">
        <v>0.30849152799723067</v>
      </c>
      <c r="I129" s="21">
        <v>0.30549922433004173</v>
      </c>
      <c r="J129" s="21">
        <v>0.3026533614159565</v>
      </c>
      <c r="K129" s="21">
        <v>0.29943627410794288</v>
      </c>
      <c r="L129" s="21">
        <v>0.29616923980922738</v>
      </c>
      <c r="M129" s="21">
        <v>0.29281952959898705</v>
      </c>
      <c r="N129" s="21">
        <v>0.2889910999086871</v>
      </c>
      <c r="O129" s="21">
        <v>0.28508965762352251</v>
      </c>
      <c r="P129" s="21">
        <v>0.2811222239556731</v>
      </c>
      <c r="Q129" s="21">
        <v>0.27709853750349134</v>
      </c>
      <c r="R129" s="21">
        <v>0.27302212472351961</v>
      </c>
      <c r="S129" s="21">
        <v>0.26880315282655221</v>
      </c>
      <c r="T129" s="21">
        <v>0.2645177064094929</v>
      </c>
      <c r="U129" s="21">
        <v>0.26016762229174195</v>
      </c>
      <c r="V129" s="21">
        <v>0.25575050480293049</v>
      </c>
      <c r="W129" s="21">
        <v>0.25126876838253365</v>
      </c>
      <c r="X129" s="21">
        <v>0.24656681336933378</v>
      </c>
      <c r="Y129" s="21">
        <v>0.24176708571031277</v>
      </c>
      <c r="Z129" s="21">
        <v>0.23687233266580118</v>
      </c>
      <c r="AA129" s="21">
        <v>0.23188176574237926</v>
      </c>
      <c r="AB129" s="21">
        <v>0.22679487750608493</v>
      </c>
      <c r="AC129" s="21">
        <v>0.2222363845154828</v>
      </c>
      <c r="AD129" s="21">
        <v>0.21769412807472219</v>
      </c>
      <c r="AE129" s="21">
        <v>0.21316679671450872</v>
      </c>
      <c r="AF129" s="21">
        <v>0.20865364492957275</v>
      </c>
      <c r="AG129" s="21">
        <v>0.20415875298346786</v>
      </c>
      <c r="AH129" s="21">
        <v>0.2010424369650112</v>
      </c>
      <c r="AI129" s="21">
        <v>0.19793466876131083</v>
      </c>
      <c r="AJ129" s="21">
        <v>0.19483599254147621</v>
      </c>
      <c r="AK129" s="21">
        <v>0.19174611637488057</v>
      </c>
      <c r="AL129" s="21">
        <v>0.18866691464926139</v>
      </c>
      <c r="AM129" s="21">
        <v>0.18764455381682801</v>
      </c>
      <c r="AN129" s="21">
        <v>0.18661816130249065</v>
      </c>
      <c r="AO129" s="21">
        <v>0.18559293968540513</v>
      </c>
      <c r="AP129" s="21">
        <v>0.18456485287265068</v>
      </c>
      <c r="AQ129" s="21">
        <v>0.18353828838541797</v>
      </c>
    </row>
    <row r="130" spans="1:43" x14ac:dyDescent="0.25">
      <c r="A130" s="22" t="str">
        <f t="shared" si="1"/>
        <v>EUpCOKE</v>
      </c>
      <c r="B130" t="s">
        <v>152</v>
      </c>
      <c r="C130" t="s">
        <v>127</v>
      </c>
      <c r="D130" s="21">
        <v>3.4111479698212674</v>
      </c>
      <c r="E130" s="21">
        <v>3.3773701618310752</v>
      </c>
      <c r="F130" s="21">
        <v>3.3393178847005203</v>
      </c>
      <c r="G130" s="21">
        <v>3.2903498449789961</v>
      </c>
      <c r="H130" s="21">
        <v>3.2380588933796997</v>
      </c>
      <c r="I130" s="21">
        <v>3.2029831240792022</v>
      </c>
      <c r="J130" s="21">
        <v>3.1672732661138192</v>
      </c>
      <c r="K130" s="21">
        <v>3.1289435653322339</v>
      </c>
      <c r="L130" s="21">
        <v>3.0883146296268809</v>
      </c>
      <c r="M130" s="21">
        <v>3.0458563047572289</v>
      </c>
      <c r="N130" s="21">
        <v>2.9985370120940473</v>
      </c>
      <c r="O130" s="21">
        <v>2.9487225701097368</v>
      </c>
      <c r="P130" s="21">
        <v>2.8964158609925192</v>
      </c>
      <c r="Q130" s="21">
        <v>2.841646527196219</v>
      </c>
      <c r="R130" s="21">
        <v>2.7844130628560255</v>
      </c>
      <c r="S130" s="21">
        <v>2.7235357804459439</v>
      </c>
      <c r="T130" s="21">
        <v>2.6603084465295126</v>
      </c>
      <c r="U130" s="21">
        <v>2.5947316876269899</v>
      </c>
      <c r="V130" s="21">
        <v>2.5268021561521752</v>
      </c>
      <c r="W130" s="21">
        <v>2.4565203876334496</v>
      </c>
      <c r="X130" s="21">
        <v>2.3780649606614905</v>
      </c>
      <c r="Y130" s="21">
        <v>2.2970630883310341</v>
      </c>
      <c r="Z130" s="21">
        <v>2.2135130301122059</v>
      </c>
      <c r="AA130" s="21">
        <v>2.127410093601958</v>
      </c>
      <c r="AB130" s="21">
        <v>2.0387502415884837</v>
      </c>
      <c r="AC130" s="21">
        <v>1.9613997705020505</v>
      </c>
      <c r="AD130" s="21">
        <v>1.8833492527404085</v>
      </c>
      <c r="AE130" s="21">
        <v>1.8045982756013523</v>
      </c>
      <c r="AF130" s="21">
        <v>1.7251495586844405</v>
      </c>
      <c r="AG130" s="21">
        <v>1.6450076627738854</v>
      </c>
      <c r="AH130" s="21">
        <v>1.5873199846285977</v>
      </c>
      <c r="AI130" s="21">
        <v>1.5292066967008342</v>
      </c>
      <c r="AJ130" s="21">
        <v>1.4706725023923615</v>
      </c>
      <c r="AK130" s="21">
        <v>1.4117227567794739</v>
      </c>
      <c r="AL130" s="21">
        <v>1.3523570735692478</v>
      </c>
      <c r="AM130" s="21">
        <v>1.3304829596760441</v>
      </c>
      <c r="AN130" s="21">
        <v>1.3083691779021824</v>
      </c>
      <c r="AO130" s="21">
        <v>1.2860262408018395</v>
      </c>
      <c r="AP130" s="21">
        <v>1.2634556086529287</v>
      </c>
      <c r="AQ130" s="21">
        <v>1.2406579619949785</v>
      </c>
    </row>
    <row r="131" spans="1:43" x14ac:dyDescent="0.25">
      <c r="A131" s="22" t="str">
        <f t="shared" ref="A131:A156" si="2">B131&amp;C131</f>
        <v>EUpREFN</v>
      </c>
      <c r="B131" t="s">
        <v>152</v>
      </c>
      <c r="C131" t="s">
        <v>128</v>
      </c>
      <c r="D131" s="21">
        <v>1.5783293031844261</v>
      </c>
      <c r="E131" s="21">
        <v>1.5579377934630916</v>
      </c>
      <c r="F131" s="21">
        <v>1.538474207810745</v>
      </c>
      <c r="G131" s="21">
        <v>1.513331048875912</v>
      </c>
      <c r="H131" s="21">
        <v>1.4807105940703207</v>
      </c>
      <c r="I131" s="21">
        <v>1.4741003474533294</v>
      </c>
      <c r="J131" s="21">
        <v>1.4705360669970149</v>
      </c>
      <c r="K131" s="21">
        <v>1.4654393484404131</v>
      </c>
      <c r="L131" s="21">
        <v>1.4595946871703402</v>
      </c>
      <c r="M131" s="21">
        <v>1.45393335875284</v>
      </c>
      <c r="N131" s="21">
        <v>1.4480969237983115</v>
      </c>
      <c r="O131" s="21">
        <v>1.4421340108780267</v>
      </c>
      <c r="P131" s="21">
        <v>1.4360221251537919</v>
      </c>
      <c r="Q131" s="21">
        <v>1.4297950635310448</v>
      </c>
      <c r="R131" s="21">
        <v>1.4234247138623777</v>
      </c>
      <c r="S131" s="21">
        <v>1.4163641709706061</v>
      </c>
      <c r="T131" s="21">
        <v>1.4091440880377142</v>
      </c>
      <c r="U131" s="21">
        <v>1.4017634711444042</v>
      </c>
      <c r="V131" s="21">
        <v>1.3942188262674515</v>
      </c>
      <c r="W131" s="21">
        <v>1.3865106992975382</v>
      </c>
      <c r="X131" s="21">
        <v>1.3781705397547439</v>
      </c>
      <c r="Y131" s="21">
        <v>1.3695926513392229</v>
      </c>
      <c r="Z131" s="21">
        <v>1.3607745383908123</v>
      </c>
      <c r="AA131" s="21">
        <v>1.3517124591661895</v>
      </c>
      <c r="AB131" s="21">
        <v>1.3424038378065184</v>
      </c>
      <c r="AC131" s="21">
        <v>1.3368548843331305</v>
      </c>
      <c r="AD131" s="21">
        <v>1.3311629354380543</v>
      </c>
      <c r="AE131" s="21">
        <v>1.3253237262136646</v>
      </c>
      <c r="AF131" s="21">
        <v>1.3193391550120284</v>
      </c>
      <c r="AG131" s="21">
        <v>1.3132102052065053</v>
      </c>
      <c r="AH131" s="21">
        <v>1.3114694935817142</v>
      </c>
      <c r="AI131" s="21">
        <v>1.3095640619899096</v>
      </c>
      <c r="AJ131" s="21">
        <v>1.3074939817051949</v>
      </c>
      <c r="AK131" s="21">
        <v>1.3052610456829581</v>
      </c>
      <c r="AL131" s="21">
        <v>1.3028574103634889</v>
      </c>
      <c r="AM131" s="21">
        <v>1.3066851607152619</v>
      </c>
      <c r="AN131" s="21">
        <v>1.3103359277231843</v>
      </c>
      <c r="AO131" s="21">
        <v>1.3138174407535788</v>
      </c>
      <c r="AP131" s="21">
        <v>1.3171291179096265</v>
      </c>
      <c r="AQ131" s="21">
        <v>1.3202649456873474</v>
      </c>
    </row>
    <row r="132" spans="1:43" x14ac:dyDescent="0.25">
      <c r="A132" s="22" t="str">
        <f t="shared" si="2"/>
        <v>EUpCHEM</v>
      </c>
      <c r="B132" t="s">
        <v>152</v>
      </c>
      <c r="C132" t="s">
        <v>129</v>
      </c>
      <c r="D132" s="21">
        <v>0.54256508446197271</v>
      </c>
      <c r="E132" s="21">
        <v>0.53634839372379728</v>
      </c>
      <c r="F132" s="21">
        <v>0.5297849585249399</v>
      </c>
      <c r="G132" s="21">
        <v>0.52085144981129261</v>
      </c>
      <c r="H132" s="21">
        <v>0.51116456570255009</v>
      </c>
      <c r="I132" s="21">
        <v>0.50588041838251185</v>
      </c>
      <c r="J132" s="21">
        <v>0.5007236490744178</v>
      </c>
      <c r="K132" s="21">
        <v>0.49507122238247619</v>
      </c>
      <c r="L132" s="21">
        <v>0.48920490913247028</v>
      </c>
      <c r="M132" s="21">
        <v>0.48318154984624784</v>
      </c>
      <c r="N132" s="21">
        <v>0.47630223007793387</v>
      </c>
      <c r="O132" s="21">
        <v>0.46924624233010265</v>
      </c>
      <c r="P132" s="21">
        <v>0.46201848931018619</v>
      </c>
      <c r="Q132" s="21">
        <v>0.45462880962799729</v>
      </c>
      <c r="R132" s="21">
        <v>0.44707886495417404</v>
      </c>
      <c r="S132" s="21">
        <v>0.43922077608575227</v>
      </c>
      <c r="T132" s="21">
        <v>0.43118926338322572</v>
      </c>
      <c r="U132" s="21">
        <v>0.42298622348145942</v>
      </c>
      <c r="V132" s="21">
        <v>0.41460932390213534</v>
      </c>
      <c r="W132" s="21">
        <v>0.40606106782868784</v>
      </c>
      <c r="X132" s="21">
        <v>0.39692295116139947</v>
      </c>
      <c r="Y132" s="21">
        <v>0.38756282027876837</v>
      </c>
      <c r="Z132" s="21">
        <v>0.37798342282452052</v>
      </c>
      <c r="AA132" s="21">
        <v>0.36818420948189368</v>
      </c>
      <c r="AB132" s="21">
        <v>0.35816488192508372</v>
      </c>
      <c r="AC132" s="21">
        <v>0.34922101137183692</v>
      </c>
      <c r="AD132" s="21">
        <v>0.34027244773543536</v>
      </c>
      <c r="AE132" s="21">
        <v>0.33131739439980346</v>
      </c>
      <c r="AF132" s="21">
        <v>0.32235500620706264</v>
      </c>
      <c r="AG132" s="21">
        <v>0.31338887438754237</v>
      </c>
      <c r="AH132" s="21">
        <v>0.307094640560793</v>
      </c>
      <c r="AI132" s="21">
        <v>0.30079433923605725</v>
      </c>
      <c r="AJ132" s="21">
        <v>0.29448845308509525</v>
      </c>
      <c r="AK132" s="21">
        <v>0.28817682461290223</v>
      </c>
      <c r="AL132" s="21">
        <v>0.2818604796418594</v>
      </c>
      <c r="AM132" s="21">
        <v>0.2797552166522293</v>
      </c>
      <c r="AN132" s="21">
        <v>0.27763372934314406</v>
      </c>
      <c r="AO132" s="21">
        <v>0.27550135395376685</v>
      </c>
      <c r="AP132" s="21">
        <v>0.27335419049851334</v>
      </c>
      <c r="AQ132" s="21">
        <v>0.2711957664591737</v>
      </c>
    </row>
    <row r="133" spans="1:43" x14ac:dyDescent="0.25">
      <c r="A133" s="22" t="str">
        <f t="shared" si="2"/>
        <v>EUpRUBP</v>
      </c>
      <c r="B133" t="s">
        <v>152</v>
      </c>
      <c r="C133" t="s">
        <v>130</v>
      </c>
      <c r="D133" s="21">
        <v>0.38284071643382511</v>
      </c>
      <c r="E133" s="21">
        <v>0.37882502386208416</v>
      </c>
      <c r="F133" s="21">
        <v>0.37458850535869415</v>
      </c>
      <c r="G133" s="21">
        <v>0.36869555409729815</v>
      </c>
      <c r="H133" s="21">
        <v>0.36152953350320183</v>
      </c>
      <c r="I133" s="21">
        <v>0.35828657948249842</v>
      </c>
      <c r="J133" s="21">
        <v>0.35505264500654521</v>
      </c>
      <c r="K133" s="21">
        <v>0.35149670793743615</v>
      </c>
      <c r="L133" s="21">
        <v>0.34789654150720051</v>
      </c>
      <c r="M133" s="21">
        <v>0.34417224827236792</v>
      </c>
      <c r="N133" s="21">
        <v>0.33982407805450543</v>
      </c>
      <c r="O133" s="21">
        <v>0.33539189367632877</v>
      </c>
      <c r="P133" s="21">
        <v>0.33088565459866526</v>
      </c>
      <c r="Q133" s="21">
        <v>0.32631896923370279</v>
      </c>
      <c r="R133" s="21">
        <v>0.32169603612393938</v>
      </c>
      <c r="S133" s="21">
        <v>0.31692552865440937</v>
      </c>
      <c r="T133" s="21">
        <v>0.31208149280719183</v>
      </c>
      <c r="U133" s="21">
        <v>0.30716584287248139</v>
      </c>
      <c r="V133" s="21">
        <v>0.30217624021475464</v>
      </c>
      <c r="W133" s="21">
        <v>0.29711509389094209</v>
      </c>
      <c r="X133" s="21">
        <v>0.29180257753450606</v>
      </c>
      <c r="Y133" s="21">
        <v>0.28637831562852495</v>
      </c>
      <c r="Z133" s="21">
        <v>0.28084520917935535</v>
      </c>
      <c r="AA133" s="21">
        <v>0.27520266713635733</v>
      </c>
      <c r="AB133" s="21">
        <v>0.26945039752335492</v>
      </c>
      <c r="AC133" s="21">
        <v>0.26428299147409301</v>
      </c>
      <c r="AD133" s="21">
        <v>0.25913625098528453</v>
      </c>
      <c r="AE133" s="21">
        <v>0.25400882759947363</v>
      </c>
      <c r="AF133" s="21">
        <v>0.24890009258289594</v>
      </c>
      <c r="AG133" s="21">
        <v>0.24381409785715999</v>
      </c>
      <c r="AH133" s="21">
        <v>0.24032144139806649</v>
      </c>
      <c r="AI133" s="21">
        <v>0.23683934795373177</v>
      </c>
      <c r="AJ133" s="21">
        <v>0.2333686296601363</v>
      </c>
      <c r="AK133" s="21">
        <v>0.22990931721230928</v>
      </c>
      <c r="AL133" s="21">
        <v>0.22646307359279749</v>
      </c>
      <c r="AM133" s="21">
        <v>0.22539757145260059</v>
      </c>
      <c r="AN133" s="21">
        <v>0.22432781027328541</v>
      </c>
      <c r="AO133" s="21">
        <v>0.22325937052276845</v>
      </c>
      <c r="AP133" s="21">
        <v>0.22218846374203255</v>
      </c>
      <c r="AQ133" s="21">
        <v>0.22111935793063933</v>
      </c>
    </row>
    <row r="134" spans="1:43" x14ac:dyDescent="0.25">
      <c r="A134" s="22" t="str">
        <f t="shared" si="2"/>
        <v>EUpNMMP</v>
      </c>
      <c r="B134" t="s">
        <v>152</v>
      </c>
      <c r="C134" t="s">
        <v>131</v>
      </c>
      <c r="D134" s="21">
        <v>1.2323197632227183</v>
      </c>
      <c r="E134" s="21">
        <v>1.2198073841763937</v>
      </c>
      <c r="F134" s="21">
        <v>1.1978754214968732</v>
      </c>
      <c r="G134" s="21">
        <v>1.1563161320178639</v>
      </c>
      <c r="H134" s="21">
        <v>1.1415274740897408</v>
      </c>
      <c r="I134" s="21">
        <v>1.1237382516736165</v>
      </c>
      <c r="J134" s="21">
        <v>1.1060663864540097</v>
      </c>
      <c r="K134" s="21">
        <v>1.0879157877810817</v>
      </c>
      <c r="L134" s="21">
        <v>1.0695014666746618</v>
      </c>
      <c r="M134" s="21">
        <v>1.0509373939052991</v>
      </c>
      <c r="N134" s="21">
        <v>1.0311685718134322</v>
      </c>
      <c r="O134" s="21">
        <v>1.0111630793101161</v>
      </c>
      <c r="P134" s="21">
        <v>0.9909230058966827</v>
      </c>
      <c r="Q134" s="21">
        <v>0.97045494866880144</v>
      </c>
      <c r="R134" s="21">
        <v>0.94975813545996901</v>
      </c>
      <c r="S134" s="21">
        <v>0.92864665844360084</v>
      </c>
      <c r="T134" s="21">
        <v>0.90730342484484505</v>
      </c>
      <c r="U134" s="21">
        <v>0.88572747467215696</v>
      </c>
      <c r="V134" s="21">
        <v>0.86391360431330955</v>
      </c>
      <c r="W134" s="21">
        <v>0.84186153857701829</v>
      </c>
      <c r="X134" s="21">
        <v>0.81859306937692899</v>
      </c>
      <c r="Y134" s="21">
        <v>0.79502534657895785</v>
      </c>
      <c r="Z134" s="21">
        <v>0.77115850908587902</v>
      </c>
      <c r="AA134" s="21">
        <v>0.74698924830052826</v>
      </c>
      <c r="AB134" s="21">
        <v>0.72251465835292361</v>
      </c>
      <c r="AC134" s="21">
        <v>0.70077876862357691</v>
      </c>
      <c r="AD134" s="21">
        <v>0.67909349724597801</v>
      </c>
      <c r="AE134" s="21">
        <v>0.6574548263523482</v>
      </c>
      <c r="AF134" s="21">
        <v>0.6358596013194</v>
      </c>
      <c r="AG134" s="21">
        <v>0.61430924313144408</v>
      </c>
      <c r="AH134" s="21">
        <v>0.59745214603423813</v>
      </c>
      <c r="AI134" s="21">
        <v>0.58066054938133127</v>
      </c>
      <c r="AJ134" s="21">
        <v>0.56393284449591052</v>
      </c>
      <c r="AK134" s="21">
        <v>0.54726672331349513</v>
      </c>
      <c r="AL134" s="21">
        <v>0.53066150028290249</v>
      </c>
      <c r="AM134" s="21">
        <v>0.5214550461969395</v>
      </c>
      <c r="AN134" s="21">
        <v>0.51231164167330134</v>
      </c>
      <c r="AO134" s="21">
        <v>0.50323454957081237</v>
      </c>
      <c r="AP134" s="21">
        <v>0.49421799699231772</v>
      </c>
      <c r="AQ134" s="21">
        <v>0.48526395218311463</v>
      </c>
    </row>
    <row r="135" spans="1:43" x14ac:dyDescent="0.25">
      <c r="A135" s="22" t="str">
        <f t="shared" si="2"/>
        <v>EUpMETP</v>
      </c>
      <c r="B135" t="s">
        <v>152</v>
      </c>
      <c r="C135" t="s">
        <v>132</v>
      </c>
      <c r="D135" s="21">
        <v>0.54961459625693121</v>
      </c>
      <c r="E135" s="21">
        <v>0.54301826499318995</v>
      </c>
      <c r="F135" s="21">
        <v>0.53658809641328542</v>
      </c>
      <c r="G135" s="21">
        <v>0.52754901752619598</v>
      </c>
      <c r="H135" s="21">
        <v>0.51634945473858895</v>
      </c>
      <c r="I135" s="21">
        <v>0.51153297864873393</v>
      </c>
      <c r="J135" s="21">
        <v>0.50680182671142449</v>
      </c>
      <c r="K135" s="21">
        <v>0.50159253578764318</v>
      </c>
      <c r="L135" s="21">
        <v>0.49614369747226111</v>
      </c>
      <c r="M135" s="21">
        <v>0.49047841811696091</v>
      </c>
      <c r="N135" s="21">
        <v>0.48420595086391544</v>
      </c>
      <c r="O135" s="21">
        <v>0.4777638555992858</v>
      </c>
      <c r="P135" s="21">
        <v>0.47116682531242254</v>
      </c>
      <c r="Q135" s="21">
        <v>0.46443351133825134</v>
      </c>
      <c r="R135" s="21">
        <v>0.45757151053344253</v>
      </c>
      <c r="S135" s="21">
        <v>0.45038394218550815</v>
      </c>
      <c r="T135" s="21">
        <v>0.44305116590351601</v>
      </c>
      <c r="U135" s="21">
        <v>0.43557555347631627</v>
      </c>
      <c r="V135" s="21">
        <v>0.42795510679856119</v>
      </c>
      <c r="W135" s="21">
        <v>0.4201924604289779</v>
      </c>
      <c r="X135" s="21">
        <v>0.41198189940179886</v>
      </c>
      <c r="Y135" s="21">
        <v>0.40358323940455132</v>
      </c>
      <c r="Z135" s="21">
        <v>0.39499949631106873</v>
      </c>
      <c r="AA135" s="21">
        <v>0.3862302048474775</v>
      </c>
      <c r="AB135" s="21">
        <v>0.37727527513551584</v>
      </c>
      <c r="AC135" s="21">
        <v>0.36938517767471879</v>
      </c>
      <c r="AD135" s="21">
        <v>0.36149854187737512</v>
      </c>
      <c r="AE135" s="21">
        <v>0.35361422777466461</v>
      </c>
      <c r="AF135" s="21">
        <v>0.34573197959698609</v>
      </c>
      <c r="AG135" s="21">
        <v>0.33785597202855222</v>
      </c>
      <c r="AH135" s="21">
        <v>0.33236650000123613</v>
      </c>
      <c r="AI135" s="21">
        <v>0.32687868193069658</v>
      </c>
      <c r="AJ135" s="21">
        <v>0.32139395506429014</v>
      </c>
      <c r="AK135" s="21">
        <v>0.31591309873800477</v>
      </c>
      <c r="AL135" s="21">
        <v>0.31043788354882756</v>
      </c>
      <c r="AM135" s="21">
        <v>0.30849731576856038</v>
      </c>
      <c r="AN135" s="21">
        <v>0.30654898398996344</v>
      </c>
      <c r="AO135" s="21">
        <v>0.30459912450291632</v>
      </c>
      <c r="AP135" s="21">
        <v>0.30264468660675398</v>
      </c>
      <c r="AQ135" s="21">
        <v>0.3006897723855177</v>
      </c>
    </row>
    <row r="136" spans="1:43" x14ac:dyDescent="0.25">
      <c r="A136" s="22" t="str">
        <f t="shared" si="2"/>
        <v>EUpELEC</v>
      </c>
      <c r="B136" t="s">
        <v>152</v>
      </c>
      <c r="C136" t="s">
        <v>133</v>
      </c>
      <c r="D136" s="21">
        <v>0.36765980592553599</v>
      </c>
      <c r="E136" s="21">
        <v>0.36370533108483083</v>
      </c>
      <c r="F136" s="21">
        <v>0.36006195965797788</v>
      </c>
      <c r="G136" s="21">
        <v>0.35464087406753325</v>
      </c>
      <c r="H136" s="21">
        <v>0.34690129644265844</v>
      </c>
      <c r="I136" s="21">
        <v>0.34453751800007321</v>
      </c>
      <c r="J136" s="21">
        <v>0.34229456668489255</v>
      </c>
      <c r="K136" s="21">
        <v>0.33966411685565712</v>
      </c>
      <c r="L136" s="21">
        <v>0.33693052928963829</v>
      </c>
      <c r="M136" s="21">
        <v>0.33405556648957097</v>
      </c>
      <c r="N136" s="21">
        <v>0.33084458547271628</v>
      </c>
      <c r="O136" s="21">
        <v>0.3275238952918979</v>
      </c>
      <c r="P136" s="21">
        <v>0.32410770846269971</v>
      </c>
      <c r="Q136" s="21">
        <v>0.32061306187507044</v>
      </c>
      <c r="R136" s="21">
        <v>0.31704738990432729</v>
      </c>
      <c r="S136" s="21">
        <v>0.31329474979362743</v>
      </c>
      <c r="T136" s="21">
        <v>0.30946135688279858</v>
      </c>
      <c r="U136" s="21">
        <v>0.30554915072116479</v>
      </c>
      <c r="V136" s="21">
        <v>0.30155567027183511</v>
      </c>
      <c r="W136" s="21">
        <v>0.29748316733784297</v>
      </c>
      <c r="X136" s="21">
        <v>0.29312661858608857</v>
      </c>
      <c r="Y136" s="21">
        <v>0.28866412192466584</v>
      </c>
      <c r="Z136" s="21">
        <v>0.28409804361150043</v>
      </c>
      <c r="AA136" s="21">
        <v>0.27942722062565134</v>
      </c>
      <c r="AB136" s="21">
        <v>0.27465077495006873</v>
      </c>
      <c r="AC136" s="21">
        <v>0.27047468410024689</v>
      </c>
      <c r="AD136" s="21">
        <v>0.26629775981259224</v>
      </c>
      <c r="AE136" s="21">
        <v>0.26211925417206317</v>
      </c>
      <c r="AF136" s="21">
        <v>0.25793899045918006</v>
      </c>
      <c r="AG136" s="21">
        <v>0.25376154966048758</v>
      </c>
      <c r="AH136" s="21">
        <v>0.25092410705663576</v>
      </c>
      <c r="AI136" s="21">
        <v>0.24808562797384615</v>
      </c>
      <c r="AJ136" s="21">
        <v>0.24524756199048767</v>
      </c>
      <c r="AK136" s="21">
        <v>0.24241034261491648</v>
      </c>
      <c r="AL136" s="21">
        <v>0.23957619473331401</v>
      </c>
      <c r="AM136" s="21">
        <v>0.23869794870507485</v>
      </c>
      <c r="AN136" s="21">
        <v>0.23781483524999295</v>
      </c>
      <c r="AO136" s="21">
        <v>0.23693287192420048</v>
      </c>
      <c r="AP136" s="21">
        <v>0.2360485615002044</v>
      </c>
      <c r="AQ136" s="21">
        <v>0.23516650347011547</v>
      </c>
    </row>
    <row r="137" spans="1:43" x14ac:dyDescent="0.25">
      <c r="A137" s="22" t="str">
        <f t="shared" si="2"/>
        <v>EUpMACH</v>
      </c>
      <c r="B137" t="s">
        <v>152</v>
      </c>
      <c r="C137" t="s">
        <v>134</v>
      </c>
      <c r="D137" s="21">
        <v>0.3507319173385367</v>
      </c>
      <c r="E137" s="21">
        <v>0.34706989384654435</v>
      </c>
      <c r="F137" s="21">
        <v>0.34366190457714008</v>
      </c>
      <c r="G137" s="21">
        <v>0.33848191301105085</v>
      </c>
      <c r="H137" s="21">
        <v>0.33123813072271541</v>
      </c>
      <c r="I137" s="21">
        <v>0.32888453903006343</v>
      </c>
      <c r="J137" s="21">
        <v>0.32661740795531879</v>
      </c>
      <c r="K137" s="21">
        <v>0.3239993355121612</v>
      </c>
      <c r="L137" s="21">
        <v>0.32132034555134581</v>
      </c>
      <c r="M137" s="21">
        <v>0.31850433631121267</v>
      </c>
      <c r="N137" s="21">
        <v>0.31537801709914304</v>
      </c>
      <c r="O137" s="21">
        <v>0.31215943166691318</v>
      </c>
      <c r="P137" s="21">
        <v>0.30886277719945771</v>
      </c>
      <c r="Q137" s="21">
        <v>0.30550509323466796</v>
      </c>
      <c r="R137" s="21">
        <v>0.30209361269564422</v>
      </c>
      <c r="S137" s="21">
        <v>0.29850399336188316</v>
      </c>
      <c r="T137" s="21">
        <v>0.29484790096915953</v>
      </c>
      <c r="U137" s="21">
        <v>0.29112721876126452</v>
      </c>
      <c r="V137" s="21">
        <v>0.28733945639428443</v>
      </c>
      <c r="W137" s="21">
        <v>0.28348689091481544</v>
      </c>
      <c r="X137" s="21">
        <v>0.2794148902299991</v>
      </c>
      <c r="Y137" s="21">
        <v>0.27524933865598783</v>
      </c>
      <c r="Z137" s="21">
        <v>0.27099275648648546</v>
      </c>
      <c r="AA137" s="21">
        <v>0.26664407430731107</v>
      </c>
      <c r="AB137" s="21">
        <v>0.26220251155321506</v>
      </c>
      <c r="AC137" s="21">
        <v>0.2582781395727925</v>
      </c>
      <c r="AD137" s="21">
        <v>0.25436108494414073</v>
      </c>
      <c r="AE137" s="21">
        <v>0.25045053815568946</v>
      </c>
      <c r="AF137" s="21">
        <v>0.24654624713455725</v>
      </c>
      <c r="AG137" s="21">
        <v>0.24265273488655617</v>
      </c>
      <c r="AH137" s="21">
        <v>0.24003065001583249</v>
      </c>
      <c r="AI137" s="21">
        <v>0.2374125232885784</v>
      </c>
      <c r="AJ137" s="21">
        <v>0.23479964571567122</v>
      </c>
      <c r="AK137" s="21">
        <v>0.23219248804682299</v>
      </c>
      <c r="AL137" s="21">
        <v>0.22959316151047907</v>
      </c>
      <c r="AM137" s="21">
        <v>0.22880986422090807</v>
      </c>
      <c r="AN137" s="21">
        <v>0.22802368421917329</v>
      </c>
      <c r="AO137" s="21">
        <v>0.22724049998327092</v>
      </c>
      <c r="AP137" s="21">
        <v>0.22645693351394491</v>
      </c>
      <c r="AQ137" s="21">
        <v>0.22567747587522471</v>
      </c>
    </row>
    <row r="138" spans="1:43" x14ac:dyDescent="0.25">
      <c r="A138" s="22" t="str">
        <f t="shared" si="2"/>
        <v>EUpELCT</v>
      </c>
      <c r="B138" t="s">
        <v>152</v>
      </c>
      <c r="C138" t="s">
        <v>135</v>
      </c>
      <c r="D138" s="21">
        <v>3.4509130493129172</v>
      </c>
      <c r="E138" s="21">
        <v>3.2685260914217169</v>
      </c>
      <c r="F138" s="21">
        <v>3.091494371302494</v>
      </c>
      <c r="G138" s="21">
        <v>2.9163791508685915</v>
      </c>
      <c r="H138" s="21">
        <v>2.7510366464850895</v>
      </c>
      <c r="I138" s="21">
        <v>2.6279352024237093</v>
      </c>
      <c r="J138" s="21">
        <v>2.5090001952541394</v>
      </c>
      <c r="K138" s="21">
        <v>2.3932163666339745</v>
      </c>
      <c r="L138" s="21">
        <v>2.280817147063146</v>
      </c>
      <c r="M138" s="21">
        <v>2.1719105895891664</v>
      </c>
      <c r="N138" s="21">
        <v>2.025648010964435</v>
      </c>
      <c r="O138" s="21">
        <v>1.8875562229792298</v>
      </c>
      <c r="P138" s="21">
        <v>1.7572242640455631</v>
      </c>
      <c r="Q138" s="21">
        <v>1.6342758263740886</v>
      </c>
      <c r="R138" s="21">
        <v>1.5183509013005381</v>
      </c>
      <c r="S138" s="21">
        <v>1.414406728481703</v>
      </c>
      <c r="T138" s="21">
        <v>1.315629653708233</v>
      </c>
      <c r="U138" s="21">
        <v>1.2218726672875349</v>
      </c>
      <c r="V138" s="21">
        <v>1.1329900929911705</v>
      </c>
      <c r="W138" s="21">
        <v>1.0488464234578598</v>
      </c>
      <c r="X138" s="21">
        <v>0.9772947176832083</v>
      </c>
      <c r="Y138" s="21">
        <v>0.90860863275272363</v>
      </c>
      <c r="Z138" s="21">
        <v>0.8427619759429158</v>
      </c>
      <c r="AA138" s="21">
        <v>0.77972568926496399</v>
      </c>
      <c r="AB138" s="21">
        <v>0.71947128052424836</v>
      </c>
      <c r="AC138" s="21">
        <v>0.665926883105731</v>
      </c>
      <c r="AD138" s="21">
        <v>0.61553898478219282</v>
      </c>
      <c r="AE138" s="21">
        <v>0.56824198181181718</v>
      </c>
      <c r="AF138" s="21">
        <v>0.52397309788513835</v>
      </c>
      <c r="AG138" s="21">
        <v>0.48267546839109116</v>
      </c>
      <c r="AH138" s="21">
        <v>0.45396051757127492</v>
      </c>
      <c r="AI138" s="21">
        <v>0.42690683594021167</v>
      </c>
      <c r="AJ138" s="21">
        <v>0.40148279049271351</v>
      </c>
      <c r="AK138" s="21">
        <v>0.37765697865819536</v>
      </c>
      <c r="AL138" s="21">
        <v>0.3553999027966469</v>
      </c>
      <c r="AM138" s="21">
        <v>0.34638831033778666</v>
      </c>
      <c r="AN138" s="21">
        <v>0.3377004896977433</v>
      </c>
      <c r="AO138" s="21">
        <v>0.32933516240997479</v>
      </c>
      <c r="AP138" s="21">
        <v>0.32128217015324528</v>
      </c>
      <c r="AQ138" s="21">
        <v>0.31353869674221546</v>
      </c>
    </row>
    <row r="139" spans="1:43" x14ac:dyDescent="0.25">
      <c r="A139" s="22" t="str">
        <f t="shared" si="2"/>
        <v>EUpTRDI</v>
      </c>
      <c r="B139" t="s">
        <v>152</v>
      </c>
      <c r="C139" t="s">
        <v>136</v>
      </c>
      <c r="D139" s="21">
        <v>0.95055569513993632</v>
      </c>
      <c r="E139" s="21">
        <v>0.94037760620584376</v>
      </c>
      <c r="F139" s="21">
        <v>0.92935165450804758</v>
      </c>
      <c r="G139" s="21">
        <v>0.91483637329821532</v>
      </c>
      <c r="H139" s="21">
        <v>0.89901588960982948</v>
      </c>
      <c r="I139" s="21">
        <v>0.89046614557880499</v>
      </c>
      <c r="J139" s="21">
        <v>0.8826780899945802</v>
      </c>
      <c r="K139" s="21">
        <v>0.87406379248278787</v>
      </c>
      <c r="L139" s="21">
        <v>0.86511890253743118</v>
      </c>
      <c r="M139" s="21">
        <v>0.85606920704969258</v>
      </c>
      <c r="N139" s="21">
        <v>0.8446824648828879</v>
      </c>
      <c r="O139" s="21">
        <v>0.83324348800256143</v>
      </c>
      <c r="P139" s="21">
        <v>0.82174222043628631</v>
      </c>
      <c r="Q139" s="21">
        <v>0.81018632296948212</v>
      </c>
      <c r="R139" s="21">
        <v>0.7985651895987349</v>
      </c>
      <c r="S139" s="21">
        <v>0.78668543603382657</v>
      </c>
      <c r="T139" s="21">
        <v>0.77466630970006634</v>
      </c>
      <c r="U139" s="21">
        <v>0.76251096062515034</v>
      </c>
      <c r="V139" s="21">
        <v>0.7502186606448692</v>
      </c>
      <c r="W139" s="21">
        <v>0.73779315433453774</v>
      </c>
      <c r="X139" s="21">
        <v>0.72505008298539797</v>
      </c>
      <c r="Y139" s="21">
        <v>0.71202068942423868</v>
      </c>
      <c r="Z139" s="21">
        <v>0.69870971649313462</v>
      </c>
      <c r="AA139" s="21">
        <v>0.6851191345398191</v>
      </c>
      <c r="AB139" s="21">
        <v>0.6712512505917132</v>
      </c>
      <c r="AC139" s="21">
        <v>0.65757315478487199</v>
      </c>
      <c r="AD139" s="21">
        <v>0.64399398169297362</v>
      </c>
      <c r="AE139" s="21">
        <v>0.63050948900379433</v>
      </c>
      <c r="AF139" s="21">
        <v>0.61711788048750038</v>
      </c>
      <c r="AG139" s="21">
        <v>0.60382035763252584</v>
      </c>
      <c r="AH139" s="21">
        <v>0.59514436533580994</v>
      </c>
      <c r="AI139" s="21">
        <v>0.58649893100519379</v>
      </c>
      <c r="AJ139" s="21">
        <v>0.57788350776391795</v>
      </c>
      <c r="AK139" s="21">
        <v>0.56929774134406952</v>
      </c>
      <c r="AL139" s="21">
        <v>0.56073915804452423</v>
      </c>
      <c r="AM139" s="21">
        <v>0.5597045306478039</v>
      </c>
      <c r="AN139" s="21">
        <v>0.55862614660991294</v>
      </c>
      <c r="AO139" s="21">
        <v>0.55751000736380141</v>
      </c>
      <c r="AP139" s="21">
        <v>0.55635316325380035</v>
      </c>
      <c r="AQ139" s="21">
        <v>0.555156047303621</v>
      </c>
    </row>
    <row r="140" spans="1:43" x14ac:dyDescent="0.25">
      <c r="A140" s="22" t="str">
        <f t="shared" si="2"/>
        <v>EUpHWAT</v>
      </c>
      <c r="B140" t="s">
        <v>152</v>
      </c>
      <c r="C140" t="s">
        <v>137</v>
      </c>
      <c r="D140" s="21">
        <v>15.789587179817811</v>
      </c>
      <c r="E140" s="21">
        <v>15.547475431218926</v>
      </c>
      <c r="F140" s="21">
        <v>15.279538930727272</v>
      </c>
      <c r="G140" s="21">
        <v>14.976308074831747</v>
      </c>
      <c r="H140" s="21">
        <v>14.674318991542105</v>
      </c>
      <c r="I140" s="21">
        <v>14.426147204743808</v>
      </c>
      <c r="J140" s="21">
        <v>14.169097941253487</v>
      </c>
      <c r="K140" s="21">
        <v>13.902042088522549</v>
      </c>
      <c r="L140" s="21">
        <v>13.625351097723362</v>
      </c>
      <c r="M140" s="21">
        <v>13.339195232278856</v>
      </c>
      <c r="N140" s="21">
        <v>13.013563172908258</v>
      </c>
      <c r="O140" s="21">
        <v>12.675244877769883</v>
      </c>
      <c r="P140" s="21">
        <v>12.324244169588802</v>
      </c>
      <c r="Q140" s="21">
        <v>11.960576919948622</v>
      </c>
      <c r="R140" s="21">
        <v>11.58424503163147</v>
      </c>
      <c r="S140" s="21">
        <v>11.193808038820189</v>
      </c>
      <c r="T140" s="21">
        <v>10.791443031832992</v>
      </c>
      <c r="U140" s="21">
        <v>10.377153054246332</v>
      </c>
      <c r="V140" s="21">
        <v>9.9509369095296734</v>
      </c>
      <c r="W140" s="21">
        <v>9.5127978399403332</v>
      </c>
      <c r="X140" s="21">
        <v>9.0294058130857611</v>
      </c>
      <c r="Y140" s="21">
        <v>8.5333541403831479</v>
      </c>
      <c r="Z140" s="21">
        <v>8.024645403732702</v>
      </c>
      <c r="AA140" s="21">
        <v>7.5032789052321327</v>
      </c>
      <c r="AB140" s="21">
        <v>6.9692541950392082</v>
      </c>
      <c r="AC140" s="21">
        <v>6.5244620107546965</v>
      </c>
      <c r="AD140" s="21">
        <v>6.0763201481424725</v>
      </c>
      <c r="AE140" s="21">
        <v>5.6248263906200666</v>
      </c>
      <c r="AF140" s="21">
        <v>5.1699801141444333</v>
      </c>
      <c r="AG140" s="21">
        <v>4.7117843769902645</v>
      </c>
      <c r="AH140" s="21">
        <v>4.3755852836683413</v>
      </c>
      <c r="AI140" s="21">
        <v>4.0374501697779595</v>
      </c>
      <c r="AJ140" s="21">
        <v>3.6973797844327065</v>
      </c>
      <c r="AK140" s="21">
        <v>3.3553747664214524</v>
      </c>
      <c r="AL140" s="21">
        <v>3.0114348486560876</v>
      </c>
      <c r="AM140" s="21">
        <v>2.8664921153828962</v>
      </c>
      <c r="AN140" s="21">
        <v>2.7204867064275087</v>
      </c>
      <c r="AO140" s="21">
        <v>2.5734248499002104</v>
      </c>
      <c r="AP140" s="21">
        <v>2.4253036240002519</v>
      </c>
      <c r="AQ140" s="21">
        <v>2.276125052281206</v>
      </c>
    </row>
    <row r="141" spans="1:43" x14ac:dyDescent="0.25">
      <c r="A141" s="22" t="str">
        <f t="shared" si="2"/>
        <v>EUpWATR</v>
      </c>
      <c r="B141" t="s">
        <v>152</v>
      </c>
      <c r="C141" t="s">
        <v>138</v>
      </c>
      <c r="D141" s="21">
        <v>0.49600899031504692</v>
      </c>
      <c r="E141" s="21">
        <v>0.48874734490296567</v>
      </c>
      <c r="F141" s="21">
        <v>0.48053891159697115</v>
      </c>
      <c r="G141" s="21">
        <v>0.46956290221985703</v>
      </c>
      <c r="H141" s="21">
        <v>0.46006123747044447</v>
      </c>
      <c r="I141" s="21">
        <v>0.45369327656763325</v>
      </c>
      <c r="J141" s="21">
        <v>0.44751397544268723</v>
      </c>
      <c r="K141" s="21">
        <v>0.44084850871481657</v>
      </c>
      <c r="L141" s="21">
        <v>0.43400101206299097</v>
      </c>
      <c r="M141" s="21">
        <v>0.42705612203927734</v>
      </c>
      <c r="N141" s="21">
        <v>0.41909826648213921</v>
      </c>
      <c r="O141" s="21">
        <v>0.41101132961996917</v>
      </c>
      <c r="P141" s="21">
        <v>0.40279634040316487</v>
      </c>
      <c r="Q141" s="21">
        <v>0.39445788782749081</v>
      </c>
      <c r="R141" s="21">
        <v>0.38599618396949481</v>
      </c>
      <c r="S141" s="21">
        <v>0.37733344904930016</v>
      </c>
      <c r="T141" s="21">
        <v>0.36853346811591498</v>
      </c>
      <c r="U141" s="21">
        <v>0.35959829968503304</v>
      </c>
      <c r="V141" s="21">
        <v>0.35052590950321244</v>
      </c>
      <c r="W141" s="21">
        <v>0.34131910355616213</v>
      </c>
      <c r="X141" s="21">
        <v>0.33158577759001129</v>
      </c>
      <c r="Y141" s="21">
        <v>0.32167170268104078</v>
      </c>
      <c r="Z141" s="21">
        <v>0.31158003275139867</v>
      </c>
      <c r="AA141" s="21">
        <v>0.30131064332193697</v>
      </c>
      <c r="AB141" s="21">
        <v>0.29086364972316486</v>
      </c>
      <c r="AC141" s="21">
        <v>0.28176593335095529</v>
      </c>
      <c r="AD141" s="21">
        <v>0.27267602567633514</v>
      </c>
      <c r="AE141" s="21">
        <v>0.26359209723229582</v>
      </c>
      <c r="AF141" s="21">
        <v>0.25451310310910652</v>
      </c>
      <c r="AG141" s="21">
        <v>0.24544260357505532</v>
      </c>
      <c r="AH141" s="21">
        <v>0.23894872134428408</v>
      </c>
      <c r="AI141" s="21">
        <v>0.23245691007922209</v>
      </c>
      <c r="AJ141" s="21">
        <v>0.22596715774370218</v>
      </c>
      <c r="AK141" s="21">
        <v>0.21947896337819073</v>
      </c>
      <c r="AL141" s="21">
        <v>0.21299351834329305</v>
      </c>
      <c r="AM141" s="21">
        <v>0.21051877428733298</v>
      </c>
      <c r="AN141" s="21">
        <v>0.20803171623500918</v>
      </c>
      <c r="AO141" s="21">
        <v>0.2055370834679037</v>
      </c>
      <c r="AP141" s="21">
        <v>0.20303063046551437</v>
      </c>
      <c r="AQ141" s="21">
        <v>0.20051610055545238</v>
      </c>
    </row>
    <row r="142" spans="1:43" x14ac:dyDescent="0.25">
      <c r="A142" s="22" t="str">
        <f t="shared" si="2"/>
        <v>EUpCONS</v>
      </c>
      <c r="B142" t="s">
        <v>152</v>
      </c>
      <c r="C142" t="s">
        <v>139</v>
      </c>
      <c r="D142" s="21">
        <v>0.39604152305159429</v>
      </c>
      <c r="E142" s="21">
        <v>0.39180408613079326</v>
      </c>
      <c r="F142" s="21">
        <v>0.38677467107338559</v>
      </c>
      <c r="G142" s="21">
        <v>0.37891813230623683</v>
      </c>
      <c r="H142" s="21">
        <v>0.37204215897386039</v>
      </c>
      <c r="I142" s="21">
        <v>0.36812163527286978</v>
      </c>
      <c r="J142" s="21">
        <v>0.36434334763797815</v>
      </c>
      <c r="K142" s="21">
        <v>0.36016557868602123</v>
      </c>
      <c r="L142" s="21">
        <v>0.35588650078681716</v>
      </c>
      <c r="M142" s="21">
        <v>0.35150121114518329</v>
      </c>
      <c r="N142" s="21">
        <v>0.34668433874315124</v>
      </c>
      <c r="O142" s="21">
        <v>0.34173695687192834</v>
      </c>
      <c r="P142" s="21">
        <v>0.33666636558025476</v>
      </c>
      <c r="Q142" s="21">
        <v>0.33148288199240722</v>
      </c>
      <c r="R142" s="21">
        <v>0.32619000200023973</v>
      </c>
      <c r="S142" s="21">
        <v>0.32067773483737599</v>
      </c>
      <c r="T142" s="21">
        <v>0.31505176939504037</v>
      </c>
      <c r="U142" s="21">
        <v>0.30931345929615184</v>
      </c>
      <c r="V142" s="21">
        <v>0.30345991246002463</v>
      </c>
      <c r="W142" s="21">
        <v>0.29749309462358348</v>
      </c>
      <c r="X142" s="21">
        <v>0.29106440293840363</v>
      </c>
      <c r="Y142" s="21">
        <v>0.28449632736570685</v>
      </c>
      <c r="Z142" s="21">
        <v>0.27779081840434339</v>
      </c>
      <c r="AA142" s="21">
        <v>0.270946495168776</v>
      </c>
      <c r="AB142" s="21">
        <v>0.26396218085371703</v>
      </c>
      <c r="AC142" s="21">
        <v>0.2578357660978019</v>
      </c>
      <c r="AD142" s="21">
        <v>0.25169931200948498</v>
      </c>
      <c r="AE142" s="21">
        <v>0.2455514435817075</v>
      </c>
      <c r="AF142" s="21">
        <v>0.23939157508996495</v>
      </c>
      <c r="AG142" s="21">
        <v>0.23322367472871466</v>
      </c>
      <c r="AH142" s="21">
        <v>0.22879840139610208</v>
      </c>
      <c r="AI142" s="21">
        <v>0.22436894931242596</v>
      </c>
      <c r="AJ142" s="21">
        <v>0.21993584828000104</v>
      </c>
      <c r="AK142" s="21">
        <v>0.21549897492208711</v>
      </c>
      <c r="AL142" s="21">
        <v>0.21105989084831178</v>
      </c>
      <c r="AM142" s="21">
        <v>0.20933976466880166</v>
      </c>
      <c r="AN142" s="21">
        <v>0.20761567065227882</v>
      </c>
      <c r="AO142" s="21">
        <v>0.20589274515719208</v>
      </c>
      <c r="AP142" s="21">
        <v>0.20416687800818217</v>
      </c>
      <c r="AQ142" s="21">
        <v>0.20244200949732627</v>
      </c>
    </row>
    <row r="143" spans="1:43" x14ac:dyDescent="0.25">
      <c r="A143" s="22" t="str">
        <f t="shared" si="2"/>
        <v>EUpTRAD</v>
      </c>
      <c r="B143" t="s">
        <v>152</v>
      </c>
      <c r="C143" t="s">
        <v>140</v>
      </c>
      <c r="D143" s="21">
        <v>0.21267121211317647</v>
      </c>
      <c r="E143" s="21">
        <v>0.21003153971081495</v>
      </c>
      <c r="F143" s="21">
        <v>0.20714315569870098</v>
      </c>
      <c r="G143" s="21">
        <v>0.20356550759097281</v>
      </c>
      <c r="H143" s="21">
        <v>0.19983752188621798</v>
      </c>
      <c r="I143" s="21">
        <v>0.19716363300865922</v>
      </c>
      <c r="J143" s="21">
        <v>0.19465049827408251</v>
      </c>
      <c r="K143" s="21">
        <v>0.19170946437266026</v>
      </c>
      <c r="L143" s="21">
        <v>0.1886372184750793</v>
      </c>
      <c r="M143" s="21">
        <v>0.18551522187478245</v>
      </c>
      <c r="N143" s="21">
        <v>0.18203576814960856</v>
      </c>
      <c r="O143" s="21">
        <v>0.17841082792949772</v>
      </c>
      <c r="P143" s="21">
        <v>0.17464027145372354</v>
      </c>
      <c r="Q143" s="21">
        <v>0.17072500725906467</v>
      </c>
      <c r="R143" s="21">
        <v>0.1666656533323688</v>
      </c>
      <c r="S143" s="21">
        <v>0.16241233844524658</v>
      </c>
      <c r="T143" s="21">
        <v>0.15802144001412033</v>
      </c>
      <c r="U143" s="21">
        <v>0.15349443061980891</v>
      </c>
      <c r="V143" s="21">
        <v>0.14882863165541044</v>
      </c>
      <c r="W143" s="21">
        <v>0.14402638669001044</v>
      </c>
      <c r="X143" s="21">
        <v>0.13872573171601149</v>
      </c>
      <c r="Y143" s="21">
        <v>0.13327604175875879</v>
      </c>
      <c r="Z143" s="21">
        <v>0.1276794996387626</v>
      </c>
      <c r="AA143" s="21">
        <v>0.12193501713486846</v>
      </c>
      <c r="AB143" s="21">
        <v>0.11604164666170091</v>
      </c>
      <c r="AC143" s="21">
        <v>0.11104961355472824</v>
      </c>
      <c r="AD143" s="21">
        <v>0.10602246936704839</v>
      </c>
      <c r="AE143" s="21">
        <v>0.10095884938015079</v>
      </c>
      <c r="AF143" s="21">
        <v>9.5858018753486457E-2</v>
      </c>
      <c r="AG143" s="21">
        <v>9.0724043751253425E-2</v>
      </c>
      <c r="AH143" s="21">
        <v>8.6994965300918617E-2</v>
      </c>
      <c r="AI143" s="21">
        <v>8.3245295294112023E-2</v>
      </c>
      <c r="AJ143" s="21">
        <v>7.947499647084294E-2</v>
      </c>
      <c r="AK143" s="21">
        <v>7.5683427626948019E-2</v>
      </c>
      <c r="AL143" s="21">
        <v>7.1872309955196154E-2</v>
      </c>
      <c r="AM143" s="21">
        <v>7.0341094422198894E-2</v>
      </c>
      <c r="AN143" s="21">
        <v>6.8796673928920596E-2</v>
      </c>
      <c r="AO143" s="21">
        <v>6.7243269405773035E-2</v>
      </c>
      <c r="AP143" s="21">
        <v>6.5676162949713124E-2</v>
      </c>
      <c r="AQ143" s="21">
        <v>6.4099377126431115E-2</v>
      </c>
    </row>
    <row r="144" spans="1:43" x14ac:dyDescent="0.25">
      <c r="A144" s="22" t="str">
        <f t="shared" si="2"/>
        <v>EUpHORE</v>
      </c>
      <c r="B144" t="s">
        <v>152</v>
      </c>
      <c r="C144" t="s">
        <v>141</v>
      </c>
      <c r="D144" s="21">
        <v>0.24613764802199603</v>
      </c>
      <c r="E144" s="21">
        <v>0.24315591187416913</v>
      </c>
      <c r="F144" s="21">
        <v>0.2393972479035314</v>
      </c>
      <c r="G144" s="21">
        <v>0.23349972790695972</v>
      </c>
      <c r="H144" s="21">
        <v>0.22936417461166028</v>
      </c>
      <c r="I144" s="21">
        <v>0.22627042878773779</v>
      </c>
      <c r="J144" s="21">
        <v>0.22336488970403351</v>
      </c>
      <c r="K144" s="21">
        <v>0.22010773843765943</v>
      </c>
      <c r="L144" s="21">
        <v>0.216810890847739</v>
      </c>
      <c r="M144" s="21">
        <v>0.21349962458954755</v>
      </c>
      <c r="N144" s="21">
        <v>0.20976136621999353</v>
      </c>
      <c r="O144" s="21">
        <v>0.20596869409448443</v>
      </c>
      <c r="P144" s="21">
        <v>0.20212285394793816</v>
      </c>
      <c r="Q144" s="21">
        <v>0.19822673832168153</v>
      </c>
      <c r="R144" s="21">
        <v>0.1942810475823562</v>
      </c>
      <c r="S144" s="21">
        <v>0.19024864261889257</v>
      </c>
      <c r="T144" s="21">
        <v>0.18615963271876323</v>
      </c>
      <c r="U144" s="21">
        <v>0.18201546463507273</v>
      </c>
      <c r="V144" s="21">
        <v>0.17781343967586022</v>
      </c>
      <c r="W144" s="21">
        <v>0.17355580504298451</v>
      </c>
      <c r="X144" s="21">
        <v>0.16906876092173459</v>
      </c>
      <c r="Y144" s="21">
        <v>0.16450276696483038</v>
      </c>
      <c r="Z144" s="21">
        <v>0.15986027044959425</v>
      </c>
      <c r="AA144" s="21">
        <v>0.15514037736265707</v>
      </c>
      <c r="AB144" s="21">
        <v>0.15034237183476601</v>
      </c>
      <c r="AC144" s="21">
        <v>0.14611467681888241</v>
      </c>
      <c r="AD144" s="21">
        <v>0.14189889940469641</v>
      </c>
      <c r="AE144" s="21">
        <v>0.1376933519423108</v>
      </c>
      <c r="AF144" s="21">
        <v>0.13349699309430002</v>
      </c>
      <c r="AG144" s="21">
        <v>0.12931354930860622</v>
      </c>
      <c r="AH144" s="21">
        <v>0.12625097311092096</v>
      </c>
      <c r="AI144" s="21">
        <v>0.1231969645679868</v>
      </c>
      <c r="AJ144" s="21">
        <v>0.12015143298058299</v>
      </c>
      <c r="AK144" s="21">
        <v>0.11711358650193326</v>
      </c>
      <c r="AL144" s="21">
        <v>0.11408488981881407</v>
      </c>
      <c r="AM144" s="21">
        <v>0.11278337309938355</v>
      </c>
      <c r="AN144" s="21">
        <v>0.11148241127140797</v>
      </c>
      <c r="AO144" s="21">
        <v>0.11018638883891678</v>
      </c>
      <c r="AP144" s="21">
        <v>0.10889052743905299</v>
      </c>
      <c r="AQ144" s="21">
        <v>0.10759883466915394</v>
      </c>
    </row>
    <row r="145" spans="1:43" x14ac:dyDescent="0.25">
      <c r="A145" s="22" t="str">
        <f t="shared" si="2"/>
        <v>EUpTRAN_water</v>
      </c>
      <c r="B145" t="s">
        <v>152</v>
      </c>
      <c r="C145" t="s">
        <v>142</v>
      </c>
      <c r="D145" s="21">
        <v>3.6251536384438716</v>
      </c>
      <c r="E145" s="21">
        <v>3.5697346485303307</v>
      </c>
      <c r="F145" s="21">
        <v>3.5133079778399292</v>
      </c>
      <c r="G145" s="21">
        <v>3.452264260009934</v>
      </c>
      <c r="H145" s="21">
        <v>3.3813737118157796</v>
      </c>
      <c r="I145" s="21">
        <v>3.3320345529236777</v>
      </c>
      <c r="J145" s="21">
        <v>3.2815487932494976</v>
      </c>
      <c r="K145" s="21">
        <v>3.2282180417704853</v>
      </c>
      <c r="L145" s="21">
        <v>3.1716900352034836</v>
      </c>
      <c r="M145" s="21">
        <v>3.1133271520824461</v>
      </c>
      <c r="N145" s="21">
        <v>3.0482697863329267</v>
      </c>
      <c r="O145" s="21">
        <v>2.9805080824390089</v>
      </c>
      <c r="P145" s="21">
        <v>2.9100361290416723</v>
      </c>
      <c r="Q145" s="21">
        <v>2.8368577272791713</v>
      </c>
      <c r="R145" s="21">
        <v>2.7609796339955497</v>
      </c>
      <c r="S145" s="21">
        <v>2.6816490418360037</v>
      </c>
      <c r="T145" s="21">
        <v>2.5997846324302478</v>
      </c>
      <c r="U145" s="21">
        <v>2.5153920523908853</v>
      </c>
      <c r="V145" s="21">
        <v>2.4284722469224138</v>
      </c>
      <c r="W145" s="21">
        <v>2.3390306718811944</v>
      </c>
      <c r="X145" s="21">
        <v>2.2403295588733854</v>
      </c>
      <c r="Y145" s="21">
        <v>2.1389518479792917</v>
      </c>
      <c r="Z145" s="21">
        <v>2.0349008178935319</v>
      </c>
      <c r="AA145" s="21">
        <v>1.928175749251738</v>
      </c>
      <c r="AB145" s="21">
        <v>1.8187759753656887</v>
      </c>
      <c r="AC145" s="21">
        <v>1.7276440814660927</v>
      </c>
      <c r="AD145" s="21">
        <v>1.6358361624973186</v>
      </c>
      <c r="AE145" s="21">
        <v>1.5433505244169439</v>
      </c>
      <c r="AF145" s="21">
        <v>1.4501862189137311</v>
      </c>
      <c r="AG145" s="21">
        <v>1.3563474577169696</v>
      </c>
      <c r="AH145" s="21">
        <v>1.2880633497991247</v>
      </c>
      <c r="AI145" s="21">
        <v>1.219387945695561</v>
      </c>
      <c r="AJ145" s="21">
        <v>1.1503231194516073</v>
      </c>
      <c r="AK145" s="21">
        <v>1.0808696479741795</v>
      </c>
      <c r="AL145" s="21">
        <v>1.0110307006490169</v>
      </c>
      <c r="AM145" s="21">
        <v>0.98229874208898271</v>
      </c>
      <c r="AN145" s="21">
        <v>0.9533386443366314</v>
      </c>
      <c r="AO145" s="21">
        <v>0.92415786958016333</v>
      </c>
      <c r="AP145" s="21">
        <v>0.89475421493636165</v>
      </c>
      <c r="AQ145" s="21">
        <v>0.86513397362847311</v>
      </c>
    </row>
    <row r="146" spans="1:43" x14ac:dyDescent="0.25">
      <c r="A146" s="22" t="str">
        <f t="shared" si="2"/>
        <v>EUpTRAN_other</v>
      </c>
      <c r="B146" t="s">
        <v>152</v>
      </c>
      <c r="C146" t="s">
        <v>143</v>
      </c>
      <c r="D146" s="21">
        <v>0.38246461931037612</v>
      </c>
      <c r="E146" s="21">
        <v>0.37863531911982889</v>
      </c>
      <c r="F146" s="21">
        <v>0.37486475750185189</v>
      </c>
      <c r="G146" s="21">
        <v>0.3700602499364104</v>
      </c>
      <c r="H146" s="21">
        <v>0.36381147487099375</v>
      </c>
      <c r="I146" s="21">
        <v>0.3605792978907002</v>
      </c>
      <c r="J146" s="21">
        <v>0.35755671301568509</v>
      </c>
      <c r="K146" s="21">
        <v>0.35402838539737286</v>
      </c>
      <c r="L146" s="21">
        <v>0.3502332000907703</v>
      </c>
      <c r="M146" s="21">
        <v>0.34631932477669147</v>
      </c>
      <c r="N146" s="21">
        <v>0.34207376404708839</v>
      </c>
      <c r="O146" s="21">
        <v>0.33761564853112408</v>
      </c>
      <c r="P146" s="21">
        <v>0.33294710675838601</v>
      </c>
      <c r="Q146" s="21">
        <v>0.32807406694944785</v>
      </c>
      <c r="R146" s="21">
        <v>0.32299754973321526</v>
      </c>
      <c r="S146" s="21">
        <v>0.3175587648646519</v>
      </c>
      <c r="T146" s="21">
        <v>0.31192322946198603</v>
      </c>
      <c r="U146" s="21">
        <v>0.30609241089277811</v>
      </c>
      <c r="V146" s="21">
        <v>0.30006364259718216</v>
      </c>
      <c r="W146" s="21">
        <v>0.29383916798924986</v>
      </c>
      <c r="X146" s="21">
        <v>0.28690896591519954</v>
      </c>
      <c r="Y146" s="21">
        <v>0.27976187982430695</v>
      </c>
      <c r="Z146" s="21">
        <v>0.27239975490274643</v>
      </c>
      <c r="AA146" s="21">
        <v>0.26482113923067208</v>
      </c>
      <c r="AB146" s="21">
        <v>0.25702479682151436</v>
      </c>
      <c r="AC146" s="21">
        <v>0.25015136690457113</v>
      </c>
      <c r="AD146" s="21">
        <v>0.24322668791595398</v>
      </c>
      <c r="AE146" s="21">
        <v>0.23624946672778022</v>
      </c>
      <c r="AF146" s="21">
        <v>0.22921909726182382</v>
      </c>
      <c r="AG146" s="21">
        <v>0.22213971057455814</v>
      </c>
      <c r="AH146" s="21">
        <v>0.2171796205816931</v>
      </c>
      <c r="AI146" s="21">
        <v>0.21218728247763091</v>
      </c>
      <c r="AJ146" s="21">
        <v>0.20716298508600911</v>
      </c>
      <c r="AK146" s="21">
        <v>0.20210643188433325</v>
      </c>
      <c r="AL146" s="21">
        <v>0.19701919136316243</v>
      </c>
      <c r="AM146" s="21">
        <v>0.19541632820021679</v>
      </c>
      <c r="AN146" s="21">
        <v>0.19379130619023796</v>
      </c>
      <c r="AO146" s="21">
        <v>0.19214891033912296</v>
      </c>
      <c r="AP146" s="21">
        <v>0.19048485867062498</v>
      </c>
      <c r="AQ146" s="21">
        <v>0.18880308201268345</v>
      </c>
    </row>
    <row r="147" spans="1:43" x14ac:dyDescent="0.25">
      <c r="A147" s="22" t="str">
        <f t="shared" si="2"/>
        <v>EUpREBA</v>
      </c>
      <c r="B147" t="s">
        <v>152</v>
      </c>
      <c r="C147" t="s">
        <v>144</v>
      </c>
      <c r="D147" s="21">
        <v>0.15468215458223122</v>
      </c>
      <c r="E147" s="21">
        <v>0.15279686758074254</v>
      </c>
      <c r="F147" s="21">
        <v>0.15071986174341187</v>
      </c>
      <c r="G147" s="21">
        <v>0.14778826971667328</v>
      </c>
      <c r="H147" s="21">
        <v>0.14494688194403224</v>
      </c>
      <c r="I147" s="21">
        <v>0.14324839587772525</v>
      </c>
      <c r="J147" s="21">
        <v>0.1417617364344762</v>
      </c>
      <c r="K147" s="21">
        <v>0.13991923541383894</v>
      </c>
      <c r="L147" s="21">
        <v>0.13803941550430829</v>
      </c>
      <c r="M147" s="21">
        <v>0.13616488125086987</v>
      </c>
      <c r="N147" s="21">
        <v>0.1340664147914663</v>
      </c>
      <c r="O147" s="21">
        <v>0.13191869933930131</v>
      </c>
      <c r="P147" s="21">
        <v>0.12972272301299351</v>
      </c>
      <c r="Q147" s="21">
        <v>0.12748079028112505</v>
      </c>
      <c r="R147" s="21">
        <v>0.12519389329678207</v>
      </c>
      <c r="S147" s="21">
        <v>0.12282431376321706</v>
      </c>
      <c r="T147" s="21">
        <v>0.12040684756256131</v>
      </c>
      <c r="U147" s="21">
        <v>0.11794301602067359</v>
      </c>
      <c r="V147" s="21">
        <v>0.11543017867387305</v>
      </c>
      <c r="W147" s="21">
        <v>0.11287070590510621</v>
      </c>
      <c r="X147" s="21">
        <v>0.11012736431212276</v>
      </c>
      <c r="Y147" s="21">
        <v>0.10732377904193152</v>
      </c>
      <c r="Z147" s="21">
        <v>0.10446222535376333</v>
      </c>
      <c r="AA147" s="21">
        <v>0.10154175700134134</v>
      </c>
      <c r="AB147" s="21">
        <v>9.8561541693786225E-2</v>
      </c>
      <c r="AC147" s="21">
        <v>9.5966093517809783E-2</v>
      </c>
      <c r="AD147" s="21">
        <v>9.3368674390865769E-2</v>
      </c>
      <c r="AE147" s="21">
        <v>9.0767917198642412E-2</v>
      </c>
      <c r="AF147" s="21">
        <v>8.816300816022557E-2</v>
      </c>
      <c r="AG147" s="21">
        <v>8.5557980523195576E-2</v>
      </c>
      <c r="AH147" s="21">
        <v>8.3705408183875521E-2</v>
      </c>
      <c r="AI147" s="21">
        <v>8.1851298655158722E-2</v>
      </c>
      <c r="AJ147" s="21">
        <v>7.9995695872724704E-2</v>
      </c>
      <c r="AK147" s="21">
        <v>7.8138042060062099E-2</v>
      </c>
      <c r="AL147" s="21">
        <v>7.6280024931789869E-2</v>
      </c>
      <c r="AM147" s="21">
        <v>7.5593894763407207E-2</v>
      </c>
      <c r="AN147" s="21">
        <v>7.4903425683733912E-2</v>
      </c>
      <c r="AO147" s="21">
        <v>7.4213049950525786E-2</v>
      </c>
      <c r="AP147" s="21">
        <v>7.3518113703556556E-2</v>
      </c>
      <c r="AQ147" s="21">
        <v>7.2822659685265925E-2</v>
      </c>
    </row>
    <row r="148" spans="1:43" x14ac:dyDescent="0.25">
      <c r="A148" s="22" t="str">
        <f t="shared" si="2"/>
        <v>EUpRENT</v>
      </c>
      <c r="B148" t="s">
        <v>152</v>
      </c>
      <c r="C148" t="s">
        <v>145</v>
      </c>
      <c r="D148" s="21">
        <v>0.21753454759335047</v>
      </c>
      <c r="E148" s="21">
        <v>0.21504029162535962</v>
      </c>
      <c r="F148" s="21">
        <v>0.21244683052768648</v>
      </c>
      <c r="G148" s="21">
        <v>0.20895092672201168</v>
      </c>
      <c r="H148" s="21">
        <v>0.20507934228048297</v>
      </c>
      <c r="I148" s="21">
        <v>0.2029618712900752</v>
      </c>
      <c r="J148" s="21">
        <v>0.20106227117111916</v>
      </c>
      <c r="K148" s="21">
        <v>0.19876695530793526</v>
      </c>
      <c r="L148" s="21">
        <v>0.19636923226570532</v>
      </c>
      <c r="M148" s="21">
        <v>0.19394581035554481</v>
      </c>
      <c r="N148" s="21">
        <v>0.1912823416407318</v>
      </c>
      <c r="O148" s="21">
        <v>0.18852974791551799</v>
      </c>
      <c r="P148" s="21">
        <v>0.18568944793775982</v>
      </c>
      <c r="Q148" s="21">
        <v>0.18276486888661361</v>
      </c>
      <c r="R148" s="21">
        <v>0.1797571422596147</v>
      </c>
      <c r="S148" s="21">
        <v>0.17659365123448384</v>
      </c>
      <c r="T148" s="21">
        <v>0.17334632794405222</v>
      </c>
      <c r="U148" s="21">
        <v>0.17001671428571039</v>
      </c>
      <c r="V148" s="21">
        <v>0.16660217941113226</v>
      </c>
      <c r="W148" s="21">
        <v>0.16310505032533462</v>
      </c>
      <c r="X148" s="21">
        <v>0.15929614859920363</v>
      </c>
      <c r="Y148" s="21">
        <v>0.15538921341493983</v>
      </c>
      <c r="Z148" s="21">
        <v>0.15138642987914613</v>
      </c>
      <c r="AA148" s="21">
        <v>0.14728670941950611</v>
      </c>
      <c r="AB148" s="21">
        <v>0.14308911332285804</v>
      </c>
      <c r="AC148" s="21">
        <v>0.13941371188822155</v>
      </c>
      <c r="AD148" s="21">
        <v>0.13572443040339463</v>
      </c>
      <c r="AE148" s="21">
        <v>0.13201993048676786</v>
      </c>
      <c r="AF148" s="21">
        <v>0.12829942658292831</v>
      </c>
      <c r="AG148" s="21">
        <v>0.12456700350492311</v>
      </c>
      <c r="AH148" s="21">
        <v>0.1219355035662666</v>
      </c>
      <c r="AI148" s="21">
        <v>0.11929502048847865</v>
      </c>
      <c r="AJ148" s="21">
        <v>0.11664572320329231</v>
      </c>
      <c r="AK148" s="21">
        <v>0.11398711125248565</v>
      </c>
      <c r="AL148" s="21">
        <v>0.11132082215101655</v>
      </c>
      <c r="AM148" s="21">
        <v>0.1104093413807032</v>
      </c>
      <c r="AN148" s="21">
        <v>0.10948922348695599</v>
      </c>
      <c r="AO148" s="21">
        <v>0.10856508167911871</v>
      </c>
      <c r="AP148" s="21">
        <v>0.10763233195295249</v>
      </c>
      <c r="AQ148" s="21">
        <v>0.10669499507500788</v>
      </c>
    </row>
    <row r="149" spans="1:43" x14ac:dyDescent="0.25">
      <c r="A149" s="22" t="str">
        <f t="shared" si="2"/>
        <v>EUpPUBO</v>
      </c>
      <c r="B149" t="s">
        <v>152</v>
      </c>
      <c r="C149" t="s">
        <v>146</v>
      </c>
      <c r="D149" s="21">
        <v>0.18063148215270619</v>
      </c>
      <c r="E149" s="21">
        <v>0.1784315033986224</v>
      </c>
      <c r="F149" s="21">
        <v>0.17611286856218245</v>
      </c>
      <c r="G149" s="21">
        <v>0.17284032135953223</v>
      </c>
      <c r="H149" s="21">
        <v>0.16943447042510104</v>
      </c>
      <c r="I149" s="21">
        <v>0.16760128399209495</v>
      </c>
      <c r="J149" s="21">
        <v>0.16596883890654746</v>
      </c>
      <c r="K149" s="21">
        <v>0.163980185527796</v>
      </c>
      <c r="L149" s="21">
        <v>0.16194992559304278</v>
      </c>
      <c r="M149" s="21">
        <v>0.1599176744702436</v>
      </c>
      <c r="N149" s="21">
        <v>0.15758007981778197</v>
      </c>
      <c r="O149" s="21">
        <v>0.15520253832818789</v>
      </c>
      <c r="P149" s="21">
        <v>0.15278662514800642</v>
      </c>
      <c r="Q149" s="21">
        <v>0.15033561609233989</v>
      </c>
      <c r="R149" s="21">
        <v>0.14785065753562474</v>
      </c>
      <c r="S149" s="21">
        <v>0.14529276724208504</v>
      </c>
      <c r="T149" s="21">
        <v>0.14269364965929826</v>
      </c>
      <c r="U149" s="21">
        <v>0.14005496937783815</v>
      </c>
      <c r="V149" s="21">
        <v>0.13737421709237965</v>
      </c>
      <c r="W149" s="21">
        <v>0.13465385497773413</v>
      </c>
      <c r="X149" s="21">
        <v>0.13179193484292623</v>
      </c>
      <c r="Y149" s="21">
        <v>0.12887068462472584</v>
      </c>
      <c r="Z149" s="21">
        <v>0.12589264122460744</v>
      </c>
      <c r="AA149" s="21">
        <v>0.12285702362144188</v>
      </c>
      <c r="AB149" s="21">
        <v>0.11976321214578517</v>
      </c>
      <c r="AC149" s="21">
        <v>0.11701230892787663</v>
      </c>
      <c r="AD149" s="21">
        <v>0.1142694855271906</v>
      </c>
      <c r="AE149" s="21">
        <v>0.11153326264200102</v>
      </c>
      <c r="AF149" s="21">
        <v>0.10880282698988325</v>
      </c>
      <c r="AG149" s="21">
        <v>0.10608214909020103</v>
      </c>
      <c r="AH149" s="21">
        <v>0.10417691282835942</v>
      </c>
      <c r="AI149" s="21">
        <v>0.1022753890074521</v>
      </c>
      <c r="AJ149" s="21">
        <v>0.10037766701140435</v>
      </c>
      <c r="AK149" s="21">
        <v>9.8483197100245806E-2</v>
      </c>
      <c r="AL149" s="21">
        <v>9.6593619429772778E-2</v>
      </c>
      <c r="AM149" s="21">
        <v>9.5947603592537983E-2</v>
      </c>
      <c r="AN149" s="21">
        <v>9.5297676647940088E-2</v>
      </c>
      <c r="AO149" s="21">
        <v>9.4648338658095632E-2</v>
      </c>
      <c r="AP149" s="21">
        <v>9.3995071154236207E-2</v>
      </c>
      <c r="AQ149" s="21">
        <v>9.3341949274146505E-2</v>
      </c>
    </row>
    <row r="150" spans="1:43" x14ac:dyDescent="0.25">
      <c r="A150" s="22" t="str">
        <f t="shared" si="2"/>
        <v>EUpWAST</v>
      </c>
      <c r="B150" t="s">
        <v>152</v>
      </c>
      <c r="C150" t="s">
        <v>147</v>
      </c>
      <c r="D150" s="21">
        <v>0.86589160831089507</v>
      </c>
      <c r="E150" s="21">
        <v>0.85800649998328771</v>
      </c>
      <c r="F150" s="21">
        <v>0.84229182327395158</v>
      </c>
      <c r="G150" s="21">
        <v>0.80974393202451478</v>
      </c>
      <c r="H150" s="21">
        <v>0.80082014779372468</v>
      </c>
      <c r="I150" s="21">
        <v>0.79320704534895681</v>
      </c>
      <c r="J150" s="21">
        <v>0.78577411986123913</v>
      </c>
      <c r="K150" s="21">
        <v>0.77789246491747432</v>
      </c>
      <c r="L150" s="21">
        <v>0.76976776486603926</v>
      </c>
      <c r="M150" s="21">
        <v>0.76155481490634835</v>
      </c>
      <c r="N150" s="21">
        <v>0.75301787996246294</v>
      </c>
      <c r="O150" s="21">
        <v>0.7443544799550792</v>
      </c>
      <c r="P150" s="21">
        <v>0.7355682344839235</v>
      </c>
      <c r="Q150" s="21">
        <v>0.72666675361201194</v>
      </c>
      <c r="R150" s="21">
        <v>0.71765171581402987</v>
      </c>
      <c r="S150" s="21">
        <v>0.70831103021998332</v>
      </c>
      <c r="T150" s="21">
        <v>0.69884848354727969</v>
      </c>
      <c r="U150" s="21">
        <v>0.68926573377371592</v>
      </c>
      <c r="V150" s="21">
        <v>0.67956019713154336</v>
      </c>
      <c r="W150" s="21">
        <v>0.66973415077646448</v>
      </c>
      <c r="X150" s="21">
        <v>0.65945787557709667</v>
      </c>
      <c r="Y150" s="21">
        <v>0.64902764043703565</v>
      </c>
      <c r="Z150" s="21">
        <v>0.63844574423692346</v>
      </c>
      <c r="AA150" s="21">
        <v>0.62771113688070224</v>
      </c>
      <c r="AB150" s="21">
        <v>0.61682299354934766</v>
      </c>
      <c r="AC150" s="21">
        <v>0.60691057461976383</v>
      </c>
      <c r="AD150" s="21">
        <v>0.597008764563289</v>
      </c>
      <c r="AE150" s="21">
        <v>0.58711584948951545</v>
      </c>
      <c r="AF150" s="21">
        <v>0.57723087821359631</v>
      </c>
      <c r="AG150" s="21">
        <v>0.56735760888091213</v>
      </c>
      <c r="AH150" s="21">
        <v>0.5597082409706563</v>
      </c>
      <c r="AI150" s="21">
        <v>0.55207172265683013</v>
      </c>
      <c r="AJ150" s="21">
        <v>0.54444827225816139</v>
      </c>
      <c r="AK150" s="21">
        <v>0.53683741810829688</v>
      </c>
      <c r="AL150" s="21">
        <v>0.52924055020720484</v>
      </c>
      <c r="AM150" s="21">
        <v>0.52504441410453584</v>
      </c>
      <c r="AN150" s="21">
        <v>0.52085502852225551</v>
      </c>
      <c r="AO150" s="21">
        <v>0.51667733765003465</v>
      </c>
      <c r="AP150" s="21">
        <v>0.5125070500282376</v>
      </c>
      <c r="AQ150" s="21">
        <v>0.50834809454896335</v>
      </c>
    </row>
    <row r="151" spans="1:43" x14ac:dyDescent="0.25">
      <c r="A151" s="22" t="str">
        <f t="shared" si="2"/>
        <v>EUpRECY</v>
      </c>
      <c r="B151" t="s">
        <v>152</v>
      </c>
      <c r="C151" t="s">
        <v>148</v>
      </c>
      <c r="D151" s="21">
        <v>0.46412666850979484</v>
      </c>
      <c r="E151" s="21">
        <v>0.45868356168791513</v>
      </c>
      <c r="F151" s="21">
        <v>0.45315370884274103</v>
      </c>
      <c r="G151" s="21">
        <v>0.44543448801940477</v>
      </c>
      <c r="H151" s="21">
        <v>0.43676662004355532</v>
      </c>
      <c r="I151" s="21">
        <v>0.43284961231095337</v>
      </c>
      <c r="J151" s="21">
        <v>0.42889483697111819</v>
      </c>
      <c r="K151" s="21">
        <v>0.42451244573952707</v>
      </c>
      <c r="L151" s="21">
        <v>0.41984209591719512</v>
      </c>
      <c r="M151" s="21">
        <v>0.41506046704521621</v>
      </c>
      <c r="N151" s="21">
        <v>0.40998696027668885</v>
      </c>
      <c r="O151" s="21">
        <v>0.40477525015873927</v>
      </c>
      <c r="P151" s="21">
        <v>0.39943191390459948</v>
      </c>
      <c r="Q151" s="21">
        <v>0.39396795848463528</v>
      </c>
      <c r="R151" s="21">
        <v>0.38838688165941759</v>
      </c>
      <c r="S151" s="21">
        <v>0.3824859085799685</v>
      </c>
      <c r="T151" s="21">
        <v>0.37645937774896715</v>
      </c>
      <c r="U151" s="21">
        <v>0.37030906475587128</v>
      </c>
      <c r="V151" s="21">
        <v>0.36403250410407689</v>
      </c>
      <c r="W151" s="21">
        <v>0.35763199873598905</v>
      </c>
      <c r="X151" s="21">
        <v>0.35082061506733381</v>
      </c>
      <c r="Y151" s="21">
        <v>0.34385359696968781</v>
      </c>
      <c r="Z151" s="21">
        <v>0.3367332586652661</v>
      </c>
      <c r="AA151" s="21">
        <v>0.32945853463619945</v>
      </c>
      <c r="AB151" s="21">
        <v>0.32202863994906372</v>
      </c>
      <c r="AC151" s="21">
        <v>0.31545581687432189</v>
      </c>
      <c r="AD151" s="21">
        <v>0.30887661618148421</v>
      </c>
      <c r="AE151" s="21">
        <v>0.30228962874877263</v>
      </c>
      <c r="AF151" s="21">
        <v>0.2956941916688573</v>
      </c>
      <c r="AG151" s="21">
        <v>0.28909432597871965</v>
      </c>
      <c r="AH151" s="21">
        <v>0.28446580441288627</v>
      </c>
      <c r="AI151" s="21">
        <v>0.27983295269288722</v>
      </c>
      <c r="AJ151" s="21">
        <v>0.2751965827264557</v>
      </c>
      <c r="AK151" s="21">
        <v>0.27055674272833696</v>
      </c>
      <c r="AL151" s="21">
        <v>0.26591508631403504</v>
      </c>
      <c r="AM151" s="21">
        <v>0.26425038699385783</v>
      </c>
      <c r="AN151" s="21">
        <v>0.26257707109060746</v>
      </c>
      <c r="AO151" s="21">
        <v>0.2609004969438507</v>
      </c>
      <c r="AP151" s="21">
        <v>0.2592168470442221</v>
      </c>
      <c r="AQ151" s="21">
        <v>0.25753024003903502</v>
      </c>
    </row>
    <row r="152" spans="1:43" x14ac:dyDescent="0.25">
      <c r="A152" s="22" t="str">
        <f t="shared" si="2"/>
        <v>EUpREPR_TXWO</v>
      </c>
      <c r="B152" t="s">
        <v>152</v>
      </c>
      <c r="C152" t="s">
        <v>153</v>
      </c>
      <c r="D152" s="21">
        <v>0.28165945846583174</v>
      </c>
      <c r="E152" s="21">
        <v>0.27823231197682602</v>
      </c>
      <c r="F152" s="21">
        <v>0.27477741953001206</v>
      </c>
      <c r="G152" s="21">
        <v>0.2700648487862487</v>
      </c>
      <c r="H152" s="21">
        <v>0.26465937251642185</v>
      </c>
      <c r="I152" s="21">
        <v>0.26200755392748948</v>
      </c>
      <c r="J152" s="21">
        <v>0.25951456051992799</v>
      </c>
      <c r="K152" s="21">
        <v>0.25670105361554135</v>
      </c>
      <c r="L152" s="21">
        <v>0.25379677102055553</v>
      </c>
      <c r="M152" s="21">
        <v>0.25083759528899341</v>
      </c>
      <c r="N152" s="21">
        <v>0.24741476054075792</v>
      </c>
      <c r="O152" s="21">
        <v>0.24394594759852178</v>
      </c>
      <c r="P152" s="21">
        <v>0.24043520479638125</v>
      </c>
      <c r="Q152" s="21">
        <v>0.23688917343071497</v>
      </c>
      <c r="R152" s="21">
        <v>0.23330977252741225</v>
      </c>
      <c r="S152" s="21">
        <v>0.22962268093691737</v>
      </c>
      <c r="T152" s="21">
        <v>0.22588753519093283</v>
      </c>
      <c r="U152" s="21">
        <v>0.22210606730537513</v>
      </c>
      <c r="V152" s="21">
        <v>0.21827656618102223</v>
      </c>
      <c r="W152" s="21">
        <v>0.2144012802086403</v>
      </c>
      <c r="X152" s="21">
        <v>0.21038627484008571</v>
      </c>
      <c r="Y152" s="21">
        <v>0.20629335325404852</v>
      </c>
      <c r="Z152" s="21">
        <v>0.20212505456793428</v>
      </c>
      <c r="AA152" s="21">
        <v>0.19788112833656227</v>
      </c>
      <c r="AB152" s="21">
        <v>0.19356147540976673</v>
      </c>
      <c r="AC152" s="21">
        <v>0.18962534856423002</v>
      </c>
      <c r="AD152" s="21">
        <v>0.18571211199833251</v>
      </c>
      <c r="AE152" s="21">
        <v>0.18182055330544902</v>
      </c>
      <c r="AF152" s="21">
        <v>0.1779498860212794</v>
      </c>
      <c r="AG152" s="21">
        <v>0.17410330813784847</v>
      </c>
      <c r="AH152" s="21">
        <v>0.17146131649204477</v>
      </c>
      <c r="AI152" s="21">
        <v>0.16883094705479515</v>
      </c>
      <c r="AJ152" s="21">
        <v>0.16621250502079771</v>
      </c>
      <c r="AK152" s="21">
        <v>0.16360564600105934</v>
      </c>
      <c r="AL152" s="21">
        <v>0.16101170079677571</v>
      </c>
      <c r="AM152" s="21">
        <v>0.16021871187546249</v>
      </c>
      <c r="AN152" s="21">
        <v>0.1594217451296028</v>
      </c>
      <c r="AO152" s="21">
        <v>0.15862495235338811</v>
      </c>
      <c r="AP152" s="21">
        <v>0.15782500701060312</v>
      </c>
      <c r="AQ152" s="21">
        <v>0.15702535595002171</v>
      </c>
    </row>
    <row r="153" spans="1:43" x14ac:dyDescent="0.25">
      <c r="A153" s="22" t="str">
        <f t="shared" si="2"/>
        <v>EUpREPR_RUBP</v>
      </c>
      <c r="B153" t="s">
        <v>152</v>
      </c>
      <c r="C153" t="s">
        <v>154</v>
      </c>
      <c r="D153" s="21">
        <v>0.15510941041837126</v>
      </c>
      <c r="E153" s="21">
        <v>0.15331621805791279</v>
      </c>
      <c r="F153" s="21">
        <v>0.1514567971746196</v>
      </c>
      <c r="G153" s="21">
        <v>0.1489440573174439</v>
      </c>
      <c r="H153" s="21">
        <v>0.14616292332666042</v>
      </c>
      <c r="I153" s="21">
        <v>0.14463839460853192</v>
      </c>
      <c r="J153" s="21">
        <v>0.14320108768411147</v>
      </c>
      <c r="K153" s="21">
        <v>0.14155518383636026</v>
      </c>
      <c r="L153" s="21">
        <v>0.13983993332908468</v>
      </c>
      <c r="M153" s="21">
        <v>0.13808926976671587</v>
      </c>
      <c r="N153" s="21">
        <v>0.13611607265264081</v>
      </c>
      <c r="O153" s="21">
        <v>0.13408493217653958</v>
      </c>
      <c r="P153" s="21">
        <v>0.13199734212525335</v>
      </c>
      <c r="Q153" s="21">
        <v>0.12985602059185289</v>
      </c>
      <c r="R153" s="21">
        <v>0.12766179951964318</v>
      </c>
      <c r="S153" s="21">
        <v>0.12537064080923976</v>
      </c>
      <c r="T153" s="21">
        <v>0.12302431910988493</v>
      </c>
      <c r="U153" s="21">
        <v>0.12062371128813239</v>
      </c>
      <c r="V153" s="21">
        <v>0.11816756923954855</v>
      </c>
      <c r="W153" s="21">
        <v>0.11565713930358887</v>
      </c>
      <c r="X153" s="21">
        <v>0.11295305591823393</v>
      </c>
      <c r="Y153" s="21">
        <v>0.1101815931575439</v>
      </c>
      <c r="Z153" s="21">
        <v>0.10734399072710935</v>
      </c>
      <c r="AA153" s="21">
        <v>0.10443985809402723</v>
      </c>
      <c r="AB153" s="21">
        <v>0.101468863518931</v>
      </c>
      <c r="AC153" s="21">
        <v>9.8842439728495379E-2</v>
      </c>
      <c r="AD153" s="21">
        <v>9.6211682334723839E-2</v>
      </c>
      <c r="AE153" s="21">
        <v>9.3575891055385094E-2</v>
      </c>
      <c r="AF153" s="21">
        <v>9.0934645483940618E-2</v>
      </c>
      <c r="AG153" s="21">
        <v>8.8289931730705554E-2</v>
      </c>
      <c r="AH153" s="21">
        <v>8.64197908139228E-2</v>
      </c>
      <c r="AI153" s="21">
        <v>8.454662824164115E-2</v>
      </c>
      <c r="AJ153" s="21">
        <v>8.2670571442135646E-2</v>
      </c>
      <c r="AK153" s="21">
        <v>8.0791424729126621E-2</v>
      </c>
      <c r="AL153" s="21">
        <v>7.8909994937294128E-2</v>
      </c>
      <c r="AM153" s="21">
        <v>7.82506658677522E-2</v>
      </c>
      <c r="AN153" s="21">
        <v>7.7586536235085102E-2</v>
      </c>
      <c r="AO153" s="21">
        <v>7.6919979491605242E-2</v>
      </c>
      <c r="AP153" s="21">
        <v>7.6248838652482151E-2</v>
      </c>
      <c r="AQ153" s="21">
        <v>7.5575096912473633E-2</v>
      </c>
    </row>
    <row r="154" spans="1:43" x14ac:dyDescent="0.25">
      <c r="A154" s="22" t="str">
        <f t="shared" si="2"/>
        <v>EUpREPR_NMMP</v>
      </c>
      <c r="B154" t="s">
        <v>152</v>
      </c>
      <c r="C154" t="s">
        <v>155</v>
      </c>
      <c r="D154" s="21">
        <v>0.79091905107868321</v>
      </c>
      <c r="E154" s="21">
        <v>0.78396310631292909</v>
      </c>
      <c r="F154" s="21">
        <v>0.76899966918410179</v>
      </c>
      <c r="G154" s="21">
        <v>0.73770901537940448</v>
      </c>
      <c r="H154" s="21">
        <v>0.73033205741284402</v>
      </c>
      <c r="I154" s="21">
        <v>0.71840869975431976</v>
      </c>
      <c r="J154" s="21">
        <v>0.70662958850936786</v>
      </c>
      <c r="K154" s="21">
        <v>0.69466440396450768</v>
      </c>
      <c r="L154" s="21">
        <v>0.68261973438575363</v>
      </c>
      <c r="M154" s="21">
        <v>0.67056604721968383</v>
      </c>
      <c r="N154" s="21">
        <v>0.65807962072350745</v>
      </c>
      <c r="O154" s="21">
        <v>0.64553485976338432</v>
      </c>
      <c r="P154" s="21">
        <v>0.63293185473247127</v>
      </c>
      <c r="Q154" s="21">
        <v>0.6202730645609722</v>
      </c>
      <c r="R154" s="21">
        <v>0.60755716703078377</v>
      </c>
      <c r="S154" s="21">
        <v>0.59466874853700502</v>
      </c>
      <c r="T154" s="21">
        <v>0.58172008396110941</v>
      </c>
      <c r="U154" s="21">
        <v>0.56870961742384962</v>
      </c>
      <c r="V154" s="21">
        <v>0.55563355107184642</v>
      </c>
      <c r="W154" s="21">
        <v>0.54249075362628441</v>
      </c>
      <c r="X154" s="21">
        <v>0.52880955751400416</v>
      </c>
      <c r="Y154" s="21">
        <v>0.51503063304567809</v>
      </c>
      <c r="Z154" s="21">
        <v>0.50115305951970623</v>
      </c>
      <c r="AA154" s="21">
        <v>0.4871740919174356</v>
      </c>
      <c r="AB154" s="21">
        <v>0.47309117839280312</v>
      </c>
      <c r="AC154" s="21">
        <v>0.46034113589293668</v>
      </c>
      <c r="AD154" s="21">
        <v>0.44766003463997173</v>
      </c>
      <c r="AE154" s="21">
        <v>0.43504493227445246</v>
      </c>
      <c r="AF154" s="21">
        <v>0.42249334242011566</v>
      </c>
      <c r="AG154" s="21">
        <v>0.41000533349390306</v>
      </c>
      <c r="AH154" s="21">
        <v>0.39983372192921451</v>
      </c>
      <c r="AI154" s="21">
        <v>0.3897348213678255</v>
      </c>
      <c r="AJ154" s="21">
        <v>0.37970701612593505</v>
      </c>
      <c r="AK154" s="21">
        <v>0.36974836691194268</v>
      </c>
      <c r="AL154" s="21">
        <v>0.35985784288007155</v>
      </c>
      <c r="AM154" s="21">
        <v>0.35358171842341429</v>
      </c>
      <c r="AN154" s="21">
        <v>0.34737373590157439</v>
      </c>
      <c r="AO154" s="21">
        <v>0.34123502141090312</v>
      </c>
      <c r="AP154" s="21">
        <v>0.33516175095980338</v>
      </c>
      <c r="AQ154" s="21">
        <v>0.32915443771859459</v>
      </c>
    </row>
    <row r="155" spans="1:43" x14ac:dyDescent="0.25">
      <c r="A155" s="22" t="str">
        <f t="shared" si="2"/>
        <v>EUpREPR_METP</v>
      </c>
      <c r="B155" t="s">
        <v>152</v>
      </c>
      <c r="C155" t="s">
        <v>156</v>
      </c>
      <c r="D155" s="21">
        <v>0.26139559659438283</v>
      </c>
      <c r="E155" s="21">
        <v>0.25763770447460888</v>
      </c>
      <c r="F155" s="21">
        <v>0.25388339372777641</v>
      </c>
      <c r="G155" s="21">
        <v>0.24914584172475748</v>
      </c>
      <c r="H155" s="21">
        <v>0.2435900159803055</v>
      </c>
      <c r="I155" s="21">
        <v>0.24055215327460916</v>
      </c>
      <c r="J155" s="21">
        <v>0.2375003432922892</v>
      </c>
      <c r="K155" s="21">
        <v>0.23426816784172075</v>
      </c>
      <c r="L155" s="21">
        <v>0.23090667902109849</v>
      </c>
      <c r="M155" s="21">
        <v>0.22744208202309543</v>
      </c>
      <c r="N155" s="21">
        <v>0.22344384767816108</v>
      </c>
      <c r="O155" s="21">
        <v>0.21937352365197205</v>
      </c>
      <c r="P155" s="21">
        <v>0.21523530748022229</v>
      </c>
      <c r="Q155" s="21">
        <v>0.21103486490123269</v>
      </c>
      <c r="R155" s="21">
        <v>0.20677414806178901</v>
      </c>
      <c r="S155" s="21">
        <v>0.20239543750865641</v>
      </c>
      <c r="T155" s="21">
        <v>0.19794510147789185</v>
      </c>
      <c r="U155" s="21">
        <v>0.19342419667525637</v>
      </c>
      <c r="V155" s="21">
        <v>0.18883248804928274</v>
      </c>
      <c r="W155" s="21">
        <v>0.1841710590970419</v>
      </c>
      <c r="X155" s="21">
        <v>0.1793022892267867</v>
      </c>
      <c r="Y155" s="21">
        <v>0.17433494261141622</v>
      </c>
      <c r="Z155" s="21">
        <v>0.16927053041679888</v>
      </c>
      <c r="AA155" s="21">
        <v>0.16410952058842171</v>
      </c>
      <c r="AB155" s="21">
        <v>0.15885247991936405</v>
      </c>
      <c r="AC155" s="21">
        <v>0.15424808983291702</v>
      </c>
      <c r="AD155" s="21">
        <v>0.14965649177174792</v>
      </c>
      <c r="AE155" s="21">
        <v>0.14507711682699342</v>
      </c>
      <c r="AF155" s="21">
        <v>0.14050965766566248</v>
      </c>
      <c r="AG155" s="21">
        <v>0.13595508083899413</v>
      </c>
      <c r="AH155" s="21">
        <v>0.13273245716046181</v>
      </c>
      <c r="AI155" s="21">
        <v>0.12951644036990564</v>
      </c>
      <c r="AJ155" s="21">
        <v>0.12630738882412715</v>
      </c>
      <c r="AK155" s="21">
        <v>0.12310544960301763</v>
      </c>
      <c r="AL155" s="21">
        <v>0.11991097726338247</v>
      </c>
      <c r="AM155" s="21">
        <v>0.11870197415031794</v>
      </c>
      <c r="AN155" s="21">
        <v>0.11748870008202159</v>
      </c>
      <c r="AO155" s="21">
        <v>0.11627305455892543</v>
      </c>
      <c r="AP155" s="21">
        <v>0.11505421187096032</v>
      </c>
      <c r="AQ155" s="21">
        <v>0.11383331848929289</v>
      </c>
    </row>
    <row r="156" spans="1:43" x14ac:dyDescent="0.25">
      <c r="A156" s="22" t="str">
        <f t="shared" si="2"/>
        <v>EUpREPR_CONS</v>
      </c>
      <c r="B156" t="s">
        <v>152</v>
      </c>
      <c r="C156" t="s">
        <v>157</v>
      </c>
      <c r="D156" s="21">
        <v>0.18248143602449501</v>
      </c>
      <c r="E156" s="21">
        <v>0.18042288468945861</v>
      </c>
      <c r="F156" s="21">
        <v>0.17858717451973044</v>
      </c>
      <c r="G156" s="21">
        <v>0.17609583366471251</v>
      </c>
      <c r="H156" s="21">
        <v>0.17268876567097449</v>
      </c>
      <c r="I156" s="21">
        <v>0.17125005304642493</v>
      </c>
      <c r="J156" s="21">
        <v>0.16991434582445261</v>
      </c>
      <c r="K156" s="21">
        <v>0.16834892438036866</v>
      </c>
      <c r="L156" s="21">
        <v>0.16663602611723435</v>
      </c>
      <c r="M156" s="21">
        <v>0.16490565001760857</v>
      </c>
      <c r="N156" s="21">
        <v>0.16346985557176483</v>
      </c>
      <c r="O156" s="21">
        <v>0.16200961989068804</v>
      </c>
      <c r="P156" s="21">
        <v>0.16052622518960141</v>
      </c>
      <c r="Q156" s="21">
        <v>0.15902326049319199</v>
      </c>
      <c r="R156" s="21">
        <v>0.15750147001306522</v>
      </c>
      <c r="S156" s="21">
        <v>0.15575097477119029</v>
      </c>
      <c r="T156" s="21">
        <v>0.15397203670528778</v>
      </c>
      <c r="U156" s="21">
        <v>0.15216572503163622</v>
      </c>
      <c r="V156" s="21">
        <v>0.15033086753439773</v>
      </c>
      <c r="W156" s="21">
        <v>0.14846889750712033</v>
      </c>
      <c r="X156" s="21">
        <v>0.14662980376274345</v>
      </c>
      <c r="Y156" s="21">
        <v>0.14475035543407064</v>
      </c>
      <c r="Z156" s="21">
        <v>0.14283195144020977</v>
      </c>
      <c r="AA156" s="21">
        <v>0.14087419414736424</v>
      </c>
      <c r="AB156" s="21">
        <v>0.1388768124423172</v>
      </c>
      <c r="AC156" s="21">
        <v>0.13693973463827436</v>
      </c>
      <c r="AD156" s="21">
        <v>0.13501198569528816</v>
      </c>
      <c r="AE156" s="21">
        <v>0.13309273983519582</v>
      </c>
      <c r="AF156" s="21">
        <v>0.13118153641758393</v>
      </c>
      <c r="AG156" s="21">
        <v>0.1292804909935007</v>
      </c>
      <c r="AH156" s="21">
        <v>0.12806289277795066</v>
      </c>
      <c r="AI156" s="21">
        <v>0.12684987749799534</v>
      </c>
      <c r="AJ156" s="21">
        <v>0.12564164051995735</v>
      </c>
      <c r="AK156" s="21">
        <v>0.12443801694282526</v>
      </c>
      <c r="AL156" s="21">
        <v>0.12323985266456866</v>
      </c>
      <c r="AM156" s="21">
        <v>0.12293671482400362</v>
      </c>
      <c r="AN156" s="21">
        <v>0.12263067387632458</v>
      </c>
      <c r="AO156" s="21">
        <v>0.12232444809754647</v>
      </c>
      <c r="AP156" s="21">
        <v>0.12201582012824828</v>
      </c>
      <c r="AQ156" s="21">
        <v>0.12170695912168811</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7AB9-2F0D-40BC-9908-C64C5A80A02C}">
  <sheetPr>
    <tabColor theme="5" tint="0.79998168889431442"/>
  </sheetPr>
  <dimension ref="A1:AQ156"/>
  <sheetViews>
    <sheetView topLeftCell="A121" workbookViewId="0">
      <selection activeCell="G133" sqref="G133"/>
    </sheetView>
  </sheetViews>
  <sheetFormatPr defaultRowHeight="15" x14ac:dyDescent="0.25"/>
  <sheetData>
    <row r="1" spans="1:43" x14ac:dyDescent="0.25">
      <c r="D1" s="10" t="s">
        <v>78</v>
      </c>
      <c r="E1" s="10" t="s">
        <v>79</v>
      </c>
      <c r="F1" s="10" t="s">
        <v>80</v>
      </c>
      <c r="G1" s="10" t="s">
        <v>81</v>
      </c>
      <c r="H1" s="10" t="s">
        <v>82</v>
      </c>
      <c r="I1" s="10" t="s">
        <v>83</v>
      </c>
      <c r="J1" s="10" t="s">
        <v>84</v>
      </c>
      <c r="K1" s="10" t="s">
        <v>85</v>
      </c>
      <c r="L1" s="10" t="s">
        <v>86</v>
      </c>
      <c r="M1" s="10" t="s">
        <v>87</v>
      </c>
      <c r="N1" s="10" t="s">
        <v>88</v>
      </c>
      <c r="O1" s="10" t="s">
        <v>89</v>
      </c>
      <c r="P1" s="10" t="s">
        <v>90</v>
      </c>
      <c r="Q1" s="10" t="s">
        <v>91</v>
      </c>
      <c r="R1" s="10" t="s">
        <v>92</v>
      </c>
      <c r="S1" s="10" t="s">
        <v>93</v>
      </c>
      <c r="T1" s="10" t="s">
        <v>94</v>
      </c>
      <c r="U1" s="10" t="s">
        <v>95</v>
      </c>
      <c r="V1" s="10" t="s">
        <v>96</v>
      </c>
      <c r="W1" s="10" t="s">
        <v>97</v>
      </c>
      <c r="X1" s="10" t="s">
        <v>98</v>
      </c>
      <c r="Y1" s="10" t="s">
        <v>99</v>
      </c>
      <c r="Z1" s="10" t="s">
        <v>100</v>
      </c>
      <c r="AA1" s="10" t="s">
        <v>101</v>
      </c>
      <c r="AB1" s="10" t="s">
        <v>102</v>
      </c>
      <c r="AC1" s="10" t="s">
        <v>103</v>
      </c>
      <c r="AD1" s="10" t="s">
        <v>104</v>
      </c>
      <c r="AE1" s="10" t="s">
        <v>105</v>
      </c>
      <c r="AF1" s="10" t="s">
        <v>106</v>
      </c>
      <c r="AG1" s="10" t="s">
        <v>107</v>
      </c>
      <c r="AH1" s="10" t="s">
        <v>108</v>
      </c>
      <c r="AI1" s="10" t="s">
        <v>109</v>
      </c>
      <c r="AJ1" s="10" t="s">
        <v>110</v>
      </c>
      <c r="AK1" s="10" t="s">
        <v>111</v>
      </c>
      <c r="AL1" s="10" t="s">
        <v>112</v>
      </c>
      <c r="AM1" s="10" t="s">
        <v>113</v>
      </c>
      <c r="AN1" s="10" t="s">
        <v>114</v>
      </c>
      <c r="AO1" s="10" t="s">
        <v>115</v>
      </c>
      <c r="AP1" s="10" t="s">
        <v>116</v>
      </c>
      <c r="AQ1" s="10" t="s">
        <v>117</v>
      </c>
    </row>
    <row r="2" spans="1:43" x14ac:dyDescent="0.25">
      <c r="A2" s="22" t="str">
        <f>B2&amp;C2</f>
        <v>nonEUpPLNT</v>
      </c>
      <c r="B2" s="10" t="s">
        <v>118</v>
      </c>
      <c r="C2" s="10" t="s">
        <v>119</v>
      </c>
      <c r="D2" s="21">
        <v>1.7079339718441666E-2</v>
      </c>
      <c r="E2" s="21">
        <v>1.6409434955654056E-2</v>
      </c>
      <c r="F2" s="21">
        <v>1.5756328533757635E-2</v>
      </c>
      <c r="G2" s="21">
        <v>1.5151569455373659E-2</v>
      </c>
      <c r="H2" s="21">
        <v>1.4719244643409013E-2</v>
      </c>
      <c r="I2" s="21">
        <v>1.4349816230383006E-2</v>
      </c>
      <c r="J2" s="21">
        <v>1.4003156917861581E-2</v>
      </c>
      <c r="K2" s="21">
        <v>1.3621000757921387E-2</v>
      </c>
      <c r="L2" s="21">
        <v>1.3130153733991623E-2</v>
      </c>
      <c r="M2" s="21">
        <v>1.2669770941085678E-2</v>
      </c>
      <c r="N2" s="21">
        <v>1.2138175858909639E-2</v>
      </c>
      <c r="O2" s="21">
        <v>1.1620002767550375E-2</v>
      </c>
      <c r="P2" s="21">
        <v>1.1111851597861655E-2</v>
      </c>
      <c r="Q2" s="21">
        <v>1.061130280604039E-2</v>
      </c>
      <c r="R2" s="21">
        <v>1.0116862467959509E-2</v>
      </c>
      <c r="S2" s="21">
        <v>9.637996056094611E-3</v>
      </c>
      <c r="T2" s="21">
        <v>9.1635747006688639E-3</v>
      </c>
      <c r="U2" s="21">
        <v>8.6935639675458365E-3</v>
      </c>
      <c r="V2" s="21">
        <v>8.227943387978609E-3</v>
      </c>
      <c r="W2" s="21">
        <v>7.7666661647101121E-3</v>
      </c>
      <c r="X2" s="21">
        <v>7.3059426671910899E-3</v>
      </c>
      <c r="Y2" s="21">
        <v>6.8462274542079316E-3</v>
      </c>
      <c r="Z2" s="21">
        <v>6.3875489776321626E-3</v>
      </c>
      <c r="AA2" s="21">
        <v>5.9299686348416314E-3</v>
      </c>
      <c r="AB2" s="21">
        <v>5.4734833133911476E-3</v>
      </c>
      <c r="AC2" s="21">
        <v>5.0998590644909525E-3</v>
      </c>
      <c r="AD2" s="21">
        <v>4.7306936893534157E-3</v>
      </c>
      <c r="AE2" s="21">
        <v>4.3658410347585663E-3</v>
      </c>
      <c r="AF2" s="21">
        <v>4.0051380661728642E-3</v>
      </c>
      <c r="AG2" s="21">
        <v>3.6484575829975885E-3</v>
      </c>
      <c r="AH2" s="21">
        <v>3.3855767859604091E-3</v>
      </c>
      <c r="AI2" s="21">
        <v>3.1250269757809868E-3</v>
      </c>
      <c r="AJ2" s="21">
        <v>2.8667199238264773E-3</v>
      </c>
      <c r="AK2" s="21">
        <v>2.610599875223274E-3</v>
      </c>
      <c r="AL2" s="21">
        <v>2.3566372972422256E-3</v>
      </c>
      <c r="AM2" s="21">
        <v>2.2414334729157215E-3</v>
      </c>
      <c r="AN2" s="21">
        <v>2.1263967980248433E-3</v>
      </c>
      <c r="AO2" s="21">
        <v>2.0115184808446873E-3</v>
      </c>
      <c r="AP2" s="21">
        <v>1.8968035153833496E-3</v>
      </c>
      <c r="AQ2" s="21">
        <v>1.7822769041772046E-3</v>
      </c>
    </row>
    <row r="3" spans="1:43" x14ac:dyDescent="0.25">
      <c r="A3" s="22" t="str">
        <f t="shared" ref="A3:A66" si="0">B3&amp;C3</f>
        <v>nonEUpANIM</v>
      </c>
      <c r="B3" s="10" t="s">
        <v>118</v>
      </c>
      <c r="C3" s="10" t="s">
        <v>120</v>
      </c>
      <c r="D3" s="21">
        <v>2.2330383680868371E-2</v>
      </c>
      <c r="E3" s="21">
        <v>2.1423842795526671E-2</v>
      </c>
      <c r="F3" s="21">
        <v>2.0540604509632798E-2</v>
      </c>
      <c r="G3" s="21">
        <v>1.9722247865222142E-2</v>
      </c>
      <c r="H3" s="21">
        <v>1.9123129554672991E-2</v>
      </c>
      <c r="I3" s="21">
        <v>1.8613356687920524E-2</v>
      </c>
      <c r="J3" s="21">
        <v>1.8132458694655851E-2</v>
      </c>
      <c r="K3" s="21">
        <v>1.7609118700121718E-2</v>
      </c>
      <c r="L3" s="21">
        <v>1.6943129672310153E-2</v>
      </c>
      <c r="M3" s="21">
        <v>1.6318738262552479E-2</v>
      </c>
      <c r="N3" s="21">
        <v>1.5592519222415113E-2</v>
      </c>
      <c r="O3" s="21">
        <v>1.4887728064532757E-2</v>
      </c>
      <c r="P3" s="21">
        <v>1.4199823225809594E-2</v>
      </c>
      <c r="Q3" s="21">
        <v>1.3525502295783864E-2</v>
      </c>
      <c r="R3" s="21">
        <v>1.2862733949970284E-2</v>
      </c>
      <c r="S3" s="21">
        <v>1.2225298792506223E-2</v>
      </c>
      <c r="T3" s="21">
        <v>1.1596525756204956E-2</v>
      </c>
      <c r="U3" s="21">
        <v>1.0976291414515504E-2</v>
      </c>
      <c r="V3" s="21">
        <v>1.0364489514066544E-2</v>
      </c>
      <c r="W3" s="21">
        <v>9.7609890630513396E-3</v>
      </c>
      <c r="X3" s="21">
        <v>9.1655652343781702E-3</v>
      </c>
      <c r="Y3" s="21">
        <v>8.5734044424046196E-3</v>
      </c>
      <c r="Z3" s="21">
        <v>7.98452018498641E-3</v>
      </c>
      <c r="AA3" s="21">
        <v>7.3989600885664419E-3</v>
      </c>
      <c r="AB3" s="21">
        <v>6.8167023296162865E-3</v>
      </c>
      <c r="AC3" s="21">
        <v>6.3364255862349284E-3</v>
      </c>
      <c r="AD3" s="21">
        <v>5.8638933570469565E-3</v>
      </c>
      <c r="AE3" s="21">
        <v>5.3988507154764109E-3</v>
      </c>
      <c r="AF3" s="21">
        <v>4.9410349977779822E-3</v>
      </c>
      <c r="AG3" s="21">
        <v>4.4902273493994116E-3</v>
      </c>
      <c r="AH3" s="21">
        <v>4.1584571371562351E-3</v>
      </c>
      <c r="AI3" s="21">
        <v>3.8308037056457023E-3</v>
      </c>
      <c r="AJ3" s="21">
        <v>3.5071245408279106E-3</v>
      </c>
      <c r="AK3" s="21">
        <v>3.187316508647009E-3</v>
      </c>
      <c r="AL3" s="21">
        <v>2.8713095180030734E-3</v>
      </c>
      <c r="AM3" s="21">
        <v>2.7278178279250831E-3</v>
      </c>
      <c r="AN3" s="21">
        <v>2.584861400224403E-3</v>
      </c>
      <c r="AO3" s="21">
        <v>2.4424199156221071E-3</v>
      </c>
      <c r="AP3" s="21">
        <v>2.3004912525078636E-3</v>
      </c>
      <c r="AQ3" s="21">
        <v>2.159096101395086E-3</v>
      </c>
    </row>
    <row r="4" spans="1:43" x14ac:dyDescent="0.25">
      <c r="A4" s="22" t="str">
        <f t="shared" si="0"/>
        <v>nonEUpFORE</v>
      </c>
      <c r="B4" s="10" t="s">
        <v>118</v>
      </c>
      <c r="C4" s="10" t="s">
        <v>121</v>
      </c>
      <c r="D4" s="21">
        <v>2.4268461835012411E-2</v>
      </c>
      <c r="E4" s="21">
        <v>2.324798863910793E-2</v>
      </c>
      <c r="F4" s="21">
        <v>2.226007060017321E-2</v>
      </c>
      <c r="G4" s="21">
        <v>2.1355625323558947E-2</v>
      </c>
      <c r="H4" s="21">
        <v>2.0677079022246136E-2</v>
      </c>
      <c r="I4" s="21">
        <v>2.010080413371429E-2</v>
      </c>
      <c r="J4" s="21">
        <v>1.9552425880361213E-2</v>
      </c>
      <c r="K4" s="21">
        <v>1.8961307587412879E-2</v>
      </c>
      <c r="L4" s="21">
        <v>1.8234348338083795E-2</v>
      </c>
      <c r="M4" s="21">
        <v>1.7552635477649847E-2</v>
      </c>
      <c r="N4" s="21">
        <v>1.6753459669334836E-2</v>
      </c>
      <c r="O4" s="21">
        <v>1.5979114241066128E-2</v>
      </c>
      <c r="P4" s="21">
        <v>1.5224638461989626E-2</v>
      </c>
      <c r="Q4" s="21">
        <v>1.4486356600176276E-2</v>
      </c>
      <c r="R4" s="21">
        <v>1.3762027577706837E-2</v>
      </c>
      <c r="S4" s="21">
        <v>1.3067247570812679E-2</v>
      </c>
      <c r="T4" s="21">
        <v>1.238289069698606E-2</v>
      </c>
      <c r="U4" s="21">
        <v>1.1708792648610578E-2</v>
      </c>
      <c r="V4" s="21">
        <v>1.1044808346944324E-2</v>
      </c>
      <c r="W4" s="21">
        <v>1.0390770092825741E-2</v>
      </c>
      <c r="X4" s="21">
        <v>9.7493584240033737E-3</v>
      </c>
      <c r="Y4" s="21">
        <v>9.1119880558068189E-3</v>
      </c>
      <c r="Z4" s="21">
        <v>8.4786684514659427E-3</v>
      </c>
      <c r="AA4" s="21">
        <v>7.8494460988089987E-3</v>
      </c>
      <c r="AB4" s="21">
        <v>7.2242942937527088E-3</v>
      </c>
      <c r="AC4" s="21">
        <v>6.705287664603321E-3</v>
      </c>
      <c r="AD4" s="21">
        <v>6.1955701779001782E-3</v>
      </c>
      <c r="AE4" s="21">
        <v>5.6948429926700905E-3</v>
      </c>
      <c r="AF4" s="21">
        <v>5.2028056559468849E-3</v>
      </c>
      <c r="AG4" s="21">
        <v>4.7192016291044414E-3</v>
      </c>
      <c r="AH4" s="21">
        <v>4.3639145327500906E-3</v>
      </c>
      <c r="AI4" s="21">
        <v>4.0135924030640924E-3</v>
      </c>
      <c r="AJ4" s="21">
        <v>3.6680714144143867E-3</v>
      </c>
      <c r="AK4" s="21">
        <v>3.3272305652957135E-3</v>
      </c>
      <c r="AL4" s="21">
        <v>2.9909819314141162E-3</v>
      </c>
      <c r="AM4" s="21">
        <v>2.839208449319508E-3</v>
      </c>
      <c r="AN4" s="21">
        <v>2.6881033796840592E-3</v>
      </c>
      <c r="AO4" s="21">
        <v>2.5376426841814403E-3</v>
      </c>
      <c r="AP4" s="21">
        <v>2.3878216413091291E-3</v>
      </c>
      <c r="AQ4" s="21">
        <v>2.2386580183687554E-3</v>
      </c>
    </row>
    <row r="5" spans="1:43" x14ac:dyDescent="0.25">
      <c r="A5" s="22" t="str">
        <f t="shared" si="0"/>
        <v>nonEUpFISH</v>
      </c>
      <c r="B5" s="10" t="s">
        <v>118</v>
      </c>
      <c r="C5" s="10" t="s">
        <v>122</v>
      </c>
      <c r="D5" s="21">
        <v>2.3723560621505824E-2</v>
      </c>
      <c r="E5" s="21">
        <v>2.2740042805311722E-2</v>
      </c>
      <c r="F5" s="21">
        <v>2.1782598394100017E-2</v>
      </c>
      <c r="G5" s="21">
        <v>2.0900938580407091E-2</v>
      </c>
      <c r="H5" s="21">
        <v>2.025017560314013E-2</v>
      </c>
      <c r="I5" s="21">
        <v>1.9692390901824508E-2</v>
      </c>
      <c r="J5" s="21">
        <v>1.9159825581091861E-2</v>
      </c>
      <c r="K5" s="21">
        <v>1.8585654520311135E-2</v>
      </c>
      <c r="L5" s="21">
        <v>1.7875093133107756E-2</v>
      </c>
      <c r="M5" s="21">
        <v>1.7209851960101608E-2</v>
      </c>
      <c r="N5" s="21">
        <v>1.6430898667950888E-2</v>
      </c>
      <c r="O5" s="21">
        <v>1.5676125111047989E-2</v>
      </c>
      <c r="P5" s="21">
        <v>1.4940558166867568E-2</v>
      </c>
      <c r="Q5" s="21">
        <v>1.4220499139437015E-2</v>
      </c>
      <c r="R5" s="21">
        <v>1.3513742112402527E-2</v>
      </c>
      <c r="S5" s="21">
        <v>1.283546147802106E-2</v>
      </c>
      <c r="T5" s="21">
        <v>1.2167134723747752E-2</v>
      </c>
      <c r="U5" s="21">
        <v>1.1508627333754351E-2</v>
      </c>
      <c r="V5" s="21">
        <v>1.0859822102600614E-2</v>
      </c>
      <c r="W5" s="21">
        <v>1.022057990717562E-2</v>
      </c>
      <c r="X5" s="21">
        <v>9.5940685444956264E-3</v>
      </c>
      <c r="Y5" s="21">
        <v>8.9713304860857823E-3</v>
      </c>
      <c r="Z5" s="21">
        <v>8.3523932846054638E-3</v>
      </c>
      <c r="AA5" s="21">
        <v>7.737321183369783E-3</v>
      </c>
      <c r="AB5" s="21">
        <v>7.1261033788754258E-3</v>
      </c>
      <c r="AC5" s="21">
        <v>6.6179468432574495E-3</v>
      </c>
      <c r="AD5" s="21">
        <v>6.1189246497429517E-3</v>
      </c>
      <c r="AE5" s="21">
        <v>5.6287355506390302E-3</v>
      </c>
      <c r="AF5" s="21">
        <v>5.1470756869923528E-3</v>
      </c>
      <c r="AG5" s="21">
        <v>4.6736864908240028E-3</v>
      </c>
      <c r="AH5" s="21">
        <v>4.3255392613540389E-3</v>
      </c>
      <c r="AI5" s="21">
        <v>3.9822678279817225E-3</v>
      </c>
      <c r="AJ5" s="21">
        <v>3.6437059129229565E-3</v>
      </c>
      <c r="AK5" s="21">
        <v>3.3097299992430607E-3</v>
      </c>
      <c r="AL5" s="21">
        <v>2.9802522524869923E-3</v>
      </c>
      <c r="AM5" s="21">
        <v>2.8309264963840564E-3</v>
      </c>
      <c r="AN5" s="21">
        <v>2.6822542665503324E-3</v>
      </c>
      <c r="AO5" s="21">
        <v>2.5342109386817802E-3</v>
      </c>
      <c r="AP5" s="21">
        <v>2.3867912098592958E-3</v>
      </c>
      <c r="AQ5" s="21">
        <v>2.2400141297256315E-3</v>
      </c>
    </row>
    <row r="6" spans="1:43" x14ac:dyDescent="0.25">
      <c r="A6" s="22" t="str">
        <f t="shared" si="0"/>
        <v>nonEUpFOSM</v>
      </c>
      <c r="B6" s="10" t="s">
        <v>118</v>
      </c>
      <c r="C6" s="10" t="s">
        <v>123</v>
      </c>
      <c r="D6" s="21">
        <v>6.7269100472069354E-3</v>
      </c>
      <c r="E6" s="21">
        <v>6.4890676508999601E-3</v>
      </c>
      <c r="F6" s="21">
        <v>6.2499409872216471E-3</v>
      </c>
      <c r="G6" s="21">
        <v>6.0192968556715964E-3</v>
      </c>
      <c r="H6" s="21">
        <v>5.8830400678093753E-3</v>
      </c>
      <c r="I6" s="21">
        <v>5.7576608044622724E-3</v>
      </c>
      <c r="J6" s="21">
        <v>5.64457748849434E-3</v>
      </c>
      <c r="K6" s="21">
        <v>5.5125855842181881E-3</v>
      </c>
      <c r="L6" s="21">
        <v>5.348273544875104E-3</v>
      </c>
      <c r="M6" s="21">
        <v>5.1966340096176733E-3</v>
      </c>
      <c r="N6" s="21">
        <v>5.0196174720376074E-3</v>
      </c>
      <c r="O6" s="21">
        <v>4.8457836470061633E-3</v>
      </c>
      <c r="P6" s="21">
        <v>4.6735407377327398E-3</v>
      </c>
      <c r="Q6" s="21">
        <v>4.5017723367253293E-3</v>
      </c>
      <c r="R6" s="21">
        <v>4.3297744814869699E-3</v>
      </c>
      <c r="S6" s="21">
        <v>4.1613041943300288E-3</v>
      </c>
      <c r="T6" s="21">
        <v>3.9921671136740056E-3</v>
      </c>
      <c r="U6" s="21">
        <v>3.8223959611543012E-3</v>
      </c>
      <c r="V6" s="21">
        <v>3.6520391772582039E-3</v>
      </c>
      <c r="W6" s="21">
        <v>3.48111985068289E-3</v>
      </c>
      <c r="X6" s="21">
        <v>3.3081622608752692E-3</v>
      </c>
      <c r="Y6" s="21">
        <v>3.1333595829604599E-3</v>
      </c>
      <c r="Z6" s="21">
        <v>2.9567419121653282E-3</v>
      </c>
      <c r="AA6" s="21">
        <v>2.7783715379782192E-3</v>
      </c>
      <c r="AB6" s="21">
        <v>2.5982571988617531E-3</v>
      </c>
      <c r="AC6" s="21">
        <v>2.4515286189449315E-3</v>
      </c>
      <c r="AD6" s="21">
        <v>2.304797718102658E-3</v>
      </c>
      <c r="AE6" s="21">
        <v>2.1580431586299964E-3</v>
      </c>
      <c r="AF6" s="21">
        <v>2.0112151341585838E-3</v>
      </c>
      <c r="AG6" s="21">
        <v>1.8642896773173323E-3</v>
      </c>
      <c r="AH6" s="21">
        <v>1.7562311354785143E-3</v>
      </c>
      <c r="AI6" s="21">
        <v>1.6478410390402543E-3</v>
      </c>
      <c r="AJ6" s="21">
        <v>1.5390909684419585E-3</v>
      </c>
      <c r="AK6" s="21">
        <v>1.4299748995434403E-3</v>
      </c>
      <c r="AL6" s="21">
        <v>1.3205034462239196E-3</v>
      </c>
      <c r="AM6" s="21">
        <v>1.2719080080505485E-3</v>
      </c>
      <c r="AN6" s="21">
        <v>1.2227108640149309E-3</v>
      </c>
      <c r="AO6" s="21">
        <v>1.1729119569738877E-3</v>
      </c>
      <c r="AP6" s="21">
        <v>1.1225224431758996E-3</v>
      </c>
      <c r="AQ6" s="21">
        <v>1.0715691617467771E-3</v>
      </c>
    </row>
    <row r="7" spans="1:43" x14ac:dyDescent="0.25">
      <c r="A7" s="22" t="str">
        <f t="shared" si="0"/>
        <v>nonEUpOTHM</v>
      </c>
      <c r="B7" s="10" t="s">
        <v>118</v>
      </c>
      <c r="C7" s="10" t="s">
        <v>124</v>
      </c>
      <c r="D7" s="21">
        <v>2.6332848800198594E-2</v>
      </c>
      <c r="E7" s="21">
        <v>2.533078738638328E-2</v>
      </c>
      <c r="F7" s="21">
        <v>2.4350622725899385E-2</v>
      </c>
      <c r="G7" s="21">
        <v>2.3436533170334339E-2</v>
      </c>
      <c r="H7" s="21">
        <v>2.2796936752192964E-2</v>
      </c>
      <c r="I7" s="21">
        <v>2.2248570205096074E-2</v>
      </c>
      <c r="J7" s="21">
        <v>2.1738195258479198E-2</v>
      </c>
      <c r="K7" s="21">
        <v>2.1169887607650928E-2</v>
      </c>
      <c r="L7" s="21">
        <v>2.0420215843499401E-2</v>
      </c>
      <c r="M7" s="21">
        <v>1.971695704459564E-2</v>
      </c>
      <c r="N7" s="21">
        <v>1.8909014908940591E-2</v>
      </c>
      <c r="O7" s="21">
        <v>1.8120072199869108E-2</v>
      </c>
      <c r="P7" s="21">
        <v>1.7344941615800691E-2</v>
      </c>
      <c r="Q7" s="21">
        <v>1.6579981897177243E-2</v>
      </c>
      <c r="R7" s="21">
        <v>1.5822932989738581E-2</v>
      </c>
      <c r="S7" s="21">
        <v>1.5087778233295435E-2</v>
      </c>
      <c r="T7" s="21">
        <v>1.4358357821228074E-2</v>
      </c>
      <c r="U7" s="21">
        <v>1.3634656952315583E-2</v>
      </c>
      <c r="V7" s="21">
        <v>1.2916677171751045E-2</v>
      </c>
      <c r="W7" s="21">
        <v>1.2204390198015114E-2</v>
      </c>
      <c r="X7" s="21">
        <v>1.1489491051257184E-2</v>
      </c>
      <c r="Y7" s="21">
        <v>1.0775533707828688E-2</v>
      </c>
      <c r="Z7" s="21">
        <v>1.0062573854180745E-2</v>
      </c>
      <c r="AA7" s="21">
        <v>9.3507034544844103E-3</v>
      </c>
      <c r="AB7" s="21">
        <v>8.6399387551132634E-3</v>
      </c>
      <c r="AC7" s="21">
        <v>8.0609873089881878E-3</v>
      </c>
      <c r="AD7" s="21">
        <v>7.4880472941172282E-3</v>
      </c>
      <c r="AE7" s="21">
        <v>6.9209032385205704E-3</v>
      </c>
      <c r="AF7" s="21">
        <v>6.3593349208556083E-3</v>
      </c>
      <c r="AG7" s="21">
        <v>5.803168387274682E-3</v>
      </c>
      <c r="AH7" s="21">
        <v>5.3928823515814184E-3</v>
      </c>
      <c r="AI7" s="21">
        <v>4.9856908517418308E-3</v>
      </c>
      <c r="AJ7" s="21">
        <v>4.581470752073602E-3</v>
      </c>
      <c r="AK7" s="21">
        <v>4.1801425193207509E-3</v>
      </c>
      <c r="AL7" s="21">
        <v>3.7816744615184472E-3</v>
      </c>
      <c r="AM7" s="21">
        <v>3.6005217492577346E-3</v>
      </c>
      <c r="AN7" s="21">
        <v>3.4194850668112231E-3</v>
      </c>
      <c r="AO7" s="21">
        <v>3.2385530010049512E-3</v>
      </c>
      <c r="AP7" s="21">
        <v>3.0577358001933064E-3</v>
      </c>
      <c r="AQ7" s="21">
        <v>2.8770767886949766E-3</v>
      </c>
    </row>
    <row r="8" spans="1:43" x14ac:dyDescent="0.25">
      <c r="A8" s="22" t="str">
        <f t="shared" si="0"/>
        <v>nonEUpFBTO</v>
      </c>
      <c r="B8" s="10" t="s">
        <v>118</v>
      </c>
      <c r="C8" s="10" t="s">
        <v>125</v>
      </c>
      <c r="D8" s="21">
        <v>2.5137518285579752E-2</v>
      </c>
      <c r="E8" s="21">
        <v>2.4134402048395787E-2</v>
      </c>
      <c r="F8" s="21">
        <v>2.3151343221022636E-2</v>
      </c>
      <c r="G8" s="21">
        <v>2.2230461603979679E-2</v>
      </c>
      <c r="H8" s="21">
        <v>2.1576224265845045E-2</v>
      </c>
      <c r="I8" s="21">
        <v>2.101206396931854E-2</v>
      </c>
      <c r="J8" s="21">
        <v>2.0480391607116344E-2</v>
      </c>
      <c r="K8" s="21">
        <v>1.9900213902579234E-2</v>
      </c>
      <c r="L8" s="21">
        <v>1.915373121454067E-2</v>
      </c>
      <c r="M8" s="21">
        <v>1.8454685438765939E-2</v>
      </c>
      <c r="N8" s="21">
        <v>1.7647134245411644E-2</v>
      </c>
      <c r="O8" s="21">
        <v>1.6862879541443165E-2</v>
      </c>
      <c r="P8" s="21">
        <v>1.6096775630975335E-2</v>
      </c>
      <c r="Q8" s="21">
        <v>1.5345076113885359E-2</v>
      </c>
      <c r="R8" s="21">
        <v>1.4605504542868575E-2</v>
      </c>
      <c r="S8" s="21">
        <v>1.3892723504075777E-2</v>
      </c>
      <c r="T8" s="21">
        <v>1.318911976203041E-2</v>
      </c>
      <c r="U8" s="21">
        <v>1.2494568950980778E-2</v>
      </c>
      <c r="V8" s="21">
        <v>1.1808963589289623E-2</v>
      </c>
      <c r="W8" s="21">
        <v>1.1132173443470839E-2</v>
      </c>
      <c r="X8" s="21">
        <v>1.0462586187898193E-2</v>
      </c>
      <c r="Y8" s="21">
        <v>9.7964181930627614E-3</v>
      </c>
      <c r="Z8" s="21">
        <v>9.1336782300899255E-3</v>
      </c>
      <c r="AA8" s="21">
        <v>8.4744147964171956E-3</v>
      </c>
      <c r="AB8" s="21">
        <v>7.8186003708391461E-3</v>
      </c>
      <c r="AC8" s="21">
        <v>7.2779925277746127E-3</v>
      </c>
      <c r="AD8" s="21">
        <v>6.7457509683097605E-3</v>
      </c>
      <c r="AE8" s="21">
        <v>6.2215881813917351E-3</v>
      </c>
      <c r="AF8" s="21">
        <v>5.7052144933578131E-3</v>
      </c>
      <c r="AG8" s="21">
        <v>5.1963865678888999E-3</v>
      </c>
      <c r="AH8" s="21">
        <v>4.82079652409384E-3</v>
      </c>
      <c r="AI8" s="21">
        <v>4.4496993494497206E-3</v>
      </c>
      <c r="AJ8" s="21">
        <v>4.082934127054072E-3</v>
      </c>
      <c r="AK8" s="21">
        <v>3.7203838554855651E-3</v>
      </c>
      <c r="AL8" s="21">
        <v>3.3619711960131138E-3</v>
      </c>
      <c r="AM8" s="21">
        <v>3.1975546938167732E-3</v>
      </c>
      <c r="AN8" s="21">
        <v>3.0337682206973415E-3</v>
      </c>
      <c r="AO8" s="21">
        <v>2.8705860812091588E-3</v>
      </c>
      <c r="AP8" s="21">
        <v>2.7080038398958894E-3</v>
      </c>
      <c r="AQ8" s="21">
        <v>2.5460434802938581E-3</v>
      </c>
    </row>
    <row r="9" spans="1:43" x14ac:dyDescent="0.25">
      <c r="A9" s="22" t="str">
        <f t="shared" si="0"/>
        <v>nonEUpTXWO</v>
      </c>
      <c r="B9" s="10" t="s">
        <v>118</v>
      </c>
      <c r="C9" s="10" t="s">
        <v>126</v>
      </c>
      <c r="D9" s="21">
        <v>2.3433742090020582E-2</v>
      </c>
      <c r="E9" s="21">
        <v>2.2472651345406991E-2</v>
      </c>
      <c r="F9" s="21">
        <v>2.1539935921849773E-2</v>
      </c>
      <c r="G9" s="21">
        <v>2.0691262269623811E-2</v>
      </c>
      <c r="H9" s="21">
        <v>2.0070451509209608E-2</v>
      </c>
      <c r="I9" s="21">
        <v>1.9536414109022404E-2</v>
      </c>
      <c r="J9" s="21">
        <v>1.9021285813189737E-2</v>
      </c>
      <c r="K9" s="21">
        <v>1.8462641604814145E-2</v>
      </c>
      <c r="L9" s="21">
        <v>1.7758509933170963E-2</v>
      </c>
      <c r="M9" s="21">
        <v>1.7100752074475478E-2</v>
      </c>
      <c r="N9" s="21">
        <v>1.6336704704568827E-2</v>
      </c>
      <c r="O9" s="21">
        <v>1.5595950191454655E-2</v>
      </c>
      <c r="P9" s="21">
        <v>1.4873425615223201E-2</v>
      </c>
      <c r="Q9" s="21">
        <v>1.41653795844221E-2</v>
      </c>
      <c r="R9" s="21">
        <v>1.3469596380950577E-2</v>
      </c>
      <c r="S9" s="21">
        <v>1.2800059409512343E-2</v>
      </c>
      <c r="T9" s="21">
        <v>1.2139721673332105E-2</v>
      </c>
      <c r="U9" s="21">
        <v>1.1488447129406776E-2</v>
      </c>
      <c r="V9" s="21">
        <v>1.0846117119567955E-2</v>
      </c>
      <c r="W9" s="21">
        <v>1.0212589090854429E-2</v>
      </c>
      <c r="X9" s="21">
        <v>9.5894583075979423E-3</v>
      </c>
      <c r="Y9" s="21">
        <v>8.9695551605598611E-3</v>
      </c>
      <c r="Z9" s="21">
        <v>8.3528851352083766E-3</v>
      </c>
      <c r="AA9" s="21">
        <v>7.7394931659828803E-3</v>
      </c>
      <c r="AB9" s="21">
        <v>7.1293481745168252E-3</v>
      </c>
      <c r="AC9" s="21">
        <v>6.6199292141086996E-3</v>
      </c>
      <c r="AD9" s="21">
        <v>6.1194848398707924E-3</v>
      </c>
      <c r="AE9" s="21">
        <v>5.627708686166244E-3</v>
      </c>
      <c r="AF9" s="21">
        <v>5.1442924977266324E-3</v>
      </c>
      <c r="AG9" s="21">
        <v>4.6689757501712226E-3</v>
      </c>
      <c r="AH9" s="21">
        <v>4.318939733300442E-3</v>
      </c>
      <c r="AI9" s="21">
        <v>3.9737651258604512E-3</v>
      </c>
      <c r="AJ9" s="21">
        <v>3.6332826757831116E-3</v>
      </c>
      <c r="AK9" s="21">
        <v>3.2973671976253005E-3</v>
      </c>
      <c r="AL9" s="21">
        <v>2.9659295641131234E-3</v>
      </c>
      <c r="AM9" s="21">
        <v>2.8156974177064864E-3</v>
      </c>
      <c r="AN9" s="21">
        <v>2.6661512371913831E-3</v>
      </c>
      <c r="AO9" s="21">
        <v>2.5172641169257659E-3</v>
      </c>
      <c r="AP9" s="21">
        <v>2.3690295310095921E-3</v>
      </c>
      <c r="AQ9" s="21">
        <v>2.2214651943858188E-3</v>
      </c>
    </row>
    <row r="10" spans="1:43" x14ac:dyDescent="0.25">
      <c r="A10" s="22" t="str">
        <f t="shared" si="0"/>
        <v>nonEUpCOKE</v>
      </c>
      <c r="B10" s="10" t="s">
        <v>118</v>
      </c>
      <c r="C10" s="10" t="s">
        <v>127</v>
      </c>
      <c r="D10" s="21">
        <v>3.8401734555201683E-2</v>
      </c>
      <c r="E10" s="21">
        <v>3.701742703510158E-2</v>
      </c>
      <c r="F10" s="21">
        <v>3.5637306285977832E-2</v>
      </c>
      <c r="G10" s="21">
        <v>3.4317368115564184E-2</v>
      </c>
      <c r="H10" s="21">
        <v>3.3483558210275932E-2</v>
      </c>
      <c r="I10" s="21">
        <v>3.2740790181892798E-2</v>
      </c>
      <c r="J10" s="21">
        <v>3.2064102144315987E-2</v>
      </c>
      <c r="K10" s="21">
        <v>3.1291306553434817E-2</v>
      </c>
      <c r="L10" s="21">
        <v>3.0312216973747752E-2</v>
      </c>
      <c r="M10" s="21">
        <v>2.9398776452874253E-2</v>
      </c>
      <c r="N10" s="21">
        <v>2.8336349602103184E-2</v>
      </c>
      <c r="O10" s="21">
        <v>2.7293603664940713E-2</v>
      </c>
      <c r="P10" s="21">
        <v>2.6262432123592472E-2</v>
      </c>
      <c r="Q10" s="21">
        <v>2.5237197664298661E-2</v>
      </c>
      <c r="R10" s="21">
        <v>2.4214334550055394E-2</v>
      </c>
      <c r="S10" s="21">
        <v>2.3215006561449147E-2</v>
      </c>
      <c r="T10" s="21">
        <v>2.2215439613548993E-2</v>
      </c>
      <c r="U10" s="21">
        <v>2.1215784653699332E-2</v>
      </c>
      <c r="V10" s="21">
        <v>2.0216227587149471E-2</v>
      </c>
      <c r="W10" s="21">
        <v>1.9216927998847666E-2</v>
      </c>
      <c r="X10" s="21">
        <v>1.8206053735618122E-2</v>
      </c>
      <c r="Y10" s="21">
        <v>1.7188599919807701E-2</v>
      </c>
      <c r="Z10" s="21">
        <v>1.6164752597657372E-2</v>
      </c>
      <c r="AA10" s="21">
        <v>1.5134749181984986E-2</v>
      </c>
      <c r="AB10" s="21">
        <v>1.4098728495037238E-2</v>
      </c>
      <c r="AC10" s="21">
        <v>1.3257710162708047E-2</v>
      </c>
      <c r="AD10" s="21">
        <v>1.241911667288409E-2</v>
      </c>
      <c r="AE10" s="21">
        <v>1.1582756064176469E-2</v>
      </c>
      <c r="AF10" s="21">
        <v>1.0748452206654213E-2</v>
      </c>
      <c r="AG10" s="21">
        <v>9.9160866431154959E-3</v>
      </c>
      <c r="AH10" s="21">
        <v>9.3027701672225849E-3</v>
      </c>
      <c r="AI10" s="21">
        <v>8.6895247240948992E-3</v>
      </c>
      <c r="AJ10" s="21">
        <v>8.076233893582363E-3</v>
      </c>
      <c r="AK10" s="21">
        <v>7.4628496407587175E-3</v>
      </c>
      <c r="AL10" s="21">
        <v>6.8494348298427932E-3</v>
      </c>
      <c r="AM10" s="21">
        <v>6.5736507402037736E-3</v>
      </c>
      <c r="AN10" s="21">
        <v>6.2957374459194915E-3</v>
      </c>
      <c r="AO10" s="21">
        <v>6.0157052262900246E-3</v>
      </c>
      <c r="AP10" s="21">
        <v>5.7336069286686442E-3</v>
      </c>
      <c r="AQ10" s="21">
        <v>5.449570350723465E-3</v>
      </c>
    </row>
    <row r="11" spans="1:43" x14ac:dyDescent="0.25">
      <c r="A11" s="22" t="str">
        <f t="shared" si="0"/>
        <v>nonEUpREFN</v>
      </c>
      <c r="B11" s="10" t="s">
        <v>118</v>
      </c>
      <c r="C11" s="10" t="s">
        <v>128</v>
      </c>
      <c r="D11" s="21">
        <v>7.1905606945047884E-2</v>
      </c>
      <c r="E11" s="21">
        <v>6.9929343862632498E-2</v>
      </c>
      <c r="F11" s="21">
        <v>6.7821992665741515E-2</v>
      </c>
      <c r="G11" s="21">
        <v>6.5615995868409938E-2</v>
      </c>
      <c r="H11" s="21">
        <v>6.4750713013831174E-2</v>
      </c>
      <c r="I11" s="21">
        <v>6.3836377404970168E-2</v>
      </c>
      <c r="J11" s="21">
        <v>6.3153448497640374E-2</v>
      </c>
      <c r="K11" s="21">
        <v>6.2184723154267818E-2</v>
      </c>
      <c r="L11" s="21">
        <v>6.0971308447143713E-2</v>
      </c>
      <c r="M11" s="21">
        <v>5.9867033580276452E-2</v>
      </c>
      <c r="N11" s="21">
        <v>5.8532518351844365E-2</v>
      </c>
      <c r="O11" s="21">
        <v>5.7180075793607843E-2</v>
      </c>
      <c r="P11" s="21">
        <v>5.5792101082174916E-2</v>
      </c>
      <c r="Q11" s="21">
        <v>5.4357319450024422E-2</v>
      </c>
      <c r="R11" s="21">
        <v>5.2867936849542607E-2</v>
      </c>
      <c r="S11" s="21">
        <v>5.1364814405568948E-2</v>
      </c>
      <c r="T11" s="21">
        <v>4.9808056266144707E-2</v>
      </c>
      <c r="U11" s="21">
        <v>4.8199252077986587E-2</v>
      </c>
      <c r="V11" s="21">
        <v>4.6540123079525042E-2</v>
      </c>
      <c r="W11" s="21">
        <v>4.4832335522001721E-2</v>
      </c>
      <c r="X11" s="21">
        <v>4.3034095170099262E-2</v>
      </c>
      <c r="Y11" s="21">
        <v>4.1177829634813534E-2</v>
      </c>
      <c r="Z11" s="21">
        <v>3.9264614491346661E-2</v>
      </c>
      <c r="AA11" s="21">
        <v>3.7295627225584105E-2</v>
      </c>
      <c r="AB11" s="21">
        <v>3.5271870356266555E-2</v>
      </c>
      <c r="AC11" s="21">
        <v>3.3670845809405603E-2</v>
      </c>
      <c r="AD11" s="21">
        <v>3.2034894208845643E-2</v>
      </c>
      <c r="AE11" s="21">
        <v>3.0364589011363297E-2</v>
      </c>
      <c r="AF11" s="21">
        <v>2.866057192948368E-2</v>
      </c>
      <c r="AG11" s="21">
        <v>2.6923571420324421E-2</v>
      </c>
      <c r="AH11" s="21">
        <v>2.5648222894371298E-2</v>
      </c>
      <c r="AI11" s="21">
        <v>2.434630064995047E-2</v>
      </c>
      <c r="AJ11" s="21">
        <v>2.3018056057231728E-2</v>
      </c>
      <c r="AK11" s="21">
        <v>2.1663895985127968E-2</v>
      </c>
      <c r="AL11" s="21">
        <v>2.0284646018230768E-2</v>
      </c>
      <c r="AM11" s="21">
        <v>1.9682736046947591E-2</v>
      </c>
      <c r="AN11" s="21">
        <v>1.9063858558516111E-2</v>
      </c>
      <c r="AO11" s="21">
        <v>1.8428234100633767E-2</v>
      </c>
      <c r="AP11" s="21">
        <v>1.777621140720298E-2</v>
      </c>
      <c r="AQ11" s="21">
        <v>1.7108434495229252E-2</v>
      </c>
    </row>
    <row r="12" spans="1:43" x14ac:dyDescent="0.25">
      <c r="A12" s="22" t="str">
        <f t="shared" si="0"/>
        <v>nonEUpCHEM</v>
      </c>
      <c r="B12" s="10" t="s">
        <v>118</v>
      </c>
      <c r="C12" s="10" t="s">
        <v>129</v>
      </c>
      <c r="D12" s="21">
        <v>3.1912100550325562E-2</v>
      </c>
      <c r="E12" s="21">
        <v>3.0749012801628783E-2</v>
      </c>
      <c r="F12" s="21">
        <v>2.96000719777747E-2</v>
      </c>
      <c r="G12" s="21">
        <v>2.8516869447289706E-2</v>
      </c>
      <c r="H12" s="21">
        <v>2.7807144359079494E-2</v>
      </c>
      <c r="I12" s="21">
        <v>2.7185633625965044E-2</v>
      </c>
      <c r="J12" s="21">
        <v>2.6618034890050657E-2</v>
      </c>
      <c r="K12" s="21">
        <v>2.5970310953951303E-2</v>
      </c>
      <c r="L12" s="21">
        <v>2.5127877867711312E-2</v>
      </c>
      <c r="M12" s="21">
        <v>2.4340511608204718E-2</v>
      </c>
      <c r="N12" s="21">
        <v>2.342060053581152E-2</v>
      </c>
      <c r="O12" s="21">
        <v>2.251951936062957E-2</v>
      </c>
      <c r="P12" s="21">
        <v>2.1630569152875978E-2</v>
      </c>
      <c r="Q12" s="21">
        <v>2.0749111984306623E-2</v>
      </c>
      <c r="R12" s="21">
        <v>1.9872185034606638E-2</v>
      </c>
      <c r="S12" s="21">
        <v>1.9018239011626026E-2</v>
      </c>
      <c r="T12" s="21">
        <v>1.8166258201039343E-2</v>
      </c>
      <c r="U12" s="21">
        <v>1.7316354390826794E-2</v>
      </c>
      <c r="V12" s="21">
        <v>1.6468663857413079E-2</v>
      </c>
      <c r="W12" s="21">
        <v>1.5623294024912582E-2</v>
      </c>
      <c r="X12" s="21">
        <v>1.4772711641795166E-2</v>
      </c>
      <c r="Y12" s="21">
        <v>1.3918361469349994E-2</v>
      </c>
      <c r="Z12" s="21">
        <v>1.3060410324462812E-2</v>
      </c>
      <c r="AA12" s="21">
        <v>1.2199066767847655E-2</v>
      </c>
      <c r="AB12" s="21">
        <v>1.1334450732106816E-2</v>
      </c>
      <c r="AC12" s="21">
        <v>1.0629779874387291E-2</v>
      </c>
      <c r="AD12" s="21">
        <v>9.9290125250306449E-3</v>
      </c>
      <c r="AE12" s="21">
        <v>9.231976984123369E-3</v>
      </c>
      <c r="AF12" s="21">
        <v>8.5385040883141361E-3</v>
      </c>
      <c r="AG12" s="21">
        <v>7.8484758866576021E-3</v>
      </c>
      <c r="AH12" s="21">
        <v>7.3406985683552861E-3</v>
      </c>
      <c r="AI12" s="21">
        <v>6.8342303262519666E-3</v>
      </c>
      <c r="AJ12" s="21">
        <v>6.3289680409523985E-3</v>
      </c>
      <c r="AK12" s="21">
        <v>5.8248639638645017E-3</v>
      </c>
      <c r="AL12" s="21">
        <v>5.3219544417177911E-3</v>
      </c>
      <c r="AM12" s="21">
        <v>5.0964397057502442E-3</v>
      </c>
      <c r="AN12" s="21">
        <v>4.869656844980863E-3</v>
      </c>
      <c r="AO12" s="21">
        <v>4.6416146332858288E-3</v>
      </c>
      <c r="AP12" s="21">
        <v>4.4123539788061272E-3</v>
      </c>
      <c r="AQ12" s="21">
        <v>4.1819731302400465E-3</v>
      </c>
    </row>
    <row r="13" spans="1:43" x14ac:dyDescent="0.25">
      <c r="A13" s="22" t="str">
        <f t="shared" si="0"/>
        <v>nonEUpRUBP</v>
      </c>
      <c r="B13" s="10" t="s">
        <v>118</v>
      </c>
      <c r="C13" s="10" t="s">
        <v>130</v>
      </c>
      <c r="D13" s="21">
        <v>2.9086406111753504E-2</v>
      </c>
      <c r="E13" s="21">
        <v>2.7928382674857311E-2</v>
      </c>
      <c r="F13" s="21">
        <v>2.6791011333139325E-2</v>
      </c>
      <c r="G13" s="21">
        <v>2.5727262027860132E-2</v>
      </c>
      <c r="H13" s="21">
        <v>2.4975056537853701E-2</v>
      </c>
      <c r="I13" s="21">
        <v>2.4319651086587069E-2</v>
      </c>
      <c r="J13" s="21">
        <v>2.3696909415005907E-2</v>
      </c>
      <c r="K13" s="21">
        <v>2.3020511164249413E-2</v>
      </c>
      <c r="L13" s="21">
        <v>2.2174141213781251E-2</v>
      </c>
      <c r="M13" s="21">
        <v>2.1382247885454619E-2</v>
      </c>
      <c r="N13" s="21">
        <v>2.0454955383917506E-2</v>
      </c>
      <c r="O13" s="21">
        <v>1.9554858458060487E-2</v>
      </c>
      <c r="P13" s="21">
        <v>1.8675807512856135E-2</v>
      </c>
      <c r="Q13" s="21">
        <v>1.7813262340834246E-2</v>
      </c>
      <c r="R13" s="21">
        <v>1.6964471408905446E-2</v>
      </c>
      <c r="S13" s="21">
        <v>1.6147359574502751E-2</v>
      </c>
      <c r="T13" s="21">
        <v>1.5340217205874529E-2</v>
      </c>
      <c r="U13" s="21">
        <v>1.4542916423554875E-2</v>
      </c>
      <c r="V13" s="21">
        <v>1.3755351677985361E-2</v>
      </c>
      <c r="W13" s="21">
        <v>1.2977397959048842E-2</v>
      </c>
      <c r="X13" s="21">
        <v>1.2211611996318039E-2</v>
      </c>
      <c r="Y13" s="21">
        <v>1.1448541552892766E-2</v>
      </c>
      <c r="Z13" s="21">
        <v>1.0688234916429673E-2</v>
      </c>
      <c r="AA13" s="21">
        <v>9.9307817384596264E-3</v>
      </c>
      <c r="AB13" s="21">
        <v>9.1761889418949805E-3</v>
      </c>
      <c r="AC13" s="21">
        <v>8.548748000306694E-3</v>
      </c>
      <c r="AD13" s="21">
        <v>7.9310667999530349E-3</v>
      </c>
      <c r="AE13" s="21">
        <v>7.322804725838461E-3</v>
      </c>
      <c r="AF13" s="21">
        <v>6.7236267935310012E-3</v>
      </c>
      <c r="AG13" s="21">
        <v>6.1332505029058071E-3</v>
      </c>
      <c r="AH13" s="21">
        <v>5.6981482337249423E-3</v>
      </c>
      <c r="AI13" s="21">
        <v>5.2681429771918031E-3</v>
      </c>
      <c r="AJ13" s="21">
        <v>4.8430460143653598E-3</v>
      </c>
      <c r="AK13" s="21">
        <v>4.4227199181600119E-3</v>
      </c>
      <c r="AL13" s="21">
        <v>4.0070805477305793E-3</v>
      </c>
      <c r="AM13" s="21">
        <v>3.8178541060167603E-3</v>
      </c>
      <c r="AN13" s="21">
        <v>3.6290669098912876E-3</v>
      </c>
      <c r="AO13" s="21">
        <v>3.4406913546928264E-3</v>
      </c>
      <c r="AP13" s="21">
        <v>3.25272659327136E-3</v>
      </c>
      <c r="AQ13" s="21">
        <v>3.065206426709155E-3</v>
      </c>
    </row>
    <row r="14" spans="1:43" x14ac:dyDescent="0.25">
      <c r="A14" s="22" t="str">
        <f t="shared" si="0"/>
        <v>nonEUpNMMP</v>
      </c>
      <c r="B14" s="10" t="s">
        <v>118</v>
      </c>
      <c r="C14" s="10" t="s">
        <v>131</v>
      </c>
      <c r="D14" s="21">
        <v>3.4036499273707443E-2</v>
      </c>
      <c r="E14" s="21">
        <v>3.2731847008302006E-2</v>
      </c>
      <c r="F14" s="21">
        <v>3.1416377546020779E-2</v>
      </c>
      <c r="G14" s="21">
        <v>3.0117555601879786E-2</v>
      </c>
      <c r="H14" s="21">
        <v>2.9288609444761526E-2</v>
      </c>
      <c r="I14" s="21">
        <v>2.8538667077701918E-2</v>
      </c>
      <c r="J14" s="21">
        <v>2.7828455293099408E-2</v>
      </c>
      <c r="K14" s="21">
        <v>2.7055614044560139E-2</v>
      </c>
      <c r="L14" s="21">
        <v>2.6057932022424568E-2</v>
      </c>
      <c r="M14" s="21">
        <v>2.5125845014193127E-2</v>
      </c>
      <c r="N14" s="21">
        <v>2.4062501040840401E-2</v>
      </c>
      <c r="O14" s="21">
        <v>2.3029636304734646E-2</v>
      </c>
      <c r="P14" s="21">
        <v>2.2020233805007727E-2</v>
      </c>
      <c r="Q14" s="21">
        <v>2.1029129907738087E-2</v>
      </c>
      <c r="R14" s="21">
        <v>2.0053245493878435E-2</v>
      </c>
      <c r="S14" s="21">
        <v>1.9110630710015952E-2</v>
      </c>
      <c r="T14" s="21">
        <v>1.8179771161320968E-2</v>
      </c>
      <c r="U14" s="21">
        <v>1.7260503444201047E-2</v>
      </c>
      <c r="V14" s="21">
        <v>1.6352686268334082E-2</v>
      </c>
      <c r="W14" s="21">
        <v>1.5456161630482801E-2</v>
      </c>
      <c r="X14" s="21">
        <v>1.4568044153193682E-2</v>
      </c>
      <c r="Y14" s="21">
        <v>1.3684502060515635E-2</v>
      </c>
      <c r="Z14" s="21">
        <v>1.2805526777440512E-2</v>
      </c>
      <c r="AA14" s="21">
        <v>1.1931153993977595E-2</v>
      </c>
      <c r="AB14" s="21">
        <v>1.1061334244299559E-2</v>
      </c>
      <c r="AC14" s="21">
        <v>1.0343377481532023E-2</v>
      </c>
      <c r="AD14" s="21">
        <v>9.6360790164642385E-3</v>
      </c>
      <c r="AE14" s="21">
        <v>8.9390473681821847E-3</v>
      </c>
      <c r="AF14" s="21">
        <v>8.2519026767786663E-3</v>
      </c>
      <c r="AG14" s="21">
        <v>7.574323427441354E-3</v>
      </c>
      <c r="AH14" s="21">
        <v>7.0688379387974232E-3</v>
      </c>
      <c r="AI14" s="21">
        <v>6.5692602771300068E-3</v>
      </c>
      <c r="AJ14" s="21">
        <v>6.0753624794671612E-3</v>
      </c>
      <c r="AK14" s="21">
        <v>5.5869755856080561E-3</v>
      </c>
      <c r="AL14" s="21">
        <v>5.103994037638393E-3</v>
      </c>
      <c r="AM14" s="21">
        <v>4.8731108961193037E-3</v>
      </c>
      <c r="AN14" s="21">
        <v>4.6433437659353372E-3</v>
      </c>
      <c r="AO14" s="21">
        <v>4.4146396056025106E-3</v>
      </c>
      <c r="AP14" s="21">
        <v>4.1869770890073932E-3</v>
      </c>
      <c r="AQ14" s="21">
        <v>3.9603764924007745E-3</v>
      </c>
    </row>
    <row r="15" spans="1:43" x14ac:dyDescent="0.25">
      <c r="A15" s="22" t="str">
        <f t="shared" si="0"/>
        <v>nonEUpMETP</v>
      </c>
      <c r="B15" s="10" t="s">
        <v>118</v>
      </c>
      <c r="C15" s="10" t="s">
        <v>132</v>
      </c>
      <c r="D15" s="21">
        <v>4.2402343443147972E-2</v>
      </c>
      <c r="E15" s="21">
        <v>4.0689345322485249E-2</v>
      </c>
      <c r="F15" s="21">
        <v>3.9033662915007872E-2</v>
      </c>
      <c r="G15" s="21">
        <v>3.7548391804598014E-2</v>
      </c>
      <c r="H15" s="21">
        <v>3.6449370670160297E-2</v>
      </c>
      <c r="I15" s="21">
        <v>3.549705236305245E-2</v>
      </c>
      <c r="J15" s="21">
        <v>3.455216361627933E-2</v>
      </c>
      <c r="K15" s="21">
        <v>3.3535510673511792E-2</v>
      </c>
      <c r="L15" s="21">
        <v>3.2279273904829431E-2</v>
      </c>
      <c r="M15" s="21">
        <v>3.1104687581839707E-2</v>
      </c>
      <c r="N15" s="21">
        <v>2.9741062035033572E-2</v>
      </c>
      <c r="O15" s="21">
        <v>2.8416573647468635E-2</v>
      </c>
      <c r="P15" s="21">
        <v>2.7122193154947016E-2</v>
      </c>
      <c r="Q15" s="21">
        <v>2.5851116140649166E-2</v>
      </c>
      <c r="R15" s="21">
        <v>2.4599522932668094E-2</v>
      </c>
      <c r="S15" s="21">
        <v>2.3389945804875856E-2</v>
      </c>
      <c r="T15" s="21">
        <v>2.2194949243701689E-2</v>
      </c>
      <c r="U15" s="21">
        <v>2.1014335299812892E-2</v>
      </c>
      <c r="V15" s="21">
        <v>1.9847926175095787E-2</v>
      </c>
      <c r="W15" s="21">
        <v>1.8695529213461182E-2</v>
      </c>
      <c r="X15" s="21">
        <v>1.7557098427473994E-2</v>
      </c>
      <c r="Y15" s="21">
        <v>1.6422916450170466E-2</v>
      </c>
      <c r="Z15" s="21">
        <v>1.5293023582866661E-2</v>
      </c>
      <c r="AA15" s="21">
        <v>1.4167505518836276E-2</v>
      </c>
      <c r="AB15" s="21">
        <v>1.3046347057115271E-2</v>
      </c>
      <c r="AC15" s="21">
        <v>1.2106926076494995E-2</v>
      </c>
      <c r="AD15" s="21">
        <v>1.1183653450547726E-2</v>
      </c>
      <c r="AE15" s="21">
        <v>1.0275939459154282E-2</v>
      </c>
      <c r="AF15" s="21">
        <v>9.3832222497147733E-3</v>
      </c>
      <c r="AG15" s="21">
        <v>8.5050161434372384E-3</v>
      </c>
      <c r="AH15" s="21">
        <v>7.8575770656772459E-3</v>
      </c>
      <c r="AI15" s="21">
        <v>7.2190775207517932E-3</v>
      </c>
      <c r="AJ15" s="21">
        <v>6.5892009932051465E-3</v>
      </c>
      <c r="AK15" s="21">
        <v>5.9677024483074659E-3</v>
      </c>
      <c r="AL15" s="21">
        <v>5.3544124710134255E-3</v>
      </c>
      <c r="AM15" s="21">
        <v>5.0767175394456077E-3</v>
      </c>
      <c r="AN15" s="21">
        <v>4.8004027283812256E-3</v>
      </c>
      <c r="AO15" s="21">
        <v>4.5254162420336197E-3</v>
      </c>
      <c r="AP15" s="21">
        <v>4.2517406461540785E-3</v>
      </c>
      <c r="AQ15" s="21">
        <v>3.9794050093153732E-3</v>
      </c>
    </row>
    <row r="16" spans="1:43" x14ac:dyDescent="0.25">
      <c r="A16" s="22" t="str">
        <f t="shared" si="0"/>
        <v>nonEUpELEC</v>
      </c>
      <c r="B16" s="10" t="s">
        <v>118</v>
      </c>
      <c r="C16" s="10" t="s">
        <v>133</v>
      </c>
      <c r="D16" s="21">
        <v>2.8245763054747242E-2</v>
      </c>
      <c r="E16" s="21">
        <v>2.7111717543411018E-2</v>
      </c>
      <c r="F16" s="21">
        <v>2.6004681870401614E-2</v>
      </c>
      <c r="G16" s="21">
        <v>2.4989797909476197E-2</v>
      </c>
      <c r="H16" s="21">
        <v>2.4265110007056334E-2</v>
      </c>
      <c r="I16" s="21">
        <v>2.3624827678595306E-2</v>
      </c>
      <c r="J16" s="21">
        <v>2.29959125670538E-2</v>
      </c>
      <c r="K16" s="21">
        <v>2.2320139713131848E-2</v>
      </c>
      <c r="L16" s="21">
        <v>2.1473990775166651E-2</v>
      </c>
      <c r="M16" s="21">
        <v>2.0684005759204149E-2</v>
      </c>
      <c r="N16" s="21">
        <v>1.9771240072522067E-2</v>
      </c>
      <c r="O16" s="21">
        <v>1.8885923456440246E-2</v>
      </c>
      <c r="P16" s="21">
        <v>1.802192671263847E-2</v>
      </c>
      <c r="Q16" s="21">
        <v>1.7174621189712136E-2</v>
      </c>
      <c r="R16" s="21">
        <v>1.6341378271700124E-2</v>
      </c>
      <c r="S16" s="21">
        <v>1.5537185308466706E-2</v>
      </c>
      <c r="T16" s="21">
        <v>1.4743712715695301E-2</v>
      </c>
      <c r="U16" s="21">
        <v>1.3960795081760624E-2</v>
      </c>
      <c r="V16" s="21">
        <v>1.3188283532484579E-2</v>
      </c>
      <c r="W16" s="21">
        <v>1.2426014068185554E-2</v>
      </c>
      <c r="X16" s="21">
        <v>1.1675242884549575E-2</v>
      </c>
      <c r="Y16" s="21">
        <v>1.0928150361897537E-2</v>
      </c>
      <c r="Z16" s="21">
        <v>1.0184738930002379E-2</v>
      </c>
      <c r="AA16" s="21">
        <v>9.4450522646838397E-3</v>
      </c>
      <c r="AB16" s="21">
        <v>8.7090511662661907E-3</v>
      </c>
      <c r="AC16" s="21">
        <v>8.0908855911051569E-3</v>
      </c>
      <c r="AD16" s="21">
        <v>7.484007516758262E-3</v>
      </c>
      <c r="AE16" s="21">
        <v>6.8879986334942078E-3</v>
      </c>
      <c r="AF16" s="21">
        <v>6.3024495999405294E-3</v>
      </c>
      <c r="AG16" s="21">
        <v>5.7270079035918187E-3</v>
      </c>
      <c r="AH16" s="21">
        <v>5.3013790275083794E-3</v>
      </c>
      <c r="AI16" s="21">
        <v>4.8820363762187569E-3</v>
      </c>
      <c r="AJ16" s="21">
        <v>4.4687493216963858E-3</v>
      </c>
      <c r="AK16" s="21">
        <v>4.0613403962880268E-3</v>
      </c>
      <c r="AL16" s="21">
        <v>3.6596769907026871E-3</v>
      </c>
      <c r="AM16" s="21">
        <v>3.4749759566919947E-3</v>
      </c>
      <c r="AN16" s="21">
        <v>3.2913821899712703E-3</v>
      </c>
      <c r="AO16" s="21">
        <v>3.1088521703112049E-3</v>
      </c>
      <c r="AP16" s="21">
        <v>2.9273670582127265E-3</v>
      </c>
      <c r="AQ16" s="21">
        <v>2.7469369151748024E-3</v>
      </c>
    </row>
    <row r="17" spans="1:43" x14ac:dyDescent="0.25">
      <c r="A17" s="22" t="str">
        <f t="shared" si="0"/>
        <v>nonEUpMACH</v>
      </c>
      <c r="B17" s="10" t="s">
        <v>118</v>
      </c>
      <c r="C17" s="10" t="s">
        <v>134</v>
      </c>
      <c r="D17" s="21">
        <v>3.0277889929836377E-2</v>
      </c>
      <c r="E17" s="21">
        <v>2.9062707381904529E-2</v>
      </c>
      <c r="F17" s="21">
        <v>2.7882262372249E-2</v>
      </c>
      <c r="G17" s="21">
        <v>2.6811699905932018E-2</v>
      </c>
      <c r="H17" s="21">
        <v>2.603171228403367E-2</v>
      </c>
      <c r="I17" s="21">
        <v>2.5347133089044016E-2</v>
      </c>
      <c r="J17" s="21">
        <v>2.4671553123548851E-2</v>
      </c>
      <c r="K17" s="21">
        <v>2.394544364132889E-2</v>
      </c>
      <c r="L17" s="21">
        <v>2.3036339735892808E-2</v>
      </c>
      <c r="M17" s="21">
        <v>2.2187284328331947E-2</v>
      </c>
      <c r="N17" s="21">
        <v>2.1203696921810122E-2</v>
      </c>
      <c r="O17" s="21">
        <v>2.0249531270986276E-2</v>
      </c>
      <c r="P17" s="21">
        <v>1.9318223224993325E-2</v>
      </c>
      <c r="Q17" s="21">
        <v>1.8404815242068162E-2</v>
      </c>
      <c r="R17" s="21">
        <v>1.7506508728144965E-2</v>
      </c>
      <c r="S17" s="21">
        <v>1.6639504493061397E-2</v>
      </c>
      <c r="T17" s="21">
        <v>1.5783978514929853E-2</v>
      </c>
      <c r="U17" s="21">
        <v>1.493976160302446E-2</v>
      </c>
      <c r="V17" s="21">
        <v>1.4106702239364721E-2</v>
      </c>
      <c r="W17" s="21">
        <v>1.3284632593661749E-2</v>
      </c>
      <c r="X17" s="21">
        <v>1.2475306182071488E-2</v>
      </c>
      <c r="Y17" s="21">
        <v>1.166979727098072E-2</v>
      </c>
      <c r="Z17" s="21">
        <v>1.0868118786174219E-2</v>
      </c>
      <c r="AA17" s="21">
        <v>1.0070326298392662E-2</v>
      </c>
      <c r="AB17" s="21">
        <v>9.2763880468340609E-3</v>
      </c>
      <c r="AC17" s="21">
        <v>8.6083963469678615E-3</v>
      </c>
      <c r="AD17" s="21">
        <v>7.9528275751449273E-3</v>
      </c>
      <c r="AE17" s="21">
        <v>7.3092181761031938E-3</v>
      </c>
      <c r="AF17" s="21">
        <v>6.6771186136997951E-3</v>
      </c>
      <c r="AG17" s="21">
        <v>6.0561392682898507E-3</v>
      </c>
      <c r="AH17" s="21">
        <v>5.597714127418274E-3</v>
      </c>
      <c r="AI17" s="21">
        <v>5.146185312695839E-3</v>
      </c>
      <c r="AJ17" s="21">
        <v>4.7013003953023658E-3</v>
      </c>
      <c r="AK17" s="21">
        <v>4.2628636578343482E-3</v>
      </c>
      <c r="AL17" s="21">
        <v>3.8307273196445113E-3</v>
      </c>
      <c r="AM17" s="21">
        <v>3.6337123502634405E-3</v>
      </c>
      <c r="AN17" s="21">
        <v>3.4378674053052727E-3</v>
      </c>
      <c r="AO17" s="21">
        <v>3.2431467139051318E-3</v>
      </c>
      <c r="AP17" s="21">
        <v>3.0495306479170203E-3</v>
      </c>
      <c r="AQ17" s="21">
        <v>2.8570296434571318E-3</v>
      </c>
    </row>
    <row r="18" spans="1:43" x14ac:dyDescent="0.25">
      <c r="A18" s="22" t="str">
        <f t="shared" si="0"/>
        <v>nonEUpELCT</v>
      </c>
      <c r="B18" s="10" t="s">
        <v>118</v>
      </c>
      <c r="C18" s="10" t="s">
        <v>135</v>
      </c>
      <c r="D18" s="21">
        <v>3.2713886168189488E-2</v>
      </c>
      <c r="E18" s="21">
        <v>3.1696699594756295E-2</v>
      </c>
      <c r="F18" s="21">
        <v>3.0632897818308802E-2</v>
      </c>
      <c r="G18" s="21">
        <v>2.9544373094822385E-2</v>
      </c>
      <c r="H18" s="21">
        <v>2.903339198808208E-2</v>
      </c>
      <c r="I18" s="21">
        <v>2.8524656701642837E-2</v>
      </c>
      <c r="J18" s="21">
        <v>2.8105162252054283E-2</v>
      </c>
      <c r="K18" s="21">
        <v>2.7573492630046825E-2</v>
      </c>
      <c r="L18" s="21">
        <v>2.6942662429750852E-2</v>
      </c>
      <c r="M18" s="21">
        <v>2.6366367926299095E-2</v>
      </c>
      <c r="N18" s="21">
        <v>2.5669229424930995E-2</v>
      </c>
      <c r="O18" s="21">
        <v>2.4974757870253272E-2</v>
      </c>
      <c r="P18" s="21">
        <v>2.4274850971705675E-2</v>
      </c>
      <c r="Q18" s="21">
        <v>2.3564028460131503E-2</v>
      </c>
      <c r="R18" s="21">
        <v>2.2838620265707821E-2</v>
      </c>
      <c r="S18" s="21">
        <v>2.2118739479997096E-2</v>
      </c>
      <c r="T18" s="21">
        <v>2.138302298680772E-2</v>
      </c>
      <c r="U18" s="21">
        <v>2.0631905227281422E-2</v>
      </c>
      <c r="V18" s="21">
        <v>1.986588875576234E-2</v>
      </c>
      <c r="W18" s="21">
        <v>1.908544477862073E-2</v>
      </c>
      <c r="X18" s="21">
        <v>1.8281346152221656E-2</v>
      </c>
      <c r="Y18" s="21">
        <v>1.7457076531315008E-2</v>
      </c>
      <c r="Z18" s="21">
        <v>1.6612969228887886E-2</v>
      </c>
      <c r="AA18" s="21">
        <v>1.5749421432042499E-2</v>
      </c>
      <c r="AB18" s="21">
        <v>1.4866731527140353E-2</v>
      </c>
      <c r="AC18" s="21">
        <v>1.4158597321347166E-2</v>
      </c>
      <c r="AD18" s="21">
        <v>1.3440439556643979E-2</v>
      </c>
      <c r="AE18" s="21">
        <v>1.2712329202339334E-2</v>
      </c>
      <c r="AF18" s="21">
        <v>1.1974355537756942E-2</v>
      </c>
      <c r="AG18" s="21">
        <v>1.1226660021928403E-2</v>
      </c>
      <c r="AH18" s="21">
        <v>1.0678168758721962E-2</v>
      </c>
      <c r="AI18" s="21">
        <v>1.0121139568613158E-2</v>
      </c>
      <c r="AJ18" s="21">
        <v>9.55557591480094E-3</v>
      </c>
      <c r="AK18" s="21">
        <v>8.9815602505908254E-3</v>
      </c>
      <c r="AL18" s="21">
        <v>8.3993396249519847E-3</v>
      </c>
      <c r="AM18" s="21">
        <v>8.144894910729672E-3</v>
      </c>
      <c r="AN18" s="21">
        <v>7.8840857718858182E-3</v>
      </c>
      <c r="AO18" s="21">
        <v>7.6169678842332722E-3</v>
      </c>
      <c r="AP18" s="21">
        <v>7.3436547109120287E-3</v>
      </c>
      <c r="AQ18" s="21">
        <v>7.0643776279958326E-3</v>
      </c>
    </row>
    <row r="19" spans="1:43" x14ac:dyDescent="0.25">
      <c r="A19" s="22" t="str">
        <f t="shared" si="0"/>
        <v>nonEUpTRDI</v>
      </c>
      <c r="B19" s="10" t="s">
        <v>118</v>
      </c>
      <c r="C19" s="10" t="s">
        <v>136</v>
      </c>
      <c r="D19" s="21">
        <v>4.4064717637734896E-2</v>
      </c>
      <c r="E19" s="21">
        <v>4.2033678863383939E-2</v>
      </c>
      <c r="F19" s="21">
        <v>4.0021589103868882E-2</v>
      </c>
      <c r="G19" s="21">
        <v>3.8038615326108749E-2</v>
      </c>
      <c r="H19" s="21">
        <v>3.6490584501683854E-2</v>
      </c>
      <c r="I19" s="21">
        <v>3.5236819187935531E-2</v>
      </c>
      <c r="J19" s="21">
        <v>3.4065299721203646E-2</v>
      </c>
      <c r="K19" s="21">
        <v>3.2851866954747289E-2</v>
      </c>
      <c r="L19" s="21">
        <v>3.1599972177507096E-2</v>
      </c>
      <c r="M19" s="21">
        <v>3.0411195989156425E-2</v>
      </c>
      <c r="N19" s="21">
        <v>2.8864490556568922E-2</v>
      </c>
      <c r="O19" s="21">
        <v>2.7383036324539756E-2</v>
      </c>
      <c r="P19" s="21">
        <v>2.5958543783166643E-2</v>
      </c>
      <c r="Q19" s="21">
        <v>2.4584626356896511E-2</v>
      </c>
      <c r="R19" s="21">
        <v>2.3256343867828599E-2</v>
      </c>
      <c r="S19" s="21">
        <v>2.2024758065052774E-2</v>
      </c>
      <c r="T19" s="21">
        <v>2.082409742989122E-2</v>
      </c>
      <c r="U19" s="21">
        <v>1.9653559074180871E-2</v>
      </c>
      <c r="V19" s="21">
        <v>1.8512419756376075E-2</v>
      </c>
      <c r="W19" s="21">
        <v>1.7399959580404523E-2</v>
      </c>
      <c r="X19" s="21">
        <v>1.6370188323800883E-2</v>
      </c>
      <c r="Y19" s="21">
        <v>1.5351443907593132E-2</v>
      </c>
      <c r="Z19" s="21">
        <v>1.4343750229244168E-2</v>
      </c>
      <c r="AA19" s="21">
        <v>1.3347178954548844E-2</v>
      </c>
      <c r="AB19" s="21">
        <v>1.2361724918604322E-2</v>
      </c>
      <c r="AC19" s="21">
        <v>1.1534337854589238E-2</v>
      </c>
      <c r="AD19" s="21">
        <v>1.0725953653780484E-2</v>
      </c>
      <c r="AE19" s="21">
        <v>9.9361523555425713E-3</v>
      </c>
      <c r="AF19" s="21">
        <v>9.1645217757170272E-3</v>
      </c>
      <c r="AG19" s="21">
        <v>8.4106979754227096E-3</v>
      </c>
      <c r="AH19" s="21">
        <v>7.8679233353073919E-3</v>
      </c>
      <c r="AI19" s="21">
        <v>7.3334270257082723E-3</v>
      </c>
      <c r="AJ19" s="21">
        <v>6.8069719874844781E-3</v>
      </c>
      <c r="AK19" s="21">
        <v>6.2883779745519508E-3</v>
      </c>
      <c r="AL19" s="21">
        <v>5.7775613324426711E-3</v>
      </c>
      <c r="AM19" s="21">
        <v>5.5559608575795894E-3</v>
      </c>
      <c r="AN19" s="21">
        <v>5.3333763493640385E-3</v>
      </c>
      <c r="AO19" s="21">
        <v>5.1097908563568772E-3</v>
      </c>
      <c r="AP19" s="21">
        <v>4.8852236619647549E-3</v>
      </c>
      <c r="AQ19" s="21">
        <v>4.6597619407388047E-3</v>
      </c>
    </row>
    <row r="20" spans="1:43" x14ac:dyDescent="0.25">
      <c r="A20" s="22" t="str">
        <f t="shared" si="0"/>
        <v>nonEUpHWAT</v>
      </c>
      <c r="B20" s="10" t="s">
        <v>118</v>
      </c>
      <c r="C20" s="10" t="s">
        <v>137</v>
      </c>
      <c r="D20" s="21">
        <v>3.4327915359833705E-2</v>
      </c>
      <c r="E20" s="21">
        <v>3.3054724224141685E-2</v>
      </c>
      <c r="F20" s="21">
        <v>3.1803779743581284E-2</v>
      </c>
      <c r="G20" s="21">
        <v>3.0658987274394756E-2</v>
      </c>
      <c r="H20" s="21">
        <v>2.9925463257745699E-2</v>
      </c>
      <c r="I20" s="21">
        <v>2.9268600661903621E-2</v>
      </c>
      <c r="J20" s="21">
        <v>2.8645523560785868E-2</v>
      </c>
      <c r="K20" s="21">
        <v>2.7931241102716609E-2</v>
      </c>
      <c r="L20" s="21">
        <v>2.7021595529349129E-2</v>
      </c>
      <c r="M20" s="21">
        <v>2.6176384158421273E-2</v>
      </c>
      <c r="N20" s="21">
        <v>2.5204632102280078E-2</v>
      </c>
      <c r="O20" s="21">
        <v>2.4251991780498861E-2</v>
      </c>
      <c r="P20" s="21">
        <v>2.3310873612813587E-2</v>
      </c>
      <c r="Q20" s="21">
        <v>2.2375924371046629E-2</v>
      </c>
      <c r="R20" s="21">
        <v>2.1444015674340511E-2</v>
      </c>
      <c r="S20" s="21">
        <v>2.053291850040595E-2</v>
      </c>
      <c r="T20" s="21">
        <v>1.9622613219066887E-2</v>
      </c>
      <c r="U20" s="21">
        <v>1.8713237707605357E-2</v>
      </c>
      <c r="V20" s="21">
        <v>1.7804952862449319E-2</v>
      </c>
      <c r="W20" s="21">
        <v>1.6897886637968873E-2</v>
      </c>
      <c r="X20" s="21">
        <v>1.5982589311522633E-2</v>
      </c>
      <c r="Y20" s="21">
        <v>1.506215240228681E-2</v>
      </c>
      <c r="Z20" s="21">
        <v>1.4136718229503686E-2</v>
      </c>
      <c r="AA20" s="21">
        <v>1.320647440494449E-2</v>
      </c>
      <c r="AB20" s="21">
        <v>1.2271517789668507E-2</v>
      </c>
      <c r="AC20" s="21">
        <v>1.1499707406514736E-2</v>
      </c>
      <c r="AD20" s="21">
        <v>1.0732783794208389E-2</v>
      </c>
      <c r="AE20" s="21">
        <v>9.9705175484542385E-3</v>
      </c>
      <c r="AF20" s="21">
        <v>9.2126855142198316E-3</v>
      </c>
      <c r="AG20" s="21">
        <v>8.4591268596960756E-3</v>
      </c>
      <c r="AH20" s="21">
        <v>7.9032495588143847E-3</v>
      </c>
      <c r="AI20" s="21">
        <v>7.3493597917789755E-3</v>
      </c>
      <c r="AJ20" s="21">
        <v>6.7973216183621066E-3</v>
      </c>
      <c r="AK20" s="21">
        <v>6.2470607869998807E-3</v>
      </c>
      <c r="AL20" s="21">
        <v>5.6985988577532565E-3</v>
      </c>
      <c r="AM20" s="21">
        <v>5.4519487897596308E-3</v>
      </c>
      <c r="AN20" s="21">
        <v>5.2041838138048302E-3</v>
      </c>
      <c r="AO20" s="21">
        <v>4.9553018524092218E-3</v>
      </c>
      <c r="AP20" s="21">
        <v>4.7053363710537477E-3</v>
      </c>
      <c r="AQ20" s="21">
        <v>4.4543854065413058E-3</v>
      </c>
    </row>
    <row r="21" spans="1:43" x14ac:dyDescent="0.25">
      <c r="A21" s="22" t="str">
        <f t="shared" si="0"/>
        <v>nonEUpWATR</v>
      </c>
      <c r="B21" s="10" t="s">
        <v>118</v>
      </c>
      <c r="C21" s="10" t="s">
        <v>138</v>
      </c>
      <c r="D21" s="21">
        <v>8.1052060405628401E-2</v>
      </c>
      <c r="E21" s="21">
        <v>7.6699792298656755E-2</v>
      </c>
      <c r="F21" s="21">
        <v>7.246360781643113E-2</v>
      </c>
      <c r="G21" s="21">
        <v>6.8347354457475085E-2</v>
      </c>
      <c r="H21" s="21">
        <v>6.4695998634255902E-2</v>
      </c>
      <c r="I21" s="21">
        <v>6.185568446618106E-2</v>
      </c>
      <c r="J21" s="21">
        <v>5.9127351560209096E-2</v>
      </c>
      <c r="K21" s="21">
        <v>5.6426137430305223E-2</v>
      </c>
      <c r="L21" s="21">
        <v>5.3729447938110519E-2</v>
      </c>
      <c r="M21" s="21">
        <v>5.1138494383906385E-2</v>
      </c>
      <c r="N21" s="21">
        <v>4.7705792089368426E-2</v>
      </c>
      <c r="O21" s="21">
        <v>4.4451880741524397E-2</v>
      </c>
      <c r="P21" s="21">
        <v>4.1364103938941188E-2</v>
      </c>
      <c r="Q21" s="21">
        <v>3.8431720005389192E-2</v>
      </c>
      <c r="R21" s="21">
        <v>3.564568750123942E-2</v>
      </c>
      <c r="S21" s="21">
        <v>3.312174578320648E-2</v>
      </c>
      <c r="T21" s="21">
        <v>3.0704811208667415E-2</v>
      </c>
      <c r="U21" s="21">
        <v>2.8392073000912621E-2</v>
      </c>
      <c r="V21" s="21">
        <v>2.6180844657981761E-2</v>
      </c>
      <c r="W21" s="21">
        <v>2.4068504609726316E-2</v>
      </c>
      <c r="X21" s="21">
        <v>2.2216466397790291E-2</v>
      </c>
      <c r="Y21" s="21">
        <v>2.042149707918961E-2</v>
      </c>
      <c r="Z21" s="21">
        <v>1.8683232640379743E-2</v>
      </c>
      <c r="AA21" s="21">
        <v>1.7001348154965013E-2</v>
      </c>
      <c r="AB21" s="21">
        <v>1.5375450649799394E-2</v>
      </c>
      <c r="AC21" s="21">
        <v>1.3965302406692692E-2</v>
      </c>
      <c r="AD21" s="21">
        <v>1.2621921652320012E-2</v>
      </c>
      <c r="AE21" s="21">
        <v>1.1344008371877767E-2</v>
      </c>
      <c r="AF21" s="21">
        <v>1.0130280682177362E-2</v>
      </c>
      <c r="AG21" s="21">
        <v>8.9795181262164459E-3</v>
      </c>
      <c r="AH21" s="21">
        <v>8.1629065050154992E-3</v>
      </c>
      <c r="AI21" s="21">
        <v>7.3810363328253858E-3</v>
      </c>
      <c r="AJ21" s="21">
        <v>6.6332318825472747E-3</v>
      </c>
      <c r="AK21" s="21">
        <v>5.9188697574499294E-3</v>
      </c>
      <c r="AL21" s="21">
        <v>5.237384099908482E-3</v>
      </c>
      <c r="AM21" s="21">
        <v>4.9427592897631767E-3</v>
      </c>
      <c r="AN21" s="21">
        <v>4.653938898244947E-3</v>
      </c>
      <c r="AO21" s="21">
        <v>4.3708023005502028E-3</v>
      </c>
      <c r="AP21" s="21">
        <v>4.0932515465995634E-3</v>
      </c>
      <c r="AQ21" s="21">
        <v>3.821224991133354E-3</v>
      </c>
    </row>
    <row r="22" spans="1:43" x14ac:dyDescent="0.25">
      <c r="A22" s="22" t="str">
        <f t="shared" si="0"/>
        <v>nonEUpCONS</v>
      </c>
      <c r="B22" s="10" t="s">
        <v>118</v>
      </c>
      <c r="C22" s="10" t="s">
        <v>139</v>
      </c>
      <c r="D22" s="21">
        <v>1.6714678934354188E-2</v>
      </c>
      <c r="E22" s="21">
        <v>1.6084749742602211E-2</v>
      </c>
      <c r="F22" s="21">
        <v>1.5447264698786212E-2</v>
      </c>
      <c r="G22" s="21">
        <v>1.4818748637840828E-2</v>
      </c>
      <c r="H22" s="21">
        <v>1.4433241687150877E-2</v>
      </c>
      <c r="I22" s="21">
        <v>1.4072837807469041E-2</v>
      </c>
      <c r="J22" s="21">
        <v>1.3727011829832048E-2</v>
      </c>
      <c r="K22" s="21">
        <v>1.3350275588738914E-2</v>
      </c>
      <c r="L22" s="21">
        <v>1.2853772880349057E-2</v>
      </c>
      <c r="M22" s="21">
        <v>1.2392190281586446E-2</v>
      </c>
      <c r="N22" s="21">
        <v>1.1872746935227774E-2</v>
      </c>
      <c r="O22" s="21">
        <v>1.1368332493572275E-2</v>
      </c>
      <c r="P22" s="21">
        <v>1.0875263488302478E-2</v>
      </c>
      <c r="Q22" s="21">
        <v>1.0390801021824769E-2</v>
      </c>
      <c r="R22" s="21">
        <v>9.913376843742272E-3</v>
      </c>
      <c r="S22" s="21">
        <v>9.45065772926168E-3</v>
      </c>
      <c r="T22" s="21">
        <v>8.9935307062243286E-3</v>
      </c>
      <c r="U22" s="21">
        <v>8.5419091103662304E-3</v>
      </c>
      <c r="V22" s="21">
        <v>8.0957235524199422E-3</v>
      </c>
      <c r="W22" s="21">
        <v>7.6548832058969118E-3</v>
      </c>
      <c r="X22" s="21">
        <v>7.2174721435572797E-3</v>
      </c>
      <c r="Y22" s="21">
        <v>6.7821704374676495E-3</v>
      </c>
      <c r="Z22" s="21">
        <v>6.3489568800376706E-3</v>
      </c>
      <c r="AA22" s="21">
        <v>5.9178480512961373E-3</v>
      </c>
      <c r="AB22" s="21">
        <v>5.4887949427726568E-3</v>
      </c>
      <c r="AC22" s="21">
        <v>5.131385707221825E-3</v>
      </c>
      <c r="AD22" s="21">
        <v>4.7796207545850455E-3</v>
      </c>
      <c r="AE22" s="21">
        <v>4.4332789142333962E-3</v>
      </c>
      <c r="AF22" s="21">
        <v>4.0921296057598866E-3</v>
      </c>
      <c r="AG22" s="21">
        <v>3.7559820328604276E-3</v>
      </c>
      <c r="AH22" s="21">
        <v>3.5041378169248238E-3</v>
      </c>
      <c r="AI22" s="21">
        <v>3.2555272480079278E-3</v>
      </c>
      <c r="AJ22" s="21">
        <v>3.010015513498665E-3</v>
      </c>
      <c r="AK22" s="21">
        <v>2.7675048314681483E-3</v>
      </c>
      <c r="AL22" s="21">
        <v>2.5279236804227612E-3</v>
      </c>
      <c r="AM22" s="21">
        <v>2.4121470682813007E-3</v>
      </c>
      <c r="AN22" s="21">
        <v>2.2971016637121089E-3</v>
      </c>
      <c r="AO22" s="21">
        <v>2.1827539063768997E-3</v>
      </c>
      <c r="AP22" s="21">
        <v>2.0690876809035252E-3</v>
      </c>
      <c r="AQ22" s="21">
        <v>1.9561057925987502E-3</v>
      </c>
    </row>
    <row r="23" spans="1:43" x14ac:dyDescent="0.25">
      <c r="A23" s="22" t="str">
        <f t="shared" si="0"/>
        <v>nonEUpTRAD</v>
      </c>
      <c r="B23" s="10" t="s">
        <v>118</v>
      </c>
      <c r="C23" s="10" t="s">
        <v>140</v>
      </c>
      <c r="D23" s="21">
        <v>4.5555260110412554E-3</v>
      </c>
      <c r="E23" s="21">
        <v>4.3767903226299421E-3</v>
      </c>
      <c r="F23" s="21">
        <v>4.2041630382305684E-3</v>
      </c>
      <c r="G23" s="21">
        <v>4.0472992996358759E-3</v>
      </c>
      <c r="H23" s="21">
        <v>3.932894906326645E-3</v>
      </c>
      <c r="I23" s="21">
        <v>3.8352877223171156E-3</v>
      </c>
      <c r="J23" s="21">
        <v>3.7433065016634348E-3</v>
      </c>
      <c r="K23" s="21">
        <v>3.6410040274710287E-3</v>
      </c>
      <c r="L23" s="21">
        <v>3.5060654009471115E-3</v>
      </c>
      <c r="M23" s="21">
        <v>3.3800257012721602E-3</v>
      </c>
      <c r="N23" s="21">
        <v>3.2358338893851979E-3</v>
      </c>
      <c r="O23" s="21">
        <v>3.0954321889262726E-3</v>
      </c>
      <c r="P23" s="21">
        <v>2.9578598633326347E-3</v>
      </c>
      <c r="Q23" s="21">
        <v>2.8224370087386319E-3</v>
      </c>
      <c r="R23" s="21">
        <v>2.688740163044212E-3</v>
      </c>
      <c r="S23" s="21">
        <v>2.5591141922973737E-3</v>
      </c>
      <c r="T23" s="21">
        <v>2.4308079963797358E-3</v>
      </c>
      <c r="U23" s="21">
        <v>2.3038080256867488E-3</v>
      </c>
      <c r="V23" s="21">
        <v>2.1781146014812069E-3</v>
      </c>
      <c r="W23" s="21">
        <v>2.0536991296170592E-3</v>
      </c>
      <c r="X23" s="21">
        <v>1.9294457110506924E-3</v>
      </c>
      <c r="Y23" s="21">
        <v>1.8055829271053092E-3</v>
      </c>
      <c r="Z23" s="21">
        <v>1.6821108666920104E-3</v>
      </c>
      <c r="AA23" s="21">
        <v>1.5590576078073903E-3</v>
      </c>
      <c r="AB23" s="21">
        <v>1.4364033951366206E-3</v>
      </c>
      <c r="AC23" s="21">
        <v>1.3357162314928672E-3</v>
      </c>
      <c r="AD23" s="21">
        <v>1.2363831786036394E-3</v>
      </c>
      <c r="AE23" s="21">
        <v>1.1383698189604274E-3</v>
      </c>
      <c r="AF23" s="21">
        <v>1.041609011756317E-3</v>
      </c>
      <c r="AG23" s="21">
        <v>9.4605601572084197E-4</v>
      </c>
      <c r="AH23" s="21">
        <v>8.7570372648204664E-4</v>
      </c>
      <c r="AI23" s="21">
        <v>8.0608142905136404E-4</v>
      </c>
      <c r="AJ23" s="21">
        <v>7.3715710525279476E-4</v>
      </c>
      <c r="AK23" s="21">
        <v>6.6891414969916241E-4</v>
      </c>
      <c r="AL23" s="21">
        <v>6.0133716979038354E-4</v>
      </c>
      <c r="AM23" s="21">
        <v>5.7090438910767372E-4</v>
      </c>
      <c r="AN23" s="21">
        <v>5.4055126680452315E-4</v>
      </c>
      <c r="AO23" s="21">
        <v>5.1027288982152808E-4</v>
      </c>
      <c r="AP23" s="21">
        <v>4.8007013792039643E-4</v>
      </c>
      <c r="AQ23" s="21">
        <v>4.4994828605271486E-4</v>
      </c>
    </row>
    <row r="24" spans="1:43" x14ac:dyDescent="0.25">
      <c r="A24" s="22" t="str">
        <f t="shared" si="0"/>
        <v>nonEUpHORE</v>
      </c>
      <c r="B24" s="10" t="s">
        <v>118</v>
      </c>
      <c r="C24" s="10" t="s">
        <v>141</v>
      </c>
      <c r="D24" s="21">
        <v>6.4025430973637665E-3</v>
      </c>
      <c r="E24" s="21">
        <v>6.1364798196683612E-3</v>
      </c>
      <c r="F24" s="21">
        <v>5.876883562982993E-3</v>
      </c>
      <c r="G24" s="21">
        <v>5.6353223862983803E-3</v>
      </c>
      <c r="H24" s="21">
        <v>5.4552376950527393E-3</v>
      </c>
      <c r="I24" s="21">
        <v>5.3016581598284152E-3</v>
      </c>
      <c r="J24" s="21">
        <v>5.1558653565515478E-3</v>
      </c>
      <c r="K24" s="21">
        <v>4.9986544684839096E-3</v>
      </c>
      <c r="L24" s="21">
        <v>4.8017044964872024E-3</v>
      </c>
      <c r="M24" s="21">
        <v>4.6172629087606332E-3</v>
      </c>
      <c r="N24" s="21">
        <v>4.4011518122608617E-3</v>
      </c>
      <c r="O24" s="21">
        <v>4.1922181769218358E-3</v>
      </c>
      <c r="P24" s="21">
        <v>3.9891219744367934E-3</v>
      </c>
      <c r="Q24" s="21">
        <v>3.7908736492879846E-3</v>
      </c>
      <c r="R24" s="21">
        <v>3.5968531146959304E-3</v>
      </c>
      <c r="S24" s="21">
        <v>3.4113548278971173E-3</v>
      </c>
      <c r="T24" s="21">
        <v>3.2290665644028049E-3</v>
      </c>
      <c r="U24" s="21">
        <v>3.0499332891247288E-3</v>
      </c>
      <c r="V24" s="21">
        <v>2.8739124767798163E-3</v>
      </c>
      <c r="W24" s="21">
        <v>2.7009373094615263E-3</v>
      </c>
      <c r="X24" s="21">
        <v>2.5324004036578751E-3</v>
      </c>
      <c r="Y24" s="21">
        <v>2.3652608744026971E-3</v>
      </c>
      <c r="Z24" s="21">
        <v>2.1995138572430406E-3</v>
      </c>
      <c r="AA24" s="21">
        <v>2.0351828029354646E-3</v>
      </c>
      <c r="AB24" s="21">
        <v>1.8722419136160129E-3</v>
      </c>
      <c r="AC24" s="21">
        <v>1.7363699972072766E-3</v>
      </c>
      <c r="AD24" s="21">
        <v>1.6032642956086418E-3</v>
      </c>
      <c r="AE24" s="21">
        <v>1.4728479799722693E-3</v>
      </c>
      <c r="AF24" s="21">
        <v>1.3450153455161207E-3</v>
      </c>
      <c r="AG24" s="21">
        <v>1.2196850915688895E-3</v>
      </c>
      <c r="AH24" s="21">
        <v>1.1275577286911087E-3</v>
      </c>
      <c r="AI24" s="21">
        <v>1.0369190103506343E-3</v>
      </c>
      <c r="AJ24" s="21">
        <v>9.4771544296301524E-4</v>
      </c>
      <c r="AK24" s="21">
        <v>8.5991165000065539E-4</v>
      </c>
      <c r="AL24" s="21">
        <v>7.7347506448877112E-4</v>
      </c>
      <c r="AM24" s="21">
        <v>7.3418993589102755E-4</v>
      </c>
      <c r="AN24" s="21">
        <v>6.9514205173049071E-4</v>
      </c>
      <c r="AO24" s="21">
        <v>6.5632232827783632E-4</v>
      </c>
      <c r="AP24" s="21">
        <v>6.1772790878789063E-4</v>
      </c>
      <c r="AQ24" s="21">
        <v>5.7936167169747588E-4</v>
      </c>
    </row>
    <row r="25" spans="1:43" x14ac:dyDescent="0.25">
      <c r="A25" s="22" t="str">
        <f t="shared" si="0"/>
        <v>nonEUpTRAN_water</v>
      </c>
      <c r="B25" s="10" t="s">
        <v>118</v>
      </c>
      <c r="C25" s="10" t="s">
        <v>142</v>
      </c>
      <c r="D25" s="21">
        <v>1.3840841699901629E-2</v>
      </c>
      <c r="E25" s="21">
        <v>1.3286512118455107E-2</v>
      </c>
      <c r="F25" s="21">
        <v>1.2749647410244203E-2</v>
      </c>
      <c r="G25" s="21">
        <v>1.2259941656407092E-2</v>
      </c>
      <c r="H25" s="21">
        <v>1.1903070179215325E-2</v>
      </c>
      <c r="I25" s="21">
        <v>1.1599959920368663E-2</v>
      </c>
      <c r="J25" s="21">
        <v>1.1313245808793004E-2</v>
      </c>
      <c r="K25" s="21">
        <v>1.0998441064990594E-2</v>
      </c>
      <c r="L25" s="21">
        <v>1.0584098758812832E-2</v>
      </c>
      <c r="M25" s="21">
        <v>1.0197134974026634E-2</v>
      </c>
      <c r="N25" s="21">
        <v>9.7560296218341946E-3</v>
      </c>
      <c r="O25" s="21">
        <v>9.327040422733468E-3</v>
      </c>
      <c r="P25" s="21">
        <v>8.907243293419409E-3</v>
      </c>
      <c r="Q25" s="21">
        <v>8.49453265177047E-3</v>
      </c>
      <c r="R25" s="21">
        <v>8.0876387576520603E-3</v>
      </c>
      <c r="S25" s="21">
        <v>7.6937740026261636E-3</v>
      </c>
      <c r="T25" s="21">
        <v>7.3044262425678852E-3</v>
      </c>
      <c r="U25" s="21">
        <v>6.9195391225655989E-3</v>
      </c>
      <c r="V25" s="21">
        <v>6.5390683839555708E-3</v>
      </c>
      <c r="W25" s="21">
        <v>6.1629454921081628E-3</v>
      </c>
      <c r="X25" s="21">
        <v>5.7878510337768807E-3</v>
      </c>
      <c r="Y25" s="21">
        <v>5.4144180179959145E-3</v>
      </c>
      <c r="Z25" s="21">
        <v>5.0426414340315473E-3</v>
      </c>
      <c r="AA25" s="21">
        <v>4.6725507812329647E-3</v>
      </c>
      <c r="AB25" s="21">
        <v>4.3041129803889078E-3</v>
      </c>
      <c r="AC25" s="21">
        <v>4.0022676687920811E-3</v>
      </c>
      <c r="AD25" s="21">
        <v>3.704688572316317E-3</v>
      </c>
      <c r="AE25" s="21">
        <v>3.4112241947751309E-3</v>
      </c>
      <c r="AF25" s="21">
        <v>3.1217054413248402E-3</v>
      </c>
      <c r="AG25" s="21">
        <v>2.8359971931463113E-3</v>
      </c>
      <c r="AH25" s="21">
        <v>2.6254829924493572E-3</v>
      </c>
      <c r="AI25" s="21">
        <v>2.4172724276336766E-3</v>
      </c>
      <c r="AJ25" s="21">
        <v>2.2112747057152493E-3</v>
      </c>
      <c r="AK25" s="21">
        <v>2.0074292097039814E-3</v>
      </c>
      <c r="AL25" s="21">
        <v>1.8056927111438359E-3</v>
      </c>
      <c r="AM25" s="21">
        <v>1.7143520421881719E-3</v>
      </c>
      <c r="AN25" s="21">
        <v>1.6233105039380469E-3</v>
      </c>
      <c r="AO25" s="21">
        <v>1.5325550100007135E-3</v>
      </c>
      <c r="AP25" s="21">
        <v>1.4420847663915159E-3</v>
      </c>
      <c r="AQ25" s="21">
        <v>1.3519134167727653E-3</v>
      </c>
    </row>
    <row r="26" spans="1:43" x14ac:dyDescent="0.25">
      <c r="A26" s="22" t="str">
        <f t="shared" si="0"/>
        <v>nonEUpTRAN_other</v>
      </c>
      <c r="B26" s="10" t="s">
        <v>118</v>
      </c>
      <c r="C26" s="10" t="s">
        <v>143</v>
      </c>
      <c r="D26" s="21">
        <v>1.3708892213119661E-2</v>
      </c>
      <c r="E26" s="21">
        <v>1.3193755080671332E-2</v>
      </c>
      <c r="F26" s="21">
        <v>1.2695056846260933E-2</v>
      </c>
      <c r="G26" s="21">
        <v>1.2237424320937551E-2</v>
      </c>
      <c r="H26" s="21">
        <v>1.1906577662231577E-2</v>
      </c>
      <c r="I26" s="21">
        <v>1.1630384940225724E-2</v>
      </c>
      <c r="J26" s="21">
        <v>1.1372428515114663E-2</v>
      </c>
      <c r="K26" s="21">
        <v>1.1083174174997934E-2</v>
      </c>
      <c r="L26" s="21">
        <v>1.0692294530512791E-2</v>
      </c>
      <c r="M26" s="21">
        <v>1.032585920607243E-2</v>
      </c>
      <c r="N26" s="21">
        <v>9.9075410394100505E-3</v>
      </c>
      <c r="O26" s="21">
        <v>9.4983068153360328E-3</v>
      </c>
      <c r="P26" s="21">
        <v>9.0954448795117493E-3</v>
      </c>
      <c r="Q26" s="21">
        <v>8.6970837671185297E-3</v>
      </c>
      <c r="R26" s="21">
        <v>8.3020497948345096E-3</v>
      </c>
      <c r="S26" s="21">
        <v>7.9170308860940786E-3</v>
      </c>
      <c r="T26" s="21">
        <v>7.5344432220625368E-3</v>
      </c>
      <c r="U26" s="21">
        <v>7.154288450585744E-3</v>
      </c>
      <c r="V26" s="21">
        <v>6.7765818738111383E-3</v>
      </c>
      <c r="W26" s="21">
        <v>6.4013096877545417E-3</v>
      </c>
      <c r="X26" s="21">
        <v>6.0220192872253442E-3</v>
      </c>
      <c r="Y26" s="21">
        <v>5.6429005009922539E-3</v>
      </c>
      <c r="Z26" s="21">
        <v>5.2639750312308831E-3</v>
      </c>
      <c r="AA26" s="21">
        <v>4.8852982485303453E-3</v>
      </c>
      <c r="AB26" s="21">
        <v>4.5068645196787438E-3</v>
      </c>
      <c r="AC26" s="21">
        <v>4.2006421100367897E-3</v>
      </c>
      <c r="AD26" s="21">
        <v>3.8971228489789178E-3</v>
      </c>
      <c r="AE26" s="21">
        <v>3.596209456167343E-3</v>
      </c>
      <c r="AF26" s="21">
        <v>3.2977836505663216E-3</v>
      </c>
      <c r="AG26" s="21">
        <v>3.0017592549191896E-3</v>
      </c>
      <c r="AH26" s="21">
        <v>2.7839197837004059E-3</v>
      </c>
      <c r="AI26" s="21">
        <v>2.5674519891940584E-3</v>
      </c>
      <c r="AJ26" s="21">
        <v>2.352293873246869E-3</v>
      </c>
      <c r="AK26" s="21">
        <v>2.1384108782949163E-3</v>
      </c>
      <c r="AL26" s="21">
        <v>1.9257891162494101E-3</v>
      </c>
      <c r="AM26" s="21">
        <v>1.8304775388757744E-3</v>
      </c>
      <c r="AN26" s="21">
        <v>1.7351482500997939E-3</v>
      </c>
      <c r="AO26" s="21">
        <v>1.6397975857903591E-3</v>
      </c>
      <c r="AP26" s="21">
        <v>1.5444339389656392E-3</v>
      </c>
      <c r="AQ26" s="21">
        <v>1.4490817085199836E-3</v>
      </c>
    </row>
    <row r="27" spans="1:43" x14ac:dyDescent="0.25">
      <c r="A27" s="22" t="str">
        <f t="shared" si="0"/>
        <v>nonEUpREBA</v>
      </c>
      <c r="B27" s="10" t="s">
        <v>118</v>
      </c>
      <c r="C27" s="10" t="s">
        <v>144</v>
      </c>
      <c r="D27" s="21">
        <v>6.4313796512485144E-3</v>
      </c>
      <c r="E27" s="21">
        <v>6.1701592205438693E-3</v>
      </c>
      <c r="F27" s="21">
        <v>5.9153624599628252E-3</v>
      </c>
      <c r="G27" s="21">
        <v>5.6794085542215544E-3</v>
      </c>
      <c r="H27" s="21">
        <v>5.5122806582239559E-3</v>
      </c>
      <c r="I27" s="21">
        <v>5.3676791678378688E-3</v>
      </c>
      <c r="J27" s="21">
        <v>5.2300689376751919E-3</v>
      </c>
      <c r="K27" s="21">
        <v>5.0793257001171543E-3</v>
      </c>
      <c r="L27" s="21">
        <v>4.8866047545419455E-3</v>
      </c>
      <c r="M27" s="21">
        <v>4.7071742720721232E-3</v>
      </c>
      <c r="N27" s="21">
        <v>4.4992797357508163E-3</v>
      </c>
      <c r="O27" s="21">
        <v>4.297787592659974E-3</v>
      </c>
      <c r="P27" s="21">
        <v>4.1012539952318683E-3</v>
      </c>
      <c r="Q27" s="21">
        <v>3.9086239953114443E-3</v>
      </c>
      <c r="R27" s="21">
        <v>3.719255109071895E-3</v>
      </c>
      <c r="S27" s="21">
        <v>3.536970948604834E-3</v>
      </c>
      <c r="T27" s="21">
        <v>3.3571298371408709E-3</v>
      </c>
      <c r="U27" s="21">
        <v>3.1796935464563081E-3</v>
      </c>
      <c r="V27" s="21">
        <v>3.0046380141163231E-3</v>
      </c>
      <c r="W27" s="21">
        <v>2.831912689780558E-3</v>
      </c>
      <c r="X27" s="21">
        <v>2.6619197239831083E-3</v>
      </c>
      <c r="Y27" s="21">
        <v>2.4927446109808127E-3</v>
      </c>
      <c r="Z27" s="21">
        <v>2.3243852180778735E-3</v>
      </c>
      <c r="AA27" s="21">
        <v>2.1568684002529759E-3</v>
      </c>
      <c r="AB27" s="21">
        <v>1.9901707403179314E-3</v>
      </c>
      <c r="AC27" s="21">
        <v>1.8515751851277962E-3</v>
      </c>
      <c r="AD27" s="21">
        <v>1.7152651301690636E-3</v>
      </c>
      <c r="AE27" s="21">
        <v>1.5811743822132796E-3</v>
      </c>
      <c r="AF27" s="21">
        <v>1.4492062330605515E-3</v>
      </c>
      <c r="AG27" s="21">
        <v>1.3192904800003458E-3</v>
      </c>
      <c r="AH27" s="21">
        <v>1.2234953493022172E-3</v>
      </c>
      <c r="AI27" s="21">
        <v>1.1289208599203349E-3</v>
      </c>
      <c r="AJ27" s="21">
        <v>1.0355181207160058E-3</v>
      </c>
      <c r="AK27" s="21">
        <v>9.432577225133576E-4</v>
      </c>
      <c r="AL27" s="21">
        <v>8.5211500632420556E-4</v>
      </c>
      <c r="AM27" s="21">
        <v>8.1057969959685838E-4</v>
      </c>
      <c r="AN27" s="21">
        <v>7.6919229948446688E-4</v>
      </c>
      <c r="AO27" s="21">
        <v>7.2794450825264256E-4</v>
      </c>
      <c r="AP27" s="21">
        <v>6.8683603743058264E-4</v>
      </c>
      <c r="AQ27" s="21">
        <v>6.4587326081610996E-4</v>
      </c>
    </row>
    <row r="28" spans="1:43" x14ac:dyDescent="0.25">
      <c r="A28" s="22" t="str">
        <f t="shared" si="0"/>
        <v>nonEUpRENT</v>
      </c>
      <c r="B28" s="10" t="s">
        <v>118</v>
      </c>
      <c r="C28" s="10" t="s">
        <v>145</v>
      </c>
      <c r="D28" s="21">
        <v>8.5028370214845772E-3</v>
      </c>
      <c r="E28" s="21">
        <v>8.1615118876621207E-3</v>
      </c>
      <c r="F28" s="21">
        <v>7.8298328098240777E-3</v>
      </c>
      <c r="G28" s="21">
        <v>7.5246404302820036E-3</v>
      </c>
      <c r="H28" s="21">
        <v>7.3014880329245191E-3</v>
      </c>
      <c r="I28" s="21">
        <v>7.11172734744836E-3</v>
      </c>
      <c r="J28" s="21">
        <v>6.9316097415119682E-3</v>
      </c>
      <c r="K28" s="21">
        <v>6.7344570386798086E-3</v>
      </c>
      <c r="L28" s="21">
        <v>6.4838704097232025E-3</v>
      </c>
      <c r="M28" s="21">
        <v>6.2494024518693347E-3</v>
      </c>
      <c r="N28" s="21">
        <v>5.9773057206278235E-3</v>
      </c>
      <c r="O28" s="21">
        <v>5.7128899633482888E-3</v>
      </c>
      <c r="P28" s="21">
        <v>5.4543848075108148E-3</v>
      </c>
      <c r="Q28" s="21">
        <v>5.2005105868941914E-3</v>
      </c>
      <c r="R28" s="21">
        <v>4.9504802671025416E-3</v>
      </c>
      <c r="S28" s="21">
        <v>4.7092763749783106E-3</v>
      </c>
      <c r="T28" s="21">
        <v>4.4709261284852087E-3</v>
      </c>
      <c r="U28" s="21">
        <v>4.2353950519484762E-3</v>
      </c>
      <c r="V28" s="21">
        <v>4.0026611172158111E-3</v>
      </c>
      <c r="W28" s="21">
        <v>3.7726761163109357E-3</v>
      </c>
      <c r="X28" s="21">
        <v>3.5448980981177547E-3</v>
      </c>
      <c r="Y28" s="21">
        <v>3.3180094264370075E-3</v>
      </c>
      <c r="Z28" s="21">
        <v>3.0920156549559819E-3</v>
      </c>
      <c r="AA28" s="21">
        <v>2.8669527279934215E-3</v>
      </c>
      <c r="AB28" s="21">
        <v>2.6428021381109668E-3</v>
      </c>
      <c r="AC28" s="21">
        <v>2.4579187621812659E-3</v>
      </c>
      <c r="AD28" s="21">
        <v>2.2757618686433112E-3</v>
      </c>
      <c r="AE28" s="21">
        <v>2.0962504971402396E-3</v>
      </c>
      <c r="AF28" s="21">
        <v>1.9192773654777007E-3</v>
      </c>
      <c r="AG28" s="21">
        <v>1.744761764702063E-3</v>
      </c>
      <c r="AH28" s="21">
        <v>1.6163730471974169E-3</v>
      </c>
      <c r="AI28" s="21">
        <v>1.4894263203131253E-3</v>
      </c>
      <c r="AJ28" s="21">
        <v>1.3638658342021159E-3</v>
      </c>
      <c r="AK28" s="21">
        <v>1.2396575914490615E-3</v>
      </c>
      <c r="AL28" s="21">
        <v>1.1167761001659171E-3</v>
      </c>
      <c r="AM28" s="21">
        <v>1.0613239952025344E-3</v>
      </c>
      <c r="AN28" s="21">
        <v>1.0060161836711323E-3</v>
      </c>
      <c r="AO28" s="21">
        <v>9.5084476815066044E-4</v>
      </c>
      <c r="AP28" s="21">
        <v>8.9581130948979126E-4</v>
      </c>
      <c r="AQ28" s="21">
        <v>8.4092551778669478E-4</v>
      </c>
    </row>
    <row r="29" spans="1:43" x14ac:dyDescent="0.25">
      <c r="A29" s="22" t="str">
        <f t="shared" si="0"/>
        <v>nonEUpPUBO</v>
      </c>
      <c r="B29" s="10" t="s">
        <v>118</v>
      </c>
      <c r="C29" s="10" t="s">
        <v>146</v>
      </c>
      <c r="D29" s="21">
        <v>8.7679959883262271E-3</v>
      </c>
      <c r="E29" s="21">
        <v>8.4073879074959557E-3</v>
      </c>
      <c r="F29" s="21">
        <v>8.0567216424372035E-3</v>
      </c>
      <c r="G29" s="21">
        <v>7.7336790246727016E-3</v>
      </c>
      <c r="H29" s="21">
        <v>7.5008514692720407E-3</v>
      </c>
      <c r="I29" s="21">
        <v>7.3007267672671183E-3</v>
      </c>
      <c r="J29" s="21">
        <v>7.1096256721296935E-3</v>
      </c>
      <c r="K29" s="21">
        <v>6.9014049045230674E-3</v>
      </c>
      <c r="L29" s="21">
        <v>6.6375656891470847E-3</v>
      </c>
      <c r="M29" s="21">
        <v>6.3916376259058882E-3</v>
      </c>
      <c r="N29" s="21">
        <v>6.104925398088934E-3</v>
      </c>
      <c r="O29" s="21">
        <v>5.8272735506819107E-3</v>
      </c>
      <c r="P29" s="21">
        <v>5.5567254231705387E-3</v>
      </c>
      <c r="Q29" s="21">
        <v>5.2918434279214388E-3</v>
      </c>
      <c r="R29" s="21">
        <v>5.03175183519744E-3</v>
      </c>
      <c r="S29" s="21">
        <v>4.7818956537593049E-3</v>
      </c>
      <c r="T29" s="21">
        <v>4.5356185728255838E-3</v>
      </c>
      <c r="U29" s="21">
        <v>4.2928635235344181E-3</v>
      </c>
      <c r="V29" s="21">
        <v>4.0535880293679494E-3</v>
      </c>
      <c r="W29" s="21">
        <v>3.8177233934724164E-3</v>
      </c>
      <c r="X29" s="21">
        <v>3.5863752299654106E-3</v>
      </c>
      <c r="Y29" s="21">
        <v>3.3562859009437229E-3</v>
      </c>
      <c r="Z29" s="21">
        <v>3.1274543623325268E-3</v>
      </c>
      <c r="AA29" s="21">
        <v>2.8999116368009226E-3</v>
      </c>
      <c r="AB29" s="21">
        <v>2.6736341656301565E-3</v>
      </c>
      <c r="AC29" s="21">
        <v>2.4852702131817894E-3</v>
      </c>
      <c r="AD29" s="21">
        <v>2.3001849331441004E-3</v>
      </c>
      <c r="AE29" s="21">
        <v>2.1182769598691031E-3</v>
      </c>
      <c r="AF29" s="21">
        <v>1.9394193576647289E-3</v>
      </c>
      <c r="AG29" s="21">
        <v>1.7635140038917418E-3</v>
      </c>
      <c r="AH29" s="21">
        <v>1.6340126192094795E-3</v>
      </c>
      <c r="AI29" s="21">
        <v>1.506255757925401E-3</v>
      </c>
      <c r="AJ29" s="21">
        <v>1.38017694391257E-3</v>
      </c>
      <c r="AK29" s="21">
        <v>1.255733480227561E-3</v>
      </c>
      <c r="AL29" s="21">
        <v>1.1328906429641794E-3</v>
      </c>
      <c r="AM29" s="21">
        <v>1.0771404413447705E-3</v>
      </c>
      <c r="AN29" s="21">
        <v>1.0216030886814886E-3</v>
      </c>
      <c r="AO29" s="21">
        <v>9.6626817989753366E-4</v>
      </c>
      <c r="AP29" s="21">
        <v>9.1113466798919962E-4</v>
      </c>
      <c r="AQ29" s="21">
        <v>8.562107779290784E-4</v>
      </c>
    </row>
    <row r="30" spans="1:43" x14ac:dyDescent="0.25">
      <c r="A30" s="22" t="str">
        <f t="shared" si="0"/>
        <v>nonEUpWAST</v>
      </c>
      <c r="B30" s="10" t="s">
        <v>118</v>
      </c>
      <c r="C30" s="10" t="s">
        <v>147</v>
      </c>
      <c r="D30" s="21">
        <v>2.2194308522276662E-2</v>
      </c>
      <c r="E30" s="21">
        <v>2.1307475269821019E-2</v>
      </c>
      <c r="F30" s="21">
        <v>2.04478987779253E-2</v>
      </c>
      <c r="G30" s="21">
        <v>1.9666332406383269E-2</v>
      </c>
      <c r="H30" s="21">
        <v>1.9102249179804742E-2</v>
      </c>
      <c r="I30" s="21">
        <v>1.8615616564179094E-2</v>
      </c>
      <c r="J30" s="21">
        <v>1.8151159391061933E-2</v>
      </c>
      <c r="K30" s="21">
        <v>1.7641645950457363E-2</v>
      </c>
      <c r="L30" s="21">
        <v>1.6979309020119127E-2</v>
      </c>
      <c r="M30" s="21">
        <v>1.6360001033899341E-2</v>
      </c>
      <c r="N30" s="21">
        <v>1.5654412742184043E-2</v>
      </c>
      <c r="O30" s="21">
        <v>1.4967772580600114E-2</v>
      </c>
      <c r="P30" s="21">
        <v>1.4295489029046982E-2</v>
      </c>
      <c r="Q30" s="21">
        <v>1.3634227452931746E-2</v>
      </c>
      <c r="R30" s="21">
        <v>1.2982044947358107E-2</v>
      </c>
      <c r="S30" s="21">
        <v>1.2350183761307143E-2</v>
      </c>
      <c r="T30" s="21">
        <v>1.1725428444214092E-2</v>
      </c>
      <c r="U30" s="21">
        <v>1.1107715228396264E-2</v>
      </c>
      <c r="V30" s="21">
        <v>1.0496992335518263E-2</v>
      </c>
      <c r="W30" s="21">
        <v>9.8931832153014154E-3</v>
      </c>
      <c r="X30" s="21">
        <v>9.2910827110394001E-3</v>
      </c>
      <c r="Y30" s="21">
        <v>8.6916583146829929E-3</v>
      </c>
      <c r="Z30" s="21">
        <v>8.0949235037910405E-3</v>
      </c>
      <c r="AA30" s="21">
        <v>7.5009272025994278E-3</v>
      </c>
      <c r="AB30" s="21">
        <v>6.9096449683996308E-3</v>
      </c>
      <c r="AC30" s="21">
        <v>6.4233635199880679E-3</v>
      </c>
      <c r="AD30" s="21">
        <v>5.9442722121660907E-3</v>
      </c>
      <c r="AE30" s="21">
        <v>5.4721116568713368E-3</v>
      </c>
      <c r="AF30" s="21">
        <v>5.006616299578992E-3</v>
      </c>
      <c r="AG30" s="21">
        <v>4.5475661592789818E-3</v>
      </c>
      <c r="AH30" s="21">
        <v>4.2086414493901492E-3</v>
      </c>
      <c r="AI30" s="21">
        <v>3.8736926577876973E-3</v>
      </c>
      <c r="AJ30" s="21">
        <v>3.5425727099376303E-3</v>
      </c>
      <c r="AK30" s="21">
        <v>3.2151766787830161E-3</v>
      </c>
      <c r="AL30" s="21">
        <v>2.8914322731886655E-3</v>
      </c>
      <c r="AM30" s="21">
        <v>2.7436898299446622E-3</v>
      </c>
      <c r="AN30" s="21">
        <v>2.5965928540054861E-3</v>
      </c>
      <c r="AO30" s="21">
        <v>2.4501175374423978E-3</v>
      </c>
      <c r="AP30" s="21">
        <v>2.3042592126945038E-3</v>
      </c>
      <c r="AQ30" s="21">
        <v>2.159035792639652E-3</v>
      </c>
    </row>
    <row r="31" spans="1:43" x14ac:dyDescent="0.25">
      <c r="A31" s="22" t="str">
        <f t="shared" si="0"/>
        <v>nonEUpRECY</v>
      </c>
      <c r="B31" s="10" t="s">
        <v>118</v>
      </c>
      <c r="C31" s="10" t="s">
        <v>148</v>
      </c>
      <c r="D31" s="21">
        <v>2.663745503471926E-2</v>
      </c>
      <c r="E31" s="21">
        <v>2.5590284784575479E-2</v>
      </c>
      <c r="F31" s="21">
        <v>2.4583383875514953E-2</v>
      </c>
      <c r="G31" s="21">
        <v>2.3708167589772344E-2</v>
      </c>
      <c r="H31" s="21">
        <v>2.3108520112514741E-2</v>
      </c>
      <c r="I31" s="21">
        <v>2.2584676240927415E-2</v>
      </c>
      <c r="J31" s="21">
        <v>2.2066212704198618E-2</v>
      </c>
      <c r="K31" s="21">
        <v>2.1476939208759038E-2</v>
      </c>
      <c r="L31" s="21">
        <v>2.0711925052488311E-2</v>
      </c>
      <c r="M31" s="21">
        <v>2.000369932192414E-2</v>
      </c>
      <c r="N31" s="21">
        <v>1.9197543957885088E-2</v>
      </c>
      <c r="O31" s="21">
        <v>1.8410435019092786E-2</v>
      </c>
      <c r="P31" s="21">
        <v>1.7636144451457447E-2</v>
      </c>
      <c r="Q31" s="21">
        <v>1.6870189996648355E-2</v>
      </c>
      <c r="R31" s="21">
        <v>1.6110164644926872E-2</v>
      </c>
      <c r="S31" s="21">
        <v>1.5369471825830816E-2</v>
      </c>
      <c r="T31" s="21">
        <v>1.463271523597176E-2</v>
      </c>
      <c r="U31" s="21">
        <v>1.3899958923510924E-2</v>
      </c>
      <c r="V31" s="21">
        <v>1.3171274564232616E-2</v>
      </c>
      <c r="W31" s="21">
        <v>1.2446701813826455E-2</v>
      </c>
      <c r="X31" s="21">
        <v>1.172126326393863E-2</v>
      </c>
      <c r="Y31" s="21">
        <v>1.0994538444971336E-2</v>
      </c>
      <c r="Z31" s="21">
        <v>1.0266601073665726E-2</v>
      </c>
      <c r="AA31" s="21">
        <v>9.5375631737846245E-3</v>
      </c>
      <c r="AB31" s="21">
        <v>8.8074558790389723E-3</v>
      </c>
      <c r="AC31" s="21">
        <v>8.1954358009355133E-3</v>
      </c>
      <c r="AD31" s="21">
        <v>7.5908643042100765E-3</v>
      </c>
      <c r="AE31" s="21">
        <v>6.9934864311936851E-3</v>
      </c>
      <c r="AF31" s="21">
        <v>6.4030426947568886E-3</v>
      </c>
      <c r="AG31" s="21">
        <v>5.8193315877311802E-3</v>
      </c>
      <c r="AH31" s="21">
        <v>5.3888867710282229E-3</v>
      </c>
      <c r="AI31" s="21">
        <v>4.9624760933992818E-3</v>
      </c>
      <c r="AJ31" s="21">
        <v>4.5399560516647952E-3</v>
      </c>
      <c r="AK31" s="21">
        <v>4.1212322487385045E-3</v>
      </c>
      <c r="AL31" s="21">
        <v>3.7062722552844152E-3</v>
      </c>
      <c r="AM31" s="21">
        <v>3.5200946995735949E-3</v>
      </c>
      <c r="AN31" s="21">
        <v>3.3341122010294155E-3</v>
      </c>
      <c r="AO31" s="21">
        <v>3.1483120293087641E-3</v>
      </c>
      <c r="AP31" s="21">
        <v>2.9627062267211235E-3</v>
      </c>
      <c r="AQ31" s="21">
        <v>2.7773464444198481E-3</v>
      </c>
    </row>
    <row r="32" spans="1:43" x14ac:dyDescent="0.25">
      <c r="A32" s="22" t="str">
        <f t="shared" si="0"/>
        <v>WApPLNT</v>
      </c>
      <c r="B32" s="10" t="s">
        <v>149</v>
      </c>
      <c r="C32" s="10" t="s">
        <v>119</v>
      </c>
      <c r="D32" s="21">
        <v>2.8644237244894732E-3</v>
      </c>
      <c r="E32" s="21">
        <v>2.730702677503194E-3</v>
      </c>
      <c r="F32" s="21">
        <v>2.6073916728932556E-3</v>
      </c>
      <c r="G32" s="21">
        <v>2.5098531969838245E-3</v>
      </c>
      <c r="H32" s="21">
        <v>2.4421787934645334E-3</v>
      </c>
      <c r="I32" s="21">
        <v>2.3803611502082322E-3</v>
      </c>
      <c r="J32" s="21">
        <v>2.3232404967785669E-3</v>
      </c>
      <c r="K32" s="21">
        <v>2.257931495053489E-3</v>
      </c>
      <c r="L32" s="21">
        <v>2.1673031743800752E-3</v>
      </c>
      <c r="M32" s="21">
        <v>2.0843427529688707E-3</v>
      </c>
      <c r="N32" s="21">
        <v>1.9923922788847026E-3</v>
      </c>
      <c r="O32" s="21">
        <v>1.9034026863848919E-3</v>
      </c>
      <c r="P32" s="21">
        <v>1.8165557477169969E-3</v>
      </c>
      <c r="Q32" s="21">
        <v>1.7312801969640024E-3</v>
      </c>
      <c r="R32" s="21">
        <v>1.6472247410954655E-3</v>
      </c>
      <c r="S32" s="21">
        <v>1.5656544851081478E-3</v>
      </c>
      <c r="T32" s="21">
        <v>1.4850812773312683E-3</v>
      </c>
      <c r="U32" s="21">
        <v>1.4054872903090931E-3</v>
      </c>
      <c r="V32" s="21">
        <v>1.3268668891904811E-3</v>
      </c>
      <c r="W32" s="21">
        <v>1.2491871985408354E-3</v>
      </c>
      <c r="X32" s="21">
        <v>1.1718294295147702E-3</v>
      </c>
      <c r="Y32" s="21">
        <v>1.0948391190448437E-3</v>
      </c>
      <c r="Z32" s="21">
        <v>1.0182063149813958E-3</v>
      </c>
      <c r="AA32" s="21">
        <v>9.4194985198703396E-4</v>
      </c>
      <c r="AB32" s="21">
        <v>8.6604060542649908E-4</v>
      </c>
      <c r="AC32" s="21">
        <v>8.0326205570169229E-4</v>
      </c>
      <c r="AD32" s="21">
        <v>7.4148312792765569E-4</v>
      </c>
      <c r="AE32" s="21">
        <v>6.80674831297301E-4</v>
      </c>
      <c r="AF32" s="21">
        <v>6.2077683671446504E-4</v>
      </c>
      <c r="AG32" s="21">
        <v>5.6174939424291637E-4</v>
      </c>
      <c r="AH32" s="21">
        <v>5.181794112195659E-4</v>
      </c>
      <c r="AI32" s="21">
        <v>4.7516455259977164E-4</v>
      </c>
      <c r="AJ32" s="21">
        <v>4.3267637926580615E-4</v>
      </c>
      <c r="AK32" s="21">
        <v>3.9070214689429505E-4</v>
      </c>
      <c r="AL32" s="21">
        <v>3.4922673554027561E-4</v>
      </c>
      <c r="AM32" s="21">
        <v>3.3047112362805109E-4</v>
      </c>
      <c r="AN32" s="21">
        <v>3.1180482952652966E-4</v>
      </c>
      <c r="AO32" s="21">
        <v>2.9322319558755527E-4</v>
      </c>
      <c r="AP32" s="21">
        <v>2.7472622230273469E-4</v>
      </c>
      <c r="AQ32" s="21">
        <v>2.5631728466612991E-4</v>
      </c>
    </row>
    <row r="33" spans="1:43" x14ac:dyDescent="0.25">
      <c r="A33" s="22" t="str">
        <f t="shared" si="0"/>
        <v>WApANIM</v>
      </c>
      <c r="B33" s="10" t="s">
        <v>149</v>
      </c>
      <c r="C33" s="10" t="s">
        <v>120</v>
      </c>
      <c r="D33" s="21">
        <v>2.7294614045030308E-3</v>
      </c>
      <c r="E33" s="21">
        <v>2.5930951677357594E-3</v>
      </c>
      <c r="F33" s="21">
        <v>2.4671788170715914E-3</v>
      </c>
      <c r="G33" s="21">
        <v>2.367821628550093E-3</v>
      </c>
      <c r="H33" s="21">
        <v>2.2971644470499708E-3</v>
      </c>
      <c r="I33" s="21">
        <v>2.2323270979001109E-3</v>
      </c>
      <c r="J33" s="21">
        <v>2.1713258630513543E-3</v>
      </c>
      <c r="K33" s="21">
        <v>2.103767432819037E-3</v>
      </c>
      <c r="L33" s="21">
        <v>2.0149680897509903E-3</v>
      </c>
      <c r="M33" s="21">
        <v>1.933895334945479E-3</v>
      </c>
      <c r="N33" s="21">
        <v>1.8449569805552013E-3</v>
      </c>
      <c r="O33" s="21">
        <v>1.7592395793353255E-3</v>
      </c>
      <c r="P33" s="21">
        <v>1.6759332261371274E-3</v>
      </c>
      <c r="Q33" s="21">
        <v>1.5944553673410411E-3</v>
      </c>
      <c r="R33" s="21">
        <v>1.5144579078496534E-3</v>
      </c>
      <c r="S33" s="21">
        <v>1.4370829276375563E-3</v>
      </c>
      <c r="T33" s="21">
        <v>1.3609400654015502E-3</v>
      </c>
      <c r="U33" s="21">
        <v>1.2859955020507741E-3</v>
      </c>
      <c r="V33" s="21">
        <v>1.2122298622880834E-3</v>
      </c>
      <c r="W33" s="21">
        <v>1.1395966898321008E-3</v>
      </c>
      <c r="X33" s="21">
        <v>1.0676075560530629E-3</v>
      </c>
      <c r="Y33" s="21">
        <v>9.9619307024623183E-4</v>
      </c>
      <c r="Z33" s="21">
        <v>9.2533420172935532E-4</v>
      </c>
      <c r="AA33" s="21">
        <v>8.5504062298480399E-4</v>
      </c>
      <c r="AB33" s="21">
        <v>7.8527530993455219E-4</v>
      </c>
      <c r="AC33" s="21">
        <v>7.2747388573091154E-4</v>
      </c>
      <c r="AD33" s="21">
        <v>6.7075716190023726E-4</v>
      </c>
      <c r="AE33" s="21">
        <v>6.1509115560531846E-4</v>
      </c>
      <c r="AF33" s="21">
        <v>5.6040842981519567E-4</v>
      </c>
      <c r="AG33" s="21">
        <v>5.0666314290503944E-4</v>
      </c>
      <c r="AH33" s="21">
        <v>4.6693183707735564E-4</v>
      </c>
      <c r="AI33" s="21">
        <v>4.2780739109660182E-4</v>
      </c>
      <c r="AJ33" s="21">
        <v>3.8925818116331001E-4</v>
      </c>
      <c r="AK33" s="21">
        <v>3.5126785442485264E-4</v>
      </c>
      <c r="AL33" s="21">
        <v>3.138174140698835E-4</v>
      </c>
      <c r="AM33" s="21">
        <v>2.9673747745162515E-4</v>
      </c>
      <c r="AN33" s="21">
        <v>2.7977837967207986E-4</v>
      </c>
      <c r="AO33" s="21">
        <v>2.6293382360698114E-4</v>
      </c>
      <c r="AP33" s="21">
        <v>2.4620279647347143E-4</v>
      </c>
      <c r="AQ33" s="21">
        <v>2.2958612639101261E-4</v>
      </c>
    </row>
    <row r="34" spans="1:43" x14ac:dyDescent="0.25">
      <c r="A34" s="22" t="str">
        <f t="shared" si="0"/>
        <v>WApFORE</v>
      </c>
      <c r="B34" s="10" t="s">
        <v>149</v>
      </c>
      <c r="C34" s="10" t="s">
        <v>121</v>
      </c>
      <c r="D34" s="21">
        <v>3.9019214750770637E-3</v>
      </c>
      <c r="E34" s="21">
        <v>3.7144553957124682E-3</v>
      </c>
      <c r="F34" s="21">
        <v>3.5399182347850555E-3</v>
      </c>
      <c r="G34" s="21">
        <v>3.3991931187755675E-3</v>
      </c>
      <c r="H34" s="21">
        <v>3.3011178383837159E-3</v>
      </c>
      <c r="I34" s="21">
        <v>3.2096977286224515E-3</v>
      </c>
      <c r="J34" s="21">
        <v>3.1225556879901362E-3</v>
      </c>
      <c r="K34" s="21">
        <v>3.0269486917615662E-3</v>
      </c>
      <c r="L34" s="21">
        <v>2.9017469840162402E-3</v>
      </c>
      <c r="M34" s="21">
        <v>2.7870708795247889E-3</v>
      </c>
      <c r="N34" s="21">
        <v>2.6609047823866749E-3</v>
      </c>
      <c r="O34" s="21">
        <v>2.5391488655801542E-3</v>
      </c>
      <c r="P34" s="21">
        <v>2.4206951655429965E-3</v>
      </c>
      <c r="Q34" s="21">
        <v>2.304735689592663E-3</v>
      </c>
      <c r="R34" s="21">
        <v>2.1907957007982759E-3</v>
      </c>
      <c r="S34" s="21">
        <v>2.0803894025978042E-3</v>
      </c>
      <c r="T34" s="21">
        <v>1.971673138294161E-3</v>
      </c>
      <c r="U34" s="21">
        <v>1.8646028283568761E-3</v>
      </c>
      <c r="V34" s="21">
        <v>1.7591479935862298E-3</v>
      </c>
      <c r="W34" s="21">
        <v>1.6552537766575393E-3</v>
      </c>
      <c r="X34" s="21">
        <v>1.5522326884861437E-3</v>
      </c>
      <c r="Y34" s="21">
        <v>1.44998356684789E-3</v>
      </c>
      <c r="Z34" s="21">
        <v>1.3484825224613362E-3</v>
      </c>
      <c r="AA34" s="21">
        <v>1.247734891409058E-3</v>
      </c>
      <c r="AB34" s="21">
        <v>1.147698377143791E-3</v>
      </c>
      <c r="AC34" s="21">
        <v>1.0643669620814533E-3</v>
      </c>
      <c r="AD34" s="21">
        <v>9.8262044349162192E-4</v>
      </c>
      <c r="AE34" s="21">
        <v>9.0239935846170294E-4</v>
      </c>
      <c r="AF34" s="21">
        <v>8.2361412225040453E-4</v>
      </c>
      <c r="AG34" s="21">
        <v>7.4619935264597093E-4</v>
      </c>
      <c r="AH34" s="21">
        <v>6.8877874036288311E-4</v>
      </c>
      <c r="AI34" s="21">
        <v>6.322579357378455E-4</v>
      </c>
      <c r="AJ34" s="21">
        <v>5.7659279820865272E-4</v>
      </c>
      <c r="AK34" s="21">
        <v>5.2175604302506784E-4</v>
      </c>
      <c r="AL34" s="21">
        <v>4.6772026043273573E-4</v>
      </c>
      <c r="AM34" s="21">
        <v>4.4278292943455977E-4</v>
      </c>
      <c r="AN34" s="21">
        <v>4.1803934038409096E-4</v>
      </c>
      <c r="AO34" s="21">
        <v>3.9348049233456361E-4</v>
      </c>
      <c r="AP34" s="21">
        <v>3.6910305289750145E-4</v>
      </c>
      <c r="AQ34" s="21">
        <v>3.4490721022495396E-4</v>
      </c>
    </row>
    <row r="35" spans="1:43" x14ac:dyDescent="0.25">
      <c r="A35" s="22" t="str">
        <f t="shared" si="0"/>
        <v>WApFISH</v>
      </c>
      <c r="B35" s="10" t="s">
        <v>149</v>
      </c>
      <c r="C35" s="10" t="s">
        <v>122</v>
      </c>
      <c r="D35" s="21">
        <v>3.3477818824989569E-3</v>
      </c>
      <c r="E35" s="21">
        <v>3.1882710800221759E-3</v>
      </c>
      <c r="F35" s="21">
        <v>3.0406988321316497E-3</v>
      </c>
      <c r="G35" s="21">
        <v>2.923673611874289E-3</v>
      </c>
      <c r="H35" s="21">
        <v>2.841914073625107E-3</v>
      </c>
      <c r="I35" s="21">
        <v>2.7663918825799882E-3</v>
      </c>
      <c r="J35" s="21">
        <v>2.6961503775844164E-3</v>
      </c>
      <c r="K35" s="21">
        <v>2.6177737199983842E-3</v>
      </c>
      <c r="L35" s="21">
        <v>2.5110500462925955E-3</v>
      </c>
      <c r="M35" s="21">
        <v>2.4132827652554312E-3</v>
      </c>
      <c r="N35" s="21">
        <v>2.3052229072602071E-3</v>
      </c>
      <c r="O35" s="21">
        <v>2.2008387933634133E-3</v>
      </c>
      <c r="P35" s="21">
        <v>2.0991675985158054E-3</v>
      </c>
      <c r="Q35" s="21">
        <v>1.9995271789499114E-3</v>
      </c>
      <c r="R35" s="21">
        <v>1.901495764387251E-3</v>
      </c>
      <c r="S35" s="21">
        <v>1.8064825243726546E-3</v>
      </c>
      <c r="T35" s="21">
        <v>1.7127958805731591E-3</v>
      </c>
      <c r="U35" s="21">
        <v>1.6204026914372616E-3</v>
      </c>
      <c r="V35" s="21">
        <v>1.5292838383003104E-3</v>
      </c>
      <c r="W35" s="21">
        <v>1.4393940018684326E-3</v>
      </c>
      <c r="X35" s="21">
        <v>1.3500717727780165E-3</v>
      </c>
      <c r="Y35" s="21">
        <v>1.2613006096378054E-3</v>
      </c>
      <c r="Z35" s="21">
        <v>1.1730629359550937E-3</v>
      </c>
      <c r="AA35" s="21">
        <v>1.0853706950206821E-3</v>
      </c>
      <c r="AB35" s="21">
        <v>9.9818779561300364E-4</v>
      </c>
      <c r="AC35" s="21">
        <v>9.2595687207652766E-4</v>
      </c>
      <c r="AD35" s="21">
        <v>8.5496709539356619E-4</v>
      </c>
      <c r="AE35" s="21">
        <v>7.8517652298215612E-4</v>
      </c>
      <c r="AF35" s="21">
        <v>7.165110700804167E-4</v>
      </c>
      <c r="AG35" s="21">
        <v>6.4891941536082687E-4</v>
      </c>
      <c r="AH35" s="21">
        <v>5.9894251557723877E-4</v>
      </c>
      <c r="AI35" s="21">
        <v>5.4965682803509441E-4</v>
      </c>
      <c r="AJ35" s="21">
        <v>5.0102655649286731E-4</v>
      </c>
      <c r="AK35" s="21">
        <v>4.5303278454522644E-4</v>
      </c>
      <c r="AL35" s="21">
        <v>4.0565502069200843E-4</v>
      </c>
      <c r="AM35" s="21">
        <v>3.8406783720645876E-4</v>
      </c>
      <c r="AN35" s="21">
        <v>3.6260560609469028E-4</v>
      </c>
      <c r="AO35" s="21">
        <v>3.4126201847861637E-4</v>
      </c>
      <c r="AP35" s="21">
        <v>3.2003591316454028E-4</v>
      </c>
      <c r="AQ35" s="21">
        <v>2.9892964104072384E-4</v>
      </c>
    </row>
    <row r="36" spans="1:43" x14ac:dyDescent="0.25">
      <c r="A36" s="22" t="str">
        <f t="shared" si="0"/>
        <v>WApFOSM</v>
      </c>
      <c r="B36" s="10" t="s">
        <v>149</v>
      </c>
      <c r="C36" s="10" t="s">
        <v>123</v>
      </c>
      <c r="D36" s="21">
        <v>4.9109882016376005E-3</v>
      </c>
      <c r="E36" s="21">
        <v>4.6633578606274373E-3</v>
      </c>
      <c r="F36" s="21">
        <v>4.4359533818194574E-3</v>
      </c>
      <c r="G36" s="21">
        <v>4.2552070229786576E-3</v>
      </c>
      <c r="H36" s="21">
        <v>4.1242325764832E-3</v>
      </c>
      <c r="I36" s="21">
        <v>4.0047308720057018E-3</v>
      </c>
      <c r="J36" s="21">
        <v>3.8874579965497702E-3</v>
      </c>
      <c r="K36" s="21">
        <v>3.7598456135439218E-3</v>
      </c>
      <c r="L36" s="21">
        <v>3.5944822512259389E-3</v>
      </c>
      <c r="M36" s="21">
        <v>3.4436622680380502E-3</v>
      </c>
      <c r="N36" s="21">
        <v>3.2777846235565455E-3</v>
      </c>
      <c r="O36" s="21">
        <v>3.1184815544580413E-3</v>
      </c>
      <c r="P36" s="21">
        <v>2.9642677987906652E-3</v>
      </c>
      <c r="Q36" s="21">
        <v>2.8140394729863072E-3</v>
      </c>
      <c r="R36" s="21">
        <v>2.6671645290003987E-3</v>
      </c>
      <c r="S36" s="21">
        <v>2.5254953623765619E-3</v>
      </c>
      <c r="T36" s="21">
        <v>2.3866436371631217E-3</v>
      </c>
      <c r="U36" s="21">
        <v>2.2505195874076289E-3</v>
      </c>
      <c r="V36" s="21">
        <v>2.1170495331689354E-3</v>
      </c>
      <c r="W36" s="21">
        <v>1.9861355762066379E-3</v>
      </c>
      <c r="X36" s="21">
        <v>1.8574613658548511E-3</v>
      </c>
      <c r="Y36" s="21">
        <v>1.7302180026685932E-3</v>
      </c>
      <c r="Z36" s="21">
        <v>1.6043563657214266E-3</v>
      </c>
      <c r="AA36" s="21">
        <v>1.479859894229052E-3</v>
      </c>
      <c r="AB36" s="21">
        <v>1.3566615627801371E-3</v>
      </c>
      <c r="AC36" s="21">
        <v>1.2531987472510497E-3</v>
      </c>
      <c r="AD36" s="21">
        <v>1.1521701811978424E-3</v>
      </c>
      <c r="AE36" s="21">
        <v>1.0534691470388546E-3</v>
      </c>
      <c r="AF36" s="21">
        <v>9.5696457445892946E-4</v>
      </c>
      <c r="AG36" s="21">
        <v>8.6255154072023554E-4</v>
      </c>
      <c r="AH36" s="21">
        <v>7.92630713267517E-4</v>
      </c>
      <c r="AI36" s="21">
        <v>7.2408713491456389E-4</v>
      </c>
      <c r="AJ36" s="21">
        <v>6.5685376570834286E-4</v>
      </c>
      <c r="AK36" s="21">
        <v>5.9088360205217239E-4</v>
      </c>
      <c r="AL36" s="21">
        <v>5.2613039393645256E-4</v>
      </c>
      <c r="AM36" s="21">
        <v>4.9640316867305412E-4</v>
      </c>
      <c r="AN36" s="21">
        <v>4.6699716872400376E-4</v>
      </c>
      <c r="AO36" s="21">
        <v>4.3789809421679315E-4</v>
      </c>
      <c r="AP36" s="21">
        <v>4.0909886176843102E-4</v>
      </c>
      <c r="AQ36" s="21">
        <v>3.8059514994692734E-4</v>
      </c>
    </row>
    <row r="37" spans="1:43" x14ac:dyDescent="0.25">
      <c r="A37" s="22" t="str">
        <f t="shared" si="0"/>
        <v>WApOTHM</v>
      </c>
      <c r="B37" s="10" t="s">
        <v>149</v>
      </c>
      <c r="C37" s="10" t="s">
        <v>124</v>
      </c>
      <c r="D37" s="21">
        <v>2.622753811178935E-3</v>
      </c>
      <c r="E37" s="21">
        <v>2.4957299766392715E-3</v>
      </c>
      <c r="F37" s="21">
        <v>2.3790863849606492E-3</v>
      </c>
      <c r="G37" s="21">
        <v>2.2854564777690101E-3</v>
      </c>
      <c r="H37" s="21">
        <v>2.2198281794854058E-3</v>
      </c>
      <c r="I37" s="21">
        <v>2.1604906901200316E-3</v>
      </c>
      <c r="J37" s="21">
        <v>2.1032596687136085E-3</v>
      </c>
      <c r="K37" s="21">
        <v>2.0385923346331047E-3</v>
      </c>
      <c r="L37" s="21">
        <v>1.9512744106924274E-3</v>
      </c>
      <c r="M37" s="21">
        <v>1.8716936304936649E-3</v>
      </c>
      <c r="N37" s="21">
        <v>1.7839861438644355E-3</v>
      </c>
      <c r="O37" s="21">
        <v>1.6995471020302411E-3</v>
      </c>
      <c r="P37" s="21">
        <v>1.6175946153735854E-3</v>
      </c>
      <c r="Q37" s="21">
        <v>1.5375688199430471E-3</v>
      </c>
      <c r="R37" s="21">
        <v>1.4591380384614272E-3</v>
      </c>
      <c r="S37" s="21">
        <v>1.3833771749267587E-3</v>
      </c>
      <c r="T37" s="21">
        <v>1.3089516234037202E-3</v>
      </c>
      <c r="U37" s="21">
        <v>1.2358244764894E-3</v>
      </c>
      <c r="V37" s="21">
        <v>1.1639737495227065E-3</v>
      </c>
      <c r="W37" s="21">
        <v>1.0933493321834131E-3</v>
      </c>
      <c r="X37" s="21">
        <v>1.0236750955515683E-3</v>
      </c>
      <c r="Y37" s="21">
        <v>9.5465037638076122E-4</v>
      </c>
      <c r="Z37" s="21">
        <v>8.8625259087005137E-4</v>
      </c>
      <c r="AA37" s="21">
        <v>8.1848867194467267E-4</v>
      </c>
      <c r="AB37" s="21">
        <v>7.5131938481798333E-4</v>
      </c>
      <c r="AC37" s="21">
        <v>6.9524048839220143E-4</v>
      </c>
      <c r="AD37" s="21">
        <v>6.4034495439868611E-4</v>
      </c>
      <c r="AE37" s="21">
        <v>5.8659402345151435E-4</v>
      </c>
      <c r="AF37" s="21">
        <v>5.3391571508853986E-4</v>
      </c>
      <c r="AG37" s="21">
        <v>4.8226034910392457E-4</v>
      </c>
      <c r="AH37" s="21">
        <v>4.4403133249004689E-4</v>
      </c>
      <c r="AI37" s="21">
        <v>4.0647118147374428E-4</v>
      </c>
      <c r="AJ37" s="21">
        <v>3.6954567819502682E-4</v>
      </c>
      <c r="AK37" s="21">
        <v>3.3323573559096431E-4</v>
      </c>
      <c r="AL37" s="21">
        <v>2.9751917413378681E-4</v>
      </c>
      <c r="AM37" s="21">
        <v>2.8115463982958389E-4</v>
      </c>
      <c r="AN37" s="21">
        <v>2.6493571534680349E-4</v>
      </c>
      <c r="AO37" s="21">
        <v>2.4885520507544889E-4</v>
      </c>
      <c r="AP37" s="21">
        <v>2.3291092897415044E-4</v>
      </c>
      <c r="AQ37" s="21">
        <v>2.1710250679274345E-4</v>
      </c>
    </row>
    <row r="38" spans="1:43" x14ac:dyDescent="0.25">
      <c r="A38" s="22" t="str">
        <f t="shared" si="0"/>
        <v>WApFBTO</v>
      </c>
      <c r="B38" s="10" t="s">
        <v>149</v>
      </c>
      <c r="C38" s="10" t="s">
        <v>125</v>
      </c>
      <c r="D38" s="21">
        <v>4.1723369392860921E-3</v>
      </c>
      <c r="E38" s="21">
        <v>3.9604459040836204E-3</v>
      </c>
      <c r="F38" s="21">
        <v>3.7645998776749678E-3</v>
      </c>
      <c r="G38" s="21">
        <v>3.610367421043259E-3</v>
      </c>
      <c r="H38" s="21">
        <v>3.5007674441818182E-3</v>
      </c>
      <c r="I38" s="21">
        <v>3.4003211194268967E-3</v>
      </c>
      <c r="J38" s="21">
        <v>3.3048393653247743E-3</v>
      </c>
      <c r="K38" s="21">
        <v>3.2002118210676667E-3</v>
      </c>
      <c r="L38" s="21">
        <v>3.0644412441154234E-3</v>
      </c>
      <c r="M38" s="21">
        <v>2.9405572906366917E-3</v>
      </c>
      <c r="N38" s="21">
        <v>2.8043611305754723E-3</v>
      </c>
      <c r="O38" s="21">
        <v>2.673238260506583E-3</v>
      </c>
      <c r="P38" s="21">
        <v>2.5459332058963557E-3</v>
      </c>
      <c r="Q38" s="21">
        <v>2.4215348407115034E-3</v>
      </c>
      <c r="R38" s="21">
        <v>2.2995065212860766E-3</v>
      </c>
      <c r="S38" s="21">
        <v>2.1816568847519147E-3</v>
      </c>
      <c r="T38" s="21">
        <v>2.065761008560596E-3</v>
      </c>
      <c r="U38" s="21">
        <v>1.9517627256762093E-3</v>
      </c>
      <c r="V38" s="21">
        <v>1.8396207097181039E-3</v>
      </c>
      <c r="W38" s="21">
        <v>1.7292692416266409E-3</v>
      </c>
      <c r="X38" s="21">
        <v>1.6201797733091938E-3</v>
      </c>
      <c r="Y38" s="21">
        <v>1.511993726076466E-3</v>
      </c>
      <c r="Z38" s="21">
        <v>1.4046825299468546E-3</v>
      </c>
      <c r="AA38" s="21">
        <v>1.2982469323494783E-3</v>
      </c>
      <c r="AB38" s="21">
        <v>1.1926401722390789E-3</v>
      </c>
      <c r="AC38" s="21">
        <v>1.104956989628425E-3</v>
      </c>
      <c r="AD38" s="21">
        <v>1.0189634142473425E-3</v>
      </c>
      <c r="AE38" s="21">
        <v>9.3459413434548999E-4</v>
      </c>
      <c r="AF38" s="21">
        <v>8.5175475072118978E-4</v>
      </c>
      <c r="AG38" s="21">
        <v>7.7037570844451508E-4</v>
      </c>
      <c r="AH38" s="21">
        <v>7.1021558179040767E-4</v>
      </c>
      <c r="AI38" s="21">
        <v>6.5099107473576279E-4</v>
      </c>
      <c r="AJ38" s="21">
        <v>5.9265581407719203E-4</v>
      </c>
      <c r="AK38" s="21">
        <v>5.3518136397734395E-4</v>
      </c>
      <c r="AL38" s="21">
        <v>4.7854046539397288E-4</v>
      </c>
      <c r="AM38" s="21">
        <v>4.5267960105144223E-4</v>
      </c>
      <c r="AN38" s="21">
        <v>4.270008361958455E-4</v>
      </c>
      <c r="AO38" s="21">
        <v>4.0149543598411164E-4</v>
      </c>
      <c r="AP38" s="21">
        <v>3.7616083054092808E-4</v>
      </c>
      <c r="AQ38" s="21">
        <v>3.5099863708365486E-4</v>
      </c>
    </row>
    <row r="39" spans="1:43" x14ac:dyDescent="0.25">
      <c r="A39" s="22" t="str">
        <f t="shared" si="0"/>
        <v>WApTXWO</v>
      </c>
      <c r="B39" s="10" t="s">
        <v>149</v>
      </c>
      <c r="C39" s="10" t="s">
        <v>126</v>
      </c>
      <c r="D39" s="21">
        <v>5.9103735029315541E-3</v>
      </c>
      <c r="E39" s="21">
        <v>5.6118982105943793E-3</v>
      </c>
      <c r="F39" s="21">
        <v>5.3371224379259452E-3</v>
      </c>
      <c r="G39" s="21">
        <v>5.1233519760980339E-3</v>
      </c>
      <c r="H39" s="21">
        <v>4.9698908450950263E-3</v>
      </c>
      <c r="I39" s="21">
        <v>4.8283081470563705E-3</v>
      </c>
      <c r="J39" s="21">
        <v>4.6930316828011076E-3</v>
      </c>
      <c r="K39" s="21">
        <v>4.5452548757998201E-3</v>
      </c>
      <c r="L39" s="21">
        <v>4.3538169408290361E-3</v>
      </c>
      <c r="M39" s="21">
        <v>4.1791090283984644E-3</v>
      </c>
      <c r="N39" s="21">
        <v>3.9866965619168582E-3</v>
      </c>
      <c r="O39" s="21">
        <v>3.8013455749865699E-3</v>
      </c>
      <c r="P39" s="21">
        <v>3.6212703489546527E-3</v>
      </c>
      <c r="Q39" s="21">
        <v>3.4451580463172871E-3</v>
      </c>
      <c r="R39" s="21">
        <v>3.2722556756865639E-3</v>
      </c>
      <c r="S39" s="21">
        <v>3.1049983263167213E-3</v>
      </c>
      <c r="T39" s="21">
        <v>2.9403884131498081E-3</v>
      </c>
      <c r="U39" s="21">
        <v>2.7783498492848224E-3</v>
      </c>
      <c r="V39" s="21">
        <v>2.6188225463649184E-3</v>
      </c>
      <c r="W39" s="21">
        <v>2.4617258439862955E-3</v>
      </c>
      <c r="X39" s="21">
        <v>2.3062842775720682E-3</v>
      </c>
      <c r="Y39" s="21">
        <v>2.1519990955088941E-3</v>
      </c>
      <c r="Z39" s="21">
        <v>1.9988354064981451E-3</v>
      </c>
      <c r="AA39" s="21">
        <v>1.8467892193679836E-3</v>
      </c>
      <c r="AB39" s="21">
        <v>1.6958056785333353E-3</v>
      </c>
      <c r="AC39" s="21">
        <v>1.5699850525927594E-3</v>
      </c>
      <c r="AD39" s="21">
        <v>1.4465880581627788E-3</v>
      </c>
      <c r="AE39" s="21">
        <v>1.325510222290216E-3</v>
      </c>
      <c r="AF39" s="21">
        <v>1.206622589251527E-3</v>
      </c>
      <c r="AG39" s="21">
        <v>1.0898242868917496E-3</v>
      </c>
      <c r="AH39" s="21">
        <v>1.0035280478947195E-3</v>
      </c>
      <c r="AI39" s="21">
        <v>9.1857667921446673E-4</v>
      </c>
      <c r="AJ39" s="21">
        <v>8.3490510299899512E-4</v>
      </c>
      <c r="AK39" s="21">
        <v>7.524701163899028E-4</v>
      </c>
      <c r="AL39" s="21">
        <v>6.7123283828351976E-4</v>
      </c>
      <c r="AM39" s="21">
        <v>6.3435380567911093E-4</v>
      </c>
      <c r="AN39" s="21">
        <v>5.9773170189691971E-4</v>
      </c>
      <c r="AO39" s="21">
        <v>5.6135473689655768E-4</v>
      </c>
      <c r="AP39" s="21">
        <v>5.2521920202208694E-4</v>
      </c>
      <c r="AQ39" s="21">
        <v>4.8932645769494965E-4</v>
      </c>
    </row>
    <row r="40" spans="1:43" x14ac:dyDescent="0.25">
      <c r="A40" s="22" t="str">
        <f t="shared" si="0"/>
        <v>WApCOKE</v>
      </c>
      <c r="B40" s="10" t="s">
        <v>149</v>
      </c>
      <c r="C40" s="10" t="s">
        <v>127</v>
      </c>
      <c r="D40" s="21">
        <v>5.4318298036355461E-3</v>
      </c>
      <c r="E40" s="21">
        <v>5.1664901270151997E-3</v>
      </c>
      <c r="F40" s="21">
        <v>4.9215119535490626E-3</v>
      </c>
      <c r="G40" s="21">
        <v>4.7273142586801153E-3</v>
      </c>
      <c r="H40" s="21">
        <v>4.5900770466578145E-3</v>
      </c>
      <c r="I40" s="21">
        <v>4.46373863857219E-3</v>
      </c>
      <c r="J40" s="21">
        <v>4.343489457522498E-3</v>
      </c>
      <c r="K40" s="21">
        <v>4.2111733264049711E-3</v>
      </c>
      <c r="L40" s="21">
        <v>4.0354415065124716E-3</v>
      </c>
      <c r="M40" s="21">
        <v>3.8747073827460898E-3</v>
      </c>
      <c r="N40" s="21">
        <v>3.6976399759769407E-3</v>
      </c>
      <c r="O40" s="21">
        <v>3.5268875439373737E-3</v>
      </c>
      <c r="P40" s="21">
        <v>3.3608652907954895E-3</v>
      </c>
      <c r="Q40" s="21">
        <v>3.198421762679704E-3</v>
      </c>
      <c r="R40" s="21">
        <v>3.0388797921638844E-3</v>
      </c>
      <c r="S40" s="21">
        <v>2.88439441296795E-3</v>
      </c>
      <c r="T40" s="21">
        <v>2.732331707371527E-3</v>
      </c>
      <c r="U40" s="21">
        <v>2.582626163855517E-3</v>
      </c>
      <c r="V40" s="21">
        <v>2.4352263478423231E-3</v>
      </c>
      <c r="W40" s="21">
        <v>2.2900584665683787E-3</v>
      </c>
      <c r="X40" s="21">
        <v>2.1461789538679277E-3</v>
      </c>
      <c r="Y40" s="21">
        <v>2.0034062595624125E-3</v>
      </c>
      <c r="Z40" s="21">
        <v>1.8617049881515246E-3</v>
      </c>
      <c r="AA40" s="21">
        <v>1.7210728143834952E-3</v>
      </c>
      <c r="AB40" s="21">
        <v>1.5814556224899023E-3</v>
      </c>
      <c r="AC40" s="21">
        <v>1.4653972429190532E-3</v>
      </c>
      <c r="AD40" s="21">
        <v>1.3515437029014699E-3</v>
      </c>
      <c r="AE40" s="21">
        <v>1.2398024996093104E-3</v>
      </c>
      <c r="AF40" s="21">
        <v>1.1300543262389162E-3</v>
      </c>
      <c r="AG40" s="21">
        <v>1.0222082170254776E-3</v>
      </c>
      <c r="AH40" s="21">
        <v>9.4239237422744093E-4</v>
      </c>
      <c r="AI40" s="21">
        <v>8.63813231624877E-4</v>
      </c>
      <c r="AJ40" s="21">
        <v>7.8641063764239849E-4</v>
      </c>
      <c r="AK40" s="21">
        <v>7.1014470430241783E-4</v>
      </c>
      <c r="AL40" s="21">
        <v>6.3497889654406947E-4</v>
      </c>
      <c r="AM40" s="21">
        <v>6.0060694051911057E-4</v>
      </c>
      <c r="AN40" s="21">
        <v>5.6648656604052494E-4</v>
      </c>
      <c r="AO40" s="21">
        <v>5.3260598301418938E-4</v>
      </c>
      <c r="AP40" s="21">
        <v>4.9896113742020631E-4</v>
      </c>
      <c r="AQ40" s="21">
        <v>4.6555309790463628E-4</v>
      </c>
    </row>
    <row r="41" spans="1:43" x14ac:dyDescent="0.25">
      <c r="A41" s="22" t="str">
        <f t="shared" si="0"/>
        <v>WApREFN</v>
      </c>
      <c r="B41" s="10" t="s">
        <v>149</v>
      </c>
      <c r="C41" s="10" t="s">
        <v>128</v>
      </c>
      <c r="D41" s="21">
        <v>4.0754337146104991E-3</v>
      </c>
      <c r="E41" s="21">
        <v>3.9394703320860813E-3</v>
      </c>
      <c r="F41" s="21">
        <v>3.8163952377443522E-3</v>
      </c>
      <c r="G41" s="21">
        <v>3.7202104159284044E-3</v>
      </c>
      <c r="H41" s="21">
        <v>3.6839877327190518E-3</v>
      </c>
      <c r="I41" s="21">
        <v>3.644074038245293E-3</v>
      </c>
      <c r="J41" s="21">
        <v>3.6293519428471921E-3</v>
      </c>
      <c r="K41" s="21">
        <v>3.5945842736861966E-3</v>
      </c>
      <c r="L41" s="21">
        <v>3.4801234913823809E-3</v>
      </c>
      <c r="M41" s="21">
        <v>3.3756013559989029E-3</v>
      </c>
      <c r="N41" s="21">
        <v>3.2569467697829424E-3</v>
      </c>
      <c r="O41" s="21">
        <v>3.1404958520377946E-3</v>
      </c>
      <c r="P41" s="21">
        <v>3.0250087025776029E-3</v>
      </c>
      <c r="Q41" s="21">
        <v>2.9098179288398196E-3</v>
      </c>
      <c r="R41" s="21">
        <v>2.794289638565095E-3</v>
      </c>
      <c r="S41" s="21">
        <v>2.6806025064340933E-3</v>
      </c>
      <c r="T41" s="21">
        <v>2.5665011560331852E-3</v>
      </c>
      <c r="U41" s="21">
        <v>2.4520297699683891E-3</v>
      </c>
      <c r="V41" s="21">
        <v>2.3372457453750828E-3</v>
      </c>
      <c r="W41" s="21">
        <v>2.2221776017509187E-3</v>
      </c>
      <c r="X41" s="21">
        <v>2.1054378630598336E-3</v>
      </c>
      <c r="Y41" s="21">
        <v>1.9876633992786941E-3</v>
      </c>
      <c r="Z41" s="21">
        <v>1.8688844442374952E-3</v>
      </c>
      <c r="AA41" s="21">
        <v>1.7491599225177845E-3</v>
      </c>
      <c r="AB41" s="21">
        <v>1.6284995770442512E-3</v>
      </c>
      <c r="AC41" s="21">
        <v>1.5300618793001597E-3</v>
      </c>
      <c r="AD41" s="21">
        <v>1.4318377957861506E-3</v>
      </c>
      <c r="AE41" s="21">
        <v>1.3338233056351401E-3</v>
      </c>
      <c r="AF41" s="21">
        <v>1.2359821233595136E-3</v>
      </c>
      <c r="AG41" s="21">
        <v>1.138301575857259E-3</v>
      </c>
      <c r="AH41" s="21">
        <v>1.0662725660041117E-3</v>
      </c>
      <c r="AI41" s="21">
        <v>9.9424073001497248E-4</v>
      </c>
      <c r="AJ41" s="21">
        <v>9.2219010617244912E-4</v>
      </c>
      <c r="AK41" s="21">
        <v>8.5012256001326669E-4</v>
      </c>
      <c r="AL41" s="21">
        <v>7.7804814836612834E-4</v>
      </c>
      <c r="AM41" s="21">
        <v>7.4588082456106264E-4</v>
      </c>
      <c r="AN41" s="21">
        <v>7.1344843405252156E-4</v>
      </c>
      <c r="AO41" s="21">
        <v>6.8075362151076568E-4</v>
      </c>
      <c r="AP41" s="21">
        <v>6.4780666885411176E-4</v>
      </c>
      <c r="AQ41" s="21">
        <v>6.1462691586244844E-4</v>
      </c>
    </row>
    <row r="42" spans="1:43" x14ac:dyDescent="0.25">
      <c r="A42" s="22" t="str">
        <f t="shared" si="0"/>
        <v>WApCHEM</v>
      </c>
      <c r="B42" s="10" t="s">
        <v>149</v>
      </c>
      <c r="C42" s="10" t="s">
        <v>129</v>
      </c>
      <c r="D42" s="21">
        <v>8.9213861864692046E-3</v>
      </c>
      <c r="E42" s="21">
        <v>8.5028535813878037E-3</v>
      </c>
      <c r="F42" s="21">
        <v>8.1176390901087636E-3</v>
      </c>
      <c r="G42" s="21">
        <v>7.8181581948979506E-3</v>
      </c>
      <c r="H42" s="21">
        <v>7.6164507169000917E-3</v>
      </c>
      <c r="I42" s="21">
        <v>7.4288784300975408E-3</v>
      </c>
      <c r="J42" s="21">
        <v>7.25644806147141E-3</v>
      </c>
      <c r="K42" s="21">
        <v>7.058786412327489E-3</v>
      </c>
      <c r="L42" s="21">
        <v>6.7826214803021756E-3</v>
      </c>
      <c r="M42" s="21">
        <v>6.5303457233620854E-3</v>
      </c>
      <c r="N42" s="21">
        <v>6.2506987835129202E-3</v>
      </c>
      <c r="O42" s="21">
        <v>5.9796251868460271E-3</v>
      </c>
      <c r="P42" s="21">
        <v>5.7145059477889948E-3</v>
      </c>
      <c r="Q42" s="21">
        <v>5.4534840305411336E-3</v>
      </c>
      <c r="R42" s="21">
        <v>5.1954884733695916E-3</v>
      </c>
      <c r="S42" s="21">
        <v>4.9444089962411564E-3</v>
      </c>
      <c r="T42" s="21">
        <v>4.6957771635149914E-3</v>
      </c>
      <c r="U42" s="21">
        <v>4.4495673524154178E-3</v>
      </c>
      <c r="V42" s="21">
        <v>4.2057681109259892E-3</v>
      </c>
      <c r="W42" s="21">
        <v>3.9643442904818693E-3</v>
      </c>
      <c r="X42" s="21">
        <v>3.7232024878133263E-3</v>
      </c>
      <c r="Y42" s="21">
        <v>3.4826888119477983E-3</v>
      </c>
      <c r="Z42" s="21">
        <v>3.2428007128345593E-3</v>
      </c>
      <c r="AA42" s="21">
        <v>3.003567928655082E-3</v>
      </c>
      <c r="AB42" s="21">
        <v>2.7649621562984006E-3</v>
      </c>
      <c r="AC42" s="21">
        <v>2.5678417916756846E-3</v>
      </c>
      <c r="AD42" s="21">
        <v>2.3734883224302283E-3</v>
      </c>
      <c r="AE42" s="21">
        <v>2.18178674918168E-3</v>
      </c>
      <c r="AF42" s="21">
        <v>1.992602357066442E-3</v>
      </c>
      <c r="AG42" s="21">
        <v>1.8058317710382132E-3</v>
      </c>
      <c r="AH42" s="21">
        <v>1.6679296675491395E-3</v>
      </c>
      <c r="AI42" s="21">
        <v>1.5315452523605444E-3</v>
      </c>
      <c r="AJ42" s="21">
        <v>1.3966083985774702E-3</v>
      </c>
      <c r="AK42" s="21">
        <v>1.2630759416563109E-3</v>
      </c>
      <c r="AL42" s="21">
        <v>1.1309207865547455E-3</v>
      </c>
      <c r="AM42" s="21">
        <v>1.0712528854160963E-3</v>
      </c>
      <c r="AN42" s="21">
        <v>1.0117730414553883E-3</v>
      </c>
      <c r="AO42" s="21">
        <v>9.5247269187614947E-4</v>
      </c>
      <c r="AP42" s="21">
        <v>8.9335429148795775E-4</v>
      </c>
      <c r="AQ42" s="21">
        <v>8.3443277753048051E-4</v>
      </c>
    </row>
    <row r="43" spans="1:43" x14ac:dyDescent="0.25">
      <c r="A43" s="22" t="str">
        <f t="shared" si="0"/>
        <v>WApRUBP</v>
      </c>
      <c r="B43" s="10" t="s">
        <v>149</v>
      </c>
      <c r="C43" s="10" t="s">
        <v>130</v>
      </c>
      <c r="D43" s="21">
        <v>7.7980491867961632E-3</v>
      </c>
      <c r="E43" s="21">
        <v>7.4247326791538892E-3</v>
      </c>
      <c r="F43" s="21">
        <v>7.0816558495048199E-3</v>
      </c>
      <c r="G43" s="21">
        <v>6.8167761047353004E-3</v>
      </c>
      <c r="H43" s="21">
        <v>6.6340425043993623E-3</v>
      </c>
      <c r="I43" s="21">
        <v>6.4647762635599015E-3</v>
      </c>
      <c r="J43" s="21">
        <v>6.3074955913833275E-3</v>
      </c>
      <c r="K43" s="21">
        <v>6.1290530304345392E-3</v>
      </c>
      <c r="L43" s="21">
        <v>5.8861815776494186E-3</v>
      </c>
      <c r="M43" s="21">
        <v>5.6644521107203083E-3</v>
      </c>
      <c r="N43" s="21">
        <v>5.4189329997478275E-3</v>
      </c>
      <c r="O43" s="21">
        <v>5.1811349625063841E-3</v>
      </c>
      <c r="P43" s="21">
        <v>4.9487509119989781E-3</v>
      </c>
      <c r="Q43" s="21">
        <v>4.7201228261921635E-3</v>
      </c>
      <c r="R43" s="21">
        <v>4.494314312375236E-3</v>
      </c>
      <c r="S43" s="21">
        <v>4.2746925685224202E-3</v>
      </c>
      <c r="T43" s="21">
        <v>4.0573597470201506E-3</v>
      </c>
      <c r="U43" s="21">
        <v>3.8422858253233105E-3</v>
      </c>
      <c r="V43" s="21">
        <v>3.6294561932757041E-3</v>
      </c>
      <c r="W43" s="21">
        <v>3.4188317458162532E-3</v>
      </c>
      <c r="X43" s="21">
        <v>3.2086948110071623E-3</v>
      </c>
      <c r="Y43" s="21">
        <v>2.9992108082278479E-3</v>
      </c>
      <c r="Z43" s="21">
        <v>2.7903739506067726E-3</v>
      </c>
      <c r="AA43" s="21">
        <v>2.5822102544404979E-3</v>
      </c>
      <c r="AB43" s="21">
        <v>2.3746887159901142E-3</v>
      </c>
      <c r="AC43" s="21">
        <v>2.2029895596962223E-3</v>
      </c>
      <c r="AD43" s="21">
        <v>2.0338317221714197E-3</v>
      </c>
      <c r="AE43" s="21">
        <v>1.867111163153079E-3</v>
      </c>
      <c r="AF43" s="21">
        <v>1.702701324165834E-3</v>
      </c>
      <c r="AG43" s="21">
        <v>1.540506857475421E-3</v>
      </c>
      <c r="AH43" s="21">
        <v>1.4208471307439741E-3</v>
      </c>
      <c r="AI43" s="21">
        <v>1.3025859854366439E-3</v>
      </c>
      <c r="AJ43" s="21">
        <v>1.1856588381998767E-3</v>
      </c>
      <c r="AK43" s="21">
        <v>1.0700262058856991E-3</v>
      </c>
      <c r="AL43" s="21">
        <v>9.5566057653251324E-4</v>
      </c>
      <c r="AM43" s="21">
        <v>9.0420512811062448E-4</v>
      </c>
      <c r="AN43" s="21">
        <v>8.5293685055720658E-4</v>
      </c>
      <c r="AO43" s="21">
        <v>8.0184757215961966E-4</v>
      </c>
      <c r="AP43" s="21">
        <v>7.509389398429045E-4</v>
      </c>
      <c r="AQ43" s="21">
        <v>7.0022292007854148E-4</v>
      </c>
    </row>
    <row r="44" spans="1:43" x14ac:dyDescent="0.25">
      <c r="A44" s="22" t="str">
        <f t="shared" si="0"/>
        <v>WApNMMP</v>
      </c>
      <c r="B44" s="10" t="s">
        <v>149</v>
      </c>
      <c r="C44" s="10" t="s">
        <v>131</v>
      </c>
      <c r="D44" s="21">
        <v>5.9509406727327185E-3</v>
      </c>
      <c r="E44" s="21">
        <v>5.6691283226100175E-3</v>
      </c>
      <c r="F44" s="21">
        <v>5.4022711555774539E-3</v>
      </c>
      <c r="G44" s="21">
        <v>5.1798634560393797E-3</v>
      </c>
      <c r="H44" s="21">
        <v>5.0429266843434739E-3</v>
      </c>
      <c r="I44" s="21">
        <v>4.9076881056533406E-3</v>
      </c>
      <c r="J44" s="21">
        <v>4.7817954071172064E-3</v>
      </c>
      <c r="K44" s="21">
        <v>4.6422067978213466E-3</v>
      </c>
      <c r="L44" s="21">
        <v>4.456111477448399E-3</v>
      </c>
      <c r="M44" s="21">
        <v>4.2861712605104518E-3</v>
      </c>
      <c r="N44" s="21">
        <v>4.1007273790210075E-3</v>
      </c>
      <c r="O44" s="21">
        <v>3.9216282304663785E-3</v>
      </c>
      <c r="P44" s="21">
        <v>3.747148446096471E-3</v>
      </c>
      <c r="Q44" s="21">
        <v>3.576032923978234E-3</v>
      </c>
      <c r="R44" s="21">
        <v>3.4075513408069469E-3</v>
      </c>
      <c r="S44" s="21">
        <v>3.2439345451036328E-3</v>
      </c>
      <c r="T44" s="21">
        <v>3.0825339600712987E-3</v>
      </c>
      <c r="U44" s="21">
        <v>2.9232960252632001E-3</v>
      </c>
      <c r="V44" s="21">
        <v>2.7661808779114727E-3</v>
      </c>
      <c r="W44" s="21">
        <v>2.611127439525518E-3</v>
      </c>
      <c r="X44" s="21">
        <v>2.4570214350000397E-3</v>
      </c>
      <c r="Y44" s="21">
        <v>2.3038644790565055E-3</v>
      </c>
      <c r="Z44" s="21">
        <v>2.1516279431043062E-3</v>
      </c>
      <c r="AA44" s="21">
        <v>2.0003144773064196E-3</v>
      </c>
      <c r="AB44" s="21">
        <v>1.8498738521824931E-3</v>
      </c>
      <c r="AC44" s="21">
        <v>1.7248804801698325E-3</v>
      </c>
      <c r="AD44" s="21">
        <v>1.6019794144133126E-3</v>
      </c>
      <c r="AE44" s="21">
        <v>1.4810832555453013E-3</v>
      </c>
      <c r="AF44" s="21">
        <v>1.3620786414714203E-3</v>
      </c>
      <c r="AG44" s="21">
        <v>1.2448804410754022E-3</v>
      </c>
      <c r="AH44" s="21">
        <v>1.1572109619630844E-3</v>
      </c>
      <c r="AI44" s="21">
        <v>1.0707415996041858E-3</v>
      </c>
      <c r="AJ44" s="21">
        <v>9.854116302064897E-4</v>
      </c>
      <c r="AK44" s="21">
        <v>9.0118187485432877E-4</v>
      </c>
      <c r="AL44" s="21">
        <v>8.1802070020886575E-4</v>
      </c>
      <c r="AM44" s="21">
        <v>7.7832521170462243E-4</v>
      </c>
      <c r="AN44" s="21">
        <v>7.3889977832097831E-4</v>
      </c>
      <c r="AO44" s="21">
        <v>6.9973061375383505E-4</v>
      </c>
      <c r="AP44" s="21">
        <v>6.6081283692887016E-4</v>
      </c>
      <c r="AQ44" s="21">
        <v>6.2215009908650476E-4</v>
      </c>
    </row>
    <row r="45" spans="1:43" x14ac:dyDescent="0.25">
      <c r="A45" s="22" t="str">
        <f t="shared" si="0"/>
        <v>WApMETP</v>
      </c>
      <c r="B45" s="10" t="s">
        <v>149</v>
      </c>
      <c r="C45" s="10" t="s">
        <v>132</v>
      </c>
      <c r="D45" s="21">
        <v>5.8104750584020426E-3</v>
      </c>
      <c r="E45" s="21">
        <v>5.5268356226618742E-3</v>
      </c>
      <c r="F45" s="21">
        <v>5.2645455040098987E-3</v>
      </c>
      <c r="G45" s="21">
        <v>5.0582322901493448E-3</v>
      </c>
      <c r="H45" s="21">
        <v>4.9136646367191616E-3</v>
      </c>
      <c r="I45" s="21">
        <v>4.7796487178290992E-3</v>
      </c>
      <c r="J45" s="21">
        <v>4.6490937669616539E-3</v>
      </c>
      <c r="K45" s="21">
        <v>4.5059650199346102E-3</v>
      </c>
      <c r="L45" s="21">
        <v>4.3238187542882223E-3</v>
      </c>
      <c r="M45" s="21">
        <v>4.1574073433665593E-3</v>
      </c>
      <c r="N45" s="21">
        <v>3.9729546513542768E-3</v>
      </c>
      <c r="O45" s="21">
        <v>3.7947747436042345E-3</v>
      </c>
      <c r="P45" s="21">
        <v>3.6211664985030811E-3</v>
      </c>
      <c r="Q45" s="21">
        <v>3.4508733668001668E-3</v>
      </c>
      <c r="R45" s="21">
        <v>3.2831991588566645E-3</v>
      </c>
      <c r="S45" s="21">
        <v>3.1204202268662051E-3</v>
      </c>
      <c r="T45" s="21">
        <v>2.9597872149718096E-3</v>
      </c>
      <c r="U45" s="21">
        <v>2.8012493021953855E-3</v>
      </c>
      <c r="V45" s="21">
        <v>2.6447714768009778E-3</v>
      </c>
      <c r="W45" s="21">
        <v>2.4902948846009521E-3</v>
      </c>
      <c r="X45" s="21">
        <v>2.3369653871370133E-3</v>
      </c>
      <c r="Y45" s="21">
        <v>2.1844307466857282E-3</v>
      </c>
      <c r="Z45" s="21">
        <v>2.0326684096887426E-3</v>
      </c>
      <c r="AA45" s="21">
        <v>1.8816857689956112E-3</v>
      </c>
      <c r="AB45" s="21">
        <v>1.7314388977953676E-3</v>
      </c>
      <c r="AC45" s="21">
        <v>1.6060625164782127E-3</v>
      </c>
      <c r="AD45" s="21">
        <v>1.4828745143831146E-3</v>
      </c>
      <c r="AE45" s="21">
        <v>1.3617874730279533E-3</v>
      </c>
      <c r="AF45" s="21">
        <v>1.2426866249628521E-3</v>
      </c>
      <c r="AG45" s="21">
        <v>1.1254862704856983E-3</v>
      </c>
      <c r="AH45" s="21">
        <v>1.0387055885574537E-3</v>
      </c>
      <c r="AI45" s="21">
        <v>9.5315864959111263E-4</v>
      </c>
      <c r="AJ45" s="21">
        <v>8.6878660088762771E-4</v>
      </c>
      <c r="AK45" s="21">
        <v>7.8555134958191442E-4</v>
      </c>
      <c r="AL45" s="21">
        <v>7.0342197773187731E-4</v>
      </c>
      <c r="AM45" s="21">
        <v>6.6590327050641829E-4</v>
      </c>
      <c r="AN45" s="21">
        <v>6.2861114133361262E-4</v>
      </c>
      <c r="AO45" s="21">
        <v>5.915348844122148E-4</v>
      </c>
      <c r="AP45" s="21">
        <v>5.5467220242688686E-4</v>
      </c>
      <c r="AQ45" s="21">
        <v>5.1802836528924701E-4</v>
      </c>
    </row>
    <row r="46" spans="1:43" x14ac:dyDescent="0.25">
      <c r="A46" s="22" t="str">
        <f t="shared" si="0"/>
        <v>WApELEC</v>
      </c>
      <c r="B46" s="10" t="s">
        <v>149</v>
      </c>
      <c r="C46" s="10" t="s">
        <v>133</v>
      </c>
      <c r="D46" s="21">
        <v>7.4783201045349745E-3</v>
      </c>
      <c r="E46" s="21">
        <v>7.1051503525825233E-3</v>
      </c>
      <c r="F46" s="21">
        <v>6.759657149395748E-3</v>
      </c>
      <c r="G46" s="21">
        <v>6.4879746281036876E-3</v>
      </c>
      <c r="H46" s="21">
        <v>6.2957020979101941E-3</v>
      </c>
      <c r="I46" s="21">
        <v>6.1166069628362241E-3</v>
      </c>
      <c r="J46" s="21">
        <v>5.9408526792383842E-3</v>
      </c>
      <c r="K46" s="21">
        <v>5.7507374818266399E-3</v>
      </c>
      <c r="L46" s="21">
        <v>5.5140886596281025E-3</v>
      </c>
      <c r="M46" s="21">
        <v>5.297962552499591E-3</v>
      </c>
      <c r="N46" s="21">
        <v>5.0583044396810273E-3</v>
      </c>
      <c r="O46" s="21">
        <v>4.8271987064820721E-3</v>
      </c>
      <c r="P46" s="21">
        <v>4.6024278505523153E-3</v>
      </c>
      <c r="Q46" s="21">
        <v>4.3823282722286194E-3</v>
      </c>
      <c r="R46" s="21">
        <v>4.1659926381591994E-3</v>
      </c>
      <c r="S46" s="21">
        <v>3.9563787050014287E-3</v>
      </c>
      <c r="T46" s="21">
        <v>3.749843619055504E-3</v>
      </c>
      <c r="U46" s="21">
        <v>3.5463058503784062E-3</v>
      </c>
      <c r="V46" s="21">
        <v>3.3457025030596554E-3</v>
      </c>
      <c r="W46" s="21">
        <v>3.1479489369121705E-3</v>
      </c>
      <c r="X46" s="21">
        <v>2.9524430566608695E-3</v>
      </c>
      <c r="Y46" s="21">
        <v>2.758158039607328E-3</v>
      </c>
      <c r="Z46" s="21">
        <v>2.5650591928774169E-3</v>
      </c>
      <c r="AA46" s="21">
        <v>2.373143858232285E-3</v>
      </c>
      <c r="AB46" s="21">
        <v>2.1823556771095598E-3</v>
      </c>
      <c r="AC46" s="21">
        <v>2.0223498201777934E-3</v>
      </c>
      <c r="AD46" s="21">
        <v>1.8653986697616531E-3</v>
      </c>
      <c r="AE46" s="21">
        <v>1.7113718025005831E-3</v>
      </c>
      <c r="AF46" s="21">
        <v>1.5601169128937054E-3</v>
      </c>
      <c r="AG46" s="21">
        <v>1.4115138477323041E-3</v>
      </c>
      <c r="AH46" s="21">
        <v>1.3014394549399899E-3</v>
      </c>
      <c r="AI46" s="21">
        <v>1.1930893766201045E-3</v>
      </c>
      <c r="AJ46" s="21">
        <v>1.0863834538963335E-3</v>
      </c>
      <c r="AK46" s="21">
        <v>9.81266807963177E-4</v>
      </c>
      <c r="AL46" s="21">
        <v>8.7769386400449179E-4</v>
      </c>
      <c r="AM46" s="21">
        <v>8.3026642858141653E-4</v>
      </c>
      <c r="AN46" s="21">
        <v>7.8317906955349681E-4</v>
      </c>
      <c r="AO46" s="21">
        <v>7.3641677875302403E-4</v>
      </c>
      <c r="AP46" s="21">
        <v>6.8997443288698612E-4</v>
      </c>
      <c r="AQ46" s="21">
        <v>6.4385556739166017E-4</v>
      </c>
    </row>
    <row r="47" spans="1:43" x14ac:dyDescent="0.25">
      <c r="A47" s="22" t="str">
        <f t="shared" si="0"/>
        <v>WApMACH</v>
      </c>
      <c r="B47" s="10" t="s">
        <v>149</v>
      </c>
      <c r="C47" s="10" t="s">
        <v>134</v>
      </c>
      <c r="D47" s="21">
        <v>7.1229174101021808E-3</v>
      </c>
      <c r="E47" s="21">
        <v>6.7643930752854242E-3</v>
      </c>
      <c r="F47" s="21">
        <v>6.4318326503154388E-3</v>
      </c>
      <c r="G47" s="21">
        <v>6.169198074842841E-3</v>
      </c>
      <c r="H47" s="21">
        <v>5.980123752596489E-3</v>
      </c>
      <c r="I47" s="21">
        <v>5.8045521922513998E-3</v>
      </c>
      <c r="J47" s="21">
        <v>5.6317514540737967E-3</v>
      </c>
      <c r="K47" s="21">
        <v>5.4467383636693789E-3</v>
      </c>
      <c r="L47" s="21">
        <v>5.219089961530976E-3</v>
      </c>
      <c r="M47" s="21">
        <v>5.0108997014637335E-3</v>
      </c>
      <c r="N47" s="21">
        <v>4.7788690433969716E-3</v>
      </c>
      <c r="O47" s="21">
        <v>4.5554876506199715E-3</v>
      </c>
      <c r="P47" s="21">
        <v>4.338648268494838E-3</v>
      </c>
      <c r="Q47" s="21">
        <v>4.1267649295739783E-3</v>
      </c>
      <c r="R47" s="21">
        <v>3.9189566930402098E-3</v>
      </c>
      <c r="S47" s="21">
        <v>3.718218814859009E-3</v>
      </c>
      <c r="T47" s="21">
        <v>3.5207910373928897E-3</v>
      </c>
      <c r="U47" s="21">
        <v>3.3265817129040087E-3</v>
      </c>
      <c r="V47" s="21">
        <v>3.1355146288374325E-3</v>
      </c>
      <c r="W47" s="21">
        <v>2.9474940838315478E-3</v>
      </c>
      <c r="X47" s="21">
        <v>2.7625734282398229E-3</v>
      </c>
      <c r="Y47" s="21">
        <v>2.5790495030023619E-3</v>
      </c>
      <c r="Z47" s="21">
        <v>2.3968849079485377E-3</v>
      </c>
      <c r="AA47" s="21">
        <v>2.2160730330665901E-3</v>
      </c>
      <c r="AB47" s="21">
        <v>2.0365548079281925E-3</v>
      </c>
      <c r="AC47" s="21">
        <v>1.8854073359352297E-3</v>
      </c>
      <c r="AD47" s="21">
        <v>1.7374134251091355E-3</v>
      </c>
      <c r="AE47" s="21">
        <v>1.5924389491503987E-3</v>
      </c>
      <c r="AF47" s="21">
        <v>1.4503281170414883E-3</v>
      </c>
      <c r="AG47" s="21">
        <v>1.3109568706178854E-3</v>
      </c>
      <c r="AH47" s="21">
        <v>1.20779836602114E-3</v>
      </c>
      <c r="AI47" s="21">
        <v>1.1064079649130143E-3</v>
      </c>
      <c r="AJ47" s="21">
        <v>1.0067045964337051E-3</v>
      </c>
      <c r="AK47" s="21">
        <v>9.08630542884592E-4</v>
      </c>
      <c r="AL47" s="21">
        <v>8.121370856670751E-4</v>
      </c>
      <c r="AM47" s="21">
        <v>7.679584950902596E-4</v>
      </c>
      <c r="AN47" s="21">
        <v>7.241364724092092E-4</v>
      </c>
      <c r="AO47" s="21">
        <v>6.8065525559113382E-4</v>
      </c>
      <c r="AP47" s="21">
        <v>6.3750854198696416E-4</v>
      </c>
      <c r="AQ47" s="21">
        <v>5.9469768924358402E-4</v>
      </c>
    </row>
    <row r="48" spans="1:43" x14ac:dyDescent="0.25">
      <c r="A48" s="22" t="str">
        <f t="shared" si="0"/>
        <v>WApELCT</v>
      </c>
      <c r="B48" s="10" t="s">
        <v>149</v>
      </c>
      <c r="C48" s="10" t="s">
        <v>135</v>
      </c>
      <c r="D48" s="21">
        <v>5.0120839252012495E-3</v>
      </c>
      <c r="E48" s="21">
        <v>4.7788028385411518E-3</v>
      </c>
      <c r="F48" s="21">
        <v>4.5634023753973185E-3</v>
      </c>
      <c r="G48" s="21">
        <v>4.3921216904607707E-3</v>
      </c>
      <c r="H48" s="21">
        <v>4.2733082237906839E-3</v>
      </c>
      <c r="I48" s="21">
        <v>4.1640598033145793E-3</v>
      </c>
      <c r="J48" s="21">
        <v>4.062285444909941E-3</v>
      </c>
      <c r="K48" s="21">
        <v>3.947767709613359E-3</v>
      </c>
      <c r="L48" s="21">
        <v>3.7881489989337602E-3</v>
      </c>
      <c r="M48" s="21">
        <v>3.6418407947678144E-3</v>
      </c>
      <c r="N48" s="21">
        <v>3.4802241983629134E-3</v>
      </c>
      <c r="O48" s="21">
        <v>3.3239187084148636E-3</v>
      </c>
      <c r="P48" s="21">
        <v>3.1715051637741798E-3</v>
      </c>
      <c r="Q48" s="21">
        <v>3.0219769435850807E-3</v>
      </c>
      <c r="R48" s="21">
        <v>2.8747233693777741E-3</v>
      </c>
      <c r="S48" s="21">
        <v>2.7317669096866837E-3</v>
      </c>
      <c r="T48" s="21">
        <v>2.5907064915624556E-3</v>
      </c>
      <c r="U48" s="21">
        <v>2.4515005212535357E-3</v>
      </c>
      <c r="V48" s="21">
        <v>2.3141201334746508E-3</v>
      </c>
      <c r="W48" s="21">
        <v>2.1785123640504223E-3</v>
      </c>
      <c r="X48" s="21">
        <v>2.0434659033430336E-3</v>
      </c>
      <c r="Y48" s="21">
        <v>1.9092038987034154E-3</v>
      </c>
      <c r="Z48" s="21">
        <v>1.7757039183444734E-3</v>
      </c>
      <c r="AA48" s="21">
        <v>1.6429740362954304E-3</v>
      </c>
      <c r="AB48" s="21">
        <v>1.5109720766558477E-3</v>
      </c>
      <c r="AC48" s="21">
        <v>1.4016668291344514E-3</v>
      </c>
      <c r="AD48" s="21">
        <v>1.2942026833328013E-3</v>
      </c>
      <c r="AE48" s="21">
        <v>1.1885071646925427E-3</v>
      </c>
      <c r="AF48" s="21">
        <v>1.0844796232919451E-3</v>
      </c>
      <c r="AG48" s="21">
        <v>9.8204559508330291E-4</v>
      </c>
      <c r="AH48" s="21">
        <v>9.0628589295960182E-4</v>
      </c>
      <c r="AI48" s="21">
        <v>8.3155780799426537E-4</v>
      </c>
      <c r="AJ48" s="21">
        <v>7.5781075499081751E-4</v>
      </c>
      <c r="AK48" s="21">
        <v>6.8501370673779149E-4</v>
      </c>
      <c r="AL48" s="21">
        <v>6.1313818849184631E-4</v>
      </c>
      <c r="AM48" s="21">
        <v>5.8041188859314641E-4</v>
      </c>
      <c r="AN48" s="21">
        <v>5.478749980537545E-4</v>
      </c>
      <c r="AO48" s="21">
        <v>5.1551842443187113E-4</v>
      </c>
      <c r="AP48" s="21">
        <v>4.8334003972849704E-4</v>
      </c>
      <c r="AQ48" s="21">
        <v>4.5134332792362564E-4</v>
      </c>
    </row>
    <row r="49" spans="1:43" x14ac:dyDescent="0.25">
      <c r="A49" s="22" t="str">
        <f t="shared" si="0"/>
        <v>WApTRDI</v>
      </c>
      <c r="B49" s="10" t="s">
        <v>149</v>
      </c>
      <c r="C49" s="10" t="s">
        <v>136</v>
      </c>
      <c r="D49" s="21">
        <v>4.4441539782829054E-3</v>
      </c>
      <c r="E49" s="21">
        <v>4.2350135560942359E-3</v>
      </c>
      <c r="F49" s="21">
        <v>4.041676453819143E-3</v>
      </c>
      <c r="G49" s="21">
        <v>3.8878419270262921E-3</v>
      </c>
      <c r="H49" s="21">
        <v>3.7820473979139901E-3</v>
      </c>
      <c r="I49" s="21">
        <v>3.6843109675650521E-3</v>
      </c>
      <c r="J49" s="21">
        <v>3.5934262134009742E-3</v>
      </c>
      <c r="K49" s="21">
        <v>3.4912282723802424E-3</v>
      </c>
      <c r="L49" s="21">
        <v>3.3495570269803654E-3</v>
      </c>
      <c r="M49" s="21">
        <v>3.2198475885192313E-3</v>
      </c>
      <c r="N49" s="21">
        <v>3.0770307319771817E-3</v>
      </c>
      <c r="O49" s="21">
        <v>2.93896291497453E-3</v>
      </c>
      <c r="P49" s="21">
        <v>2.8043693901504962E-3</v>
      </c>
      <c r="Q49" s="21">
        <v>2.6723497619618453E-3</v>
      </c>
      <c r="R49" s="21">
        <v>2.5423555778909535E-3</v>
      </c>
      <c r="S49" s="21">
        <v>2.4161709753973692E-3</v>
      </c>
      <c r="T49" s="21">
        <v>2.2916779387811559E-3</v>
      </c>
      <c r="U49" s="21">
        <v>2.1688366655481239E-3</v>
      </c>
      <c r="V49" s="21">
        <v>2.047621001640243E-3</v>
      </c>
      <c r="W49" s="21">
        <v>1.9279800492292276E-3</v>
      </c>
      <c r="X49" s="21">
        <v>1.8088074700735035E-3</v>
      </c>
      <c r="Y49" s="21">
        <v>1.6903439933021458E-3</v>
      </c>
      <c r="Z49" s="21">
        <v>1.5725681562929195E-3</v>
      </c>
      <c r="AA49" s="21">
        <v>1.4554875457456484E-3</v>
      </c>
      <c r="AB49" s="21">
        <v>1.3390608049094199E-3</v>
      </c>
      <c r="AC49" s="21">
        <v>1.242755280542629E-3</v>
      </c>
      <c r="AD49" s="21">
        <v>1.1480572592920124E-3</v>
      </c>
      <c r="AE49" s="21">
        <v>1.0549048499507441E-3</v>
      </c>
      <c r="AF49" s="21">
        <v>9.6320720072562427E-4</v>
      </c>
      <c r="AG49" s="21">
        <v>8.7289820987868083E-4</v>
      </c>
      <c r="AH49" s="21">
        <v>8.0605862291383001E-4</v>
      </c>
      <c r="AI49" s="21">
        <v>7.4011892680692082E-4</v>
      </c>
      <c r="AJ49" s="21">
        <v>6.7503404908575426E-4</v>
      </c>
      <c r="AK49" s="21">
        <v>6.1077717930257958E-4</v>
      </c>
      <c r="AL49" s="21">
        <v>5.473233843508174E-4</v>
      </c>
      <c r="AM49" s="21">
        <v>5.18336263180319E-4</v>
      </c>
      <c r="AN49" s="21">
        <v>4.8951636280769595E-4</v>
      </c>
      <c r="AO49" s="21">
        <v>4.6085479190971501E-4</v>
      </c>
      <c r="AP49" s="21">
        <v>4.323499878458037E-4</v>
      </c>
      <c r="AQ49" s="21">
        <v>4.0400495924852731E-4</v>
      </c>
    </row>
    <row r="50" spans="1:43" x14ac:dyDescent="0.25">
      <c r="A50" s="22" t="str">
        <f t="shared" si="0"/>
        <v>WApHWAT</v>
      </c>
      <c r="B50" s="10" t="s">
        <v>149</v>
      </c>
      <c r="C50" s="10" t="s">
        <v>137</v>
      </c>
      <c r="D50" s="21">
        <v>9.2716902855276562E-3</v>
      </c>
      <c r="E50" s="21">
        <v>8.8422413693149959E-3</v>
      </c>
      <c r="F50" s="21">
        <v>8.4440024537453251E-3</v>
      </c>
      <c r="G50" s="21">
        <v>8.1234599001571706E-3</v>
      </c>
      <c r="H50" s="21">
        <v>7.8961271809321332E-3</v>
      </c>
      <c r="I50" s="21">
        <v>7.6883812082650937E-3</v>
      </c>
      <c r="J50" s="21">
        <v>7.4885664451096456E-3</v>
      </c>
      <c r="K50" s="21">
        <v>7.2678554012137742E-3</v>
      </c>
      <c r="L50" s="21">
        <v>6.9728693330275426E-3</v>
      </c>
      <c r="M50" s="21">
        <v>6.7019584047920411E-3</v>
      </c>
      <c r="N50" s="21">
        <v>6.4039043765451442E-3</v>
      </c>
      <c r="O50" s="21">
        <v>6.1154254179771605E-3</v>
      </c>
      <c r="P50" s="21">
        <v>5.8340075152252258E-3</v>
      </c>
      <c r="Q50" s="21">
        <v>5.5578169513166298E-3</v>
      </c>
      <c r="R50" s="21">
        <v>5.2858189476974182E-3</v>
      </c>
      <c r="S50" s="21">
        <v>5.0213785226633778E-3</v>
      </c>
      <c r="T50" s="21">
        <v>4.7604958408238307E-3</v>
      </c>
      <c r="U50" s="21">
        <v>4.503093777403322E-3</v>
      </c>
      <c r="V50" s="21">
        <v>4.2491094357134385E-3</v>
      </c>
      <c r="W50" s="21">
        <v>3.9984581240480876E-3</v>
      </c>
      <c r="X50" s="21">
        <v>3.7484723266503206E-3</v>
      </c>
      <c r="Y50" s="21">
        <v>3.5000651152459206E-3</v>
      </c>
      <c r="Z50" s="21">
        <v>3.2531962955166804E-3</v>
      </c>
      <c r="AA50" s="21">
        <v>3.0078595176648015E-3</v>
      </c>
      <c r="AB50" s="21">
        <v>2.7639912589545457E-3</v>
      </c>
      <c r="AC50" s="21">
        <v>2.5614581265928082E-3</v>
      </c>
      <c r="AD50" s="21">
        <v>2.3625397679420956E-3</v>
      </c>
      <c r="AE50" s="21">
        <v>2.1670737820330688E-3</v>
      </c>
      <c r="AF50" s="21">
        <v>1.9748828488430625E-3</v>
      </c>
      <c r="AG50" s="21">
        <v>1.7858224917549625E-3</v>
      </c>
      <c r="AH50" s="21">
        <v>1.6458211959036184E-3</v>
      </c>
      <c r="AI50" s="21">
        <v>1.5078861961604906E-3</v>
      </c>
      <c r="AJ50" s="21">
        <v>1.3719237468644563E-3</v>
      </c>
      <c r="AK50" s="21">
        <v>1.2378676980751013E-3</v>
      </c>
      <c r="AL50" s="21">
        <v>1.1056603889473271E-3</v>
      </c>
      <c r="AM50" s="21">
        <v>1.0452446374970004E-3</v>
      </c>
      <c r="AN50" s="21">
        <v>9.8526818617605816E-4</v>
      </c>
      <c r="AO50" s="21">
        <v>9.2571271097907637E-4</v>
      </c>
      <c r="AP50" s="21">
        <v>8.6657097070808042E-4</v>
      </c>
      <c r="AQ50" s="21">
        <v>8.0784355777341332E-4</v>
      </c>
    </row>
    <row r="51" spans="1:43" x14ac:dyDescent="0.25">
      <c r="A51" s="22" t="str">
        <f t="shared" si="0"/>
        <v>WApWATR</v>
      </c>
      <c r="B51" s="10" t="s">
        <v>149</v>
      </c>
      <c r="C51" s="10" t="s">
        <v>138</v>
      </c>
      <c r="D51" s="21">
        <v>2.6548454716315284E-3</v>
      </c>
      <c r="E51" s="21">
        <v>2.5274409540378961E-3</v>
      </c>
      <c r="F51" s="21">
        <v>2.4096162104554342E-3</v>
      </c>
      <c r="G51" s="21">
        <v>2.3164983771193359E-3</v>
      </c>
      <c r="H51" s="21">
        <v>2.2511706577066359E-3</v>
      </c>
      <c r="I51" s="21">
        <v>2.1905921267302286E-3</v>
      </c>
      <c r="J51" s="21">
        <v>2.133985923412629E-3</v>
      </c>
      <c r="K51" s="21">
        <v>2.0707513893001295E-3</v>
      </c>
      <c r="L51" s="21">
        <v>1.9858631851010777E-3</v>
      </c>
      <c r="M51" s="21">
        <v>1.9082350235239964E-3</v>
      </c>
      <c r="N51" s="21">
        <v>1.8233253283652662E-3</v>
      </c>
      <c r="O51" s="21">
        <v>1.7412564690153509E-3</v>
      </c>
      <c r="P51" s="21">
        <v>1.6612614926188041E-3</v>
      </c>
      <c r="Q51" s="21">
        <v>1.5827921092868014E-3</v>
      </c>
      <c r="R51" s="21">
        <v>1.5055171361249009E-3</v>
      </c>
      <c r="S51" s="21">
        <v>1.4304364551429583E-3</v>
      </c>
      <c r="T51" s="21">
        <v>1.3563649378651732E-3</v>
      </c>
      <c r="U51" s="21">
        <v>1.2832780978213609E-3</v>
      </c>
      <c r="V51" s="21">
        <v>1.2111640048653172E-3</v>
      </c>
      <c r="W51" s="21">
        <v>1.1399845441861789E-3</v>
      </c>
      <c r="X51" s="21">
        <v>1.0689862845296716E-3</v>
      </c>
      <c r="Y51" s="21">
        <v>9.9842183957876696E-4</v>
      </c>
      <c r="Z51" s="21">
        <v>9.2827605596168539E-4</v>
      </c>
      <c r="AA51" s="21">
        <v>8.5856114286420038E-4</v>
      </c>
      <c r="AB51" s="21">
        <v>7.892432113186798E-4</v>
      </c>
      <c r="AC51" s="21">
        <v>7.3187987142020461E-4</v>
      </c>
      <c r="AD51" s="21">
        <v>6.7548719318244466E-4</v>
      </c>
      <c r="AE51" s="21">
        <v>6.2003511281472079E-4</v>
      </c>
      <c r="AF51" s="21">
        <v>5.6546113231525919E-4</v>
      </c>
      <c r="AG51" s="21">
        <v>5.1172339670269018E-4</v>
      </c>
      <c r="AH51" s="21">
        <v>4.7195306441927265E-4</v>
      </c>
      <c r="AI51" s="21">
        <v>4.3273277583377734E-4</v>
      </c>
      <c r="AJ51" s="21">
        <v>3.9403298557871835E-4</v>
      </c>
      <c r="AK51" s="21">
        <v>3.5583930825078269E-4</v>
      </c>
      <c r="AL51" s="21">
        <v>3.1813455689078118E-4</v>
      </c>
      <c r="AM51" s="21">
        <v>3.0094388779688952E-4</v>
      </c>
      <c r="AN51" s="21">
        <v>2.8386057335938464E-4</v>
      </c>
      <c r="AO51" s="21">
        <v>2.6687866849095521E-4</v>
      </c>
      <c r="AP51" s="21">
        <v>2.4999740966469286E-4</v>
      </c>
      <c r="AQ51" s="21">
        <v>2.332182812516681E-4</v>
      </c>
    </row>
    <row r="52" spans="1:43" x14ac:dyDescent="0.25">
      <c r="A52" s="22" t="str">
        <f t="shared" si="0"/>
        <v>WApCONS</v>
      </c>
      <c r="B52" s="10" t="s">
        <v>149</v>
      </c>
      <c r="C52" s="10" t="s">
        <v>139</v>
      </c>
      <c r="D52" s="21">
        <v>5.1780771650429269E-3</v>
      </c>
      <c r="E52" s="21">
        <v>4.9260643855082442E-3</v>
      </c>
      <c r="F52" s="21">
        <v>4.6885107051102271E-3</v>
      </c>
      <c r="G52" s="21">
        <v>4.4935951861113654E-3</v>
      </c>
      <c r="H52" s="21">
        <v>4.3677120490301924E-3</v>
      </c>
      <c r="I52" s="21">
        <v>4.2454223202408325E-3</v>
      </c>
      <c r="J52" s="21">
        <v>4.129173338418779E-3</v>
      </c>
      <c r="K52" s="21">
        <v>4.0021533933021214E-3</v>
      </c>
      <c r="L52" s="21">
        <v>3.8399602145391398E-3</v>
      </c>
      <c r="M52" s="21">
        <v>3.6918753175887442E-3</v>
      </c>
      <c r="N52" s="21">
        <v>3.5297085300050046E-3</v>
      </c>
      <c r="O52" s="21">
        <v>3.373227243362642E-3</v>
      </c>
      <c r="P52" s="21">
        <v>3.2209192737804315E-3</v>
      </c>
      <c r="Q52" s="21">
        <v>3.0716632667557864E-3</v>
      </c>
      <c r="R52" s="21">
        <v>2.9248265951742347E-3</v>
      </c>
      <c r="S52" s="21">
        <v>2.7823585554005437E-3</v>
      </c>
      <c r="T52" s="21">
        <v>2.6419051892803136E-3</v>
      </c>
      <c r="U52" s="21">
        <v>2.5034140322868215E-3</v>
      </c>
      <c r="V52" s="21">
        <v>2.3668481550672693E-3</v>
      </c>
      <c r="W52" s="21">
        <v>2.2321469597836874E-3</v>
      </c>
      <c r="X52" s="21">
        <v>2.0985514518995219E-3</v>
      </c>
      <c r="Y52" s="21">
        <v>1.9658069987699145E-3</v>
      </c>
      <c r="Z52" s="21">
        <v>1.8338853646879816E-3</v>
      </c>
      <c r="AA52" s="21">
        <v>1.7027901109732957E-3</v>
      </c>
      <c r="AB52" s="21">
        <v>1.5724739812307265E-3</v>
      </c>
      <c r="AC52" s="21">
        <v>1.4637652669793333E-3</v>
      </c>
      <c r="AD52" s="21">
        <v>1.3569766211051215E-3</v>
      </c>
      <c r="AE52" s="21">
        <v>1.2520320264672868E-3</v>
      </c>
      <c r="AF52" s="21">
        <v>1.1488267137549357E-3</v>
      </c>
      <c r="AG52" s="21">
        <v>1.0472829050418575E-3</v>
      </c>
      <c r="AH52" s="21">
        <v>9.7149618208092203E-4</v>
      </c>
      <c r="AI52" s="21">
        <v>8.9680907010336597E-4</v>
      </c>
      <c r="AJ52" s="21">
        <v>8.231663873409234E-4</v>
      </c>
      <c r="AK52" s="21">
        <v>7.5053337330266423E-4</v>
      </c>
      <c r="AL52" s="21">
        <v>6.7888076006883402E-4</v>
      </c>
      <c r="AM52" s="21">
        <v>6.4500391126087742E-4</v>
      </c>
      <c r="AN52" s="21">
        <v>6.113690862207255E-4</v>
      </c>
      <c r="AO52" s="21">
        <v>5.7796401947041165E-4</v>
      </c>
      <c r="AP52" s="21">
        <v>5.4478450456996175E-4</v>
      </c>
      <c r="AQ52" s="21">
        <v>5.1183348999339628E-4</v>
      </c>
    </row>
    <row r="53" spans="1:43" x14ac:dyDescent="0.25">
      <c r="A53" s="22" t="str">
        <f t="shared" si="0"/>
        <v>WApTRAD</v>
      </c>
      <c r="B53" s="10" t="s">
        <v>149</v>
      </c>
      <c r="C53" s="10" t="s">
        <v>140</v>
      </c>
      <c r="D53" s="21">
        <v>1.295788410282217E-3</v>
      </c>
      <c r="E53" s="21">
        <v>1.2339469124240665E-3</v>
      </c>
      <c r="F53" s="21">
        <v>1.1769230199185632E-3</v>
      </c>
      <c r="G53" s="21">
        <v>1.1317101179335598E-3</v>
      </c>
      <c r="H53" s="21">
        <v>1.0995743161112959E-3</v>
      </c>
      <c r="I53" s="21">
        <v>1.0698709328753608E-3</v>
      </c>
      <c r="J53" s="21">
        <v>1.0425783882783701E-3</v>
      </c>
      <c r="K53" s="21">
        <v>1.0114670360157341E-3</v>
      </c>
      <c r="L53" s="21">
        <v>9.6945029607287125E-4</v>
      </c>
      <c r="M53" s="21">
        <v>9.3104561520873652E-4</v>
      </c>
      <c r="N53" s="21">
        <v>8.887700048889613E-4</v>
      </c>
      <c r="O53" s="21">
        <v>8.4795706599161136E-4</v>
      </c>
      <c r="P53" s="21">
        <v>8.082295434974629E-4</v>
      </c>
      <c r="Q53" s="21">
        <v>7.693251436988735E-4</v>
      </c>
      <c r="R53" s="21">
        <v>7.3107230168845128E-4</v>
      </c>
      <c r="S53" s="21">
        <v>6.9400621034687582E-4</v>
      </c>
      <c r="T53" s="21">
        <v>6.5748307001012307E-4</v>
      </c>
      <c r="U53" s="21">
        <v>6.2148840417530771E-4</v>
      </c>
      <c r="V53" s="21">
        <v>5.8602303877841599E-4</v>
      </c>
      <c r="W53" s="21">
        <v>5.5105675652311614E-4</v>
      </c>
      <c r="X53" s="21">
        <v>5.1633816139395883E-4</v>
      </c>
      <c r="Y53" s="21">
        <v>4.8185576359205395E-4</v>
      </c>
      <c r="Z53" s="21">
        <v>4.4760019659073613E-4</v>
      </c>
      <c r="AA53" s="21">
        <v>4.1358893202425584E-4</v>
      </c>
      <c r="AB53" s="21">
        <v>3.797948823284214E-4</v>
      </c>
      <c r="AC53" s="21">
        <v>3.5173902726959305E-4</v>
      </c>
      <c r="AD53" s="21">
        <v>3.2419301542074841E-4</v>
      </c>
      <c r="AE53" s="21">
        <v>2.9715157992904473E-4</v>
      </c>
      <c r="AF53" s="21">
        <v>2.7057343422243196E-4</v>
      </c>
      <c r="AG53" s="21">
        <v>2.4443615756919446E-4</v>
      </c>
      <c r="AH53" s="21">
        <v>2.2512726065182509E-4</v>
      </c>
      <c r="AI53" s="21">
        <v>2.061075267126844E-4</v>
      </c>
      <c r="AJ53" s="21">
        <v>1.8735984229079072E-4</v>
      </c>
      <c r="AK53" s="21">
        <v>1.6887860304126701E-4</v>
      </c>
      <c r="AL53" s="21">
        <v>1.5065367327238288E-4</v>
      </c>
      <c r="AM53" s="21">
        <v>1.4238409481703851E-4</v>
      </c>
      <c r="AN53" s="21">
        <v>1.3417070147092591E-4</v>
      </c>
      <c r="AO53" s="21">
        <v>1.2601017102376044E-4</v>
      </c>
      <c r="AP53" s="21">
        <v>1.1790218754081927E-4</v>
      </c>
      <c r="AQ53" s="21">
        <v>1.0984777320588446E-4</v>
      </c>
    </row>
    <row r="54" spans="1:43" x14ac:dyDescent="0.25">
      <c r="A54" s="22" t="str">
        <f t="shared" si="0"/>
        <v>WApHORE</v>
      </c>
      <c r="B54" s="10" t="s">
        <v>149</v>
      </c>
      <c r="C54" s="10" t="s">
        <v>141</v>
      </c>
      <c r="D54" s="21">
        <v>1.8699949251823611E-3</v>
      </c>
      <c r="E54" s="21">
        <v>1.7749780870126575E-3</v>
      </c>
      <c r="F54" s="21">
        <v>1.6870022549444474E-3</v>
      </c>
      <c r="G54" s="21">
        <v>1.6173492697240111E-3</v>
      </c>
      <c r="H54" s="21">
        <v>1.568265520001999E-3</v>
      </c>
      <c r="I54" s="21">
        <v>1.522821381652939E-3</v>
      </c>
      <c r="J54" s="21">
        <v>1.4802734094727654E-3</v>
      </c>
      <c r="K54" s="21">
        <v>1.4330597282710134E-3</v>
      </c>
      <c r="L54" s="21">
        <v>1.3719525139539446E-3</v>
      </c>
      <c r="M54" s="21">
        <v>1.3162712349321648E-3</v>
      </c>
      <c r="N54" s="21">
        <v>1.2549438557878378E-3</v>
      </c>
      <c r="O54" s="21">
        <v>1.1959494754330002E-3</v>
      </c>
      <c r="P54" s="21">
        <v>1.1387167481509142E-3</v>
      </c>
      <c r="Q54" s="21">
        <v>1.0828359731374082E-3</v>
      </c>
      <c r="R54" s="21">
        <v>1.0280554109145523E-3</v>
      </c>
      <c r="S54" s="21">
        <v>9.7522437389430117E-4</v>
      </c>
      <c r="T54" s="21">
        <v>9.2329333272567204E-4</v>
      </c>
      <c r="U54" s="21">
        <v>8.7223636836597507E-4</v>
      </c>
      <c r="V54" s="21">
        <v>8.2204091360515985E-4</v>
      </c>
      <c r="W54" s="21">
        <v>7.7266790889762849E-4</v>
      </c>
      <c r="X54" s="21">
        <v>7.2400100512670651E-4</v>
      </c>
      <c r="Y54" s="21">
        <v>6.7574519574098435E-4</v>
      </c>
      <c r="Z54" s="21">
        <v>6.2788517706868774E-4</v>
      </c>
      <c r="AA54" s="21">
        <v>5.8043476529789917E-4</v>
      </c>
      <c r="AB54" s="21">
        <v>5.3336182200403037E-4</v>
      </c>
      <c r="AC54" s="21">
        <v>4.9417125635964343E-4</v>
      </c>
      <c r="AD54" s="21">
        <v>4.5575537882813766E-4</v>
      </c>
      <c r="AE54" s="21">
        <v>4.1809608467424653E-4</v>
      </c>
      <c r="AF54" s="21">
        <v>3.8114066874439523E-4</v>
      </c>
      <c r="AG54" s="21">
        <v>3.4485651636761983E-4</v>
      </c>
      <c r="AH54" s="21">
        <v>3.1802950494630444E-4</v>
      </c>
      <c r="AI54" s="21">
        <v>2.9163328667614064E-4</v>
      </c>
      <c r="AJ54" s="21">
        <v>2.6564386942584672E-4</v>
      </c>
      <c r="AK54" s="21">
        <v>2.4005124831671942E-4</v>
      </c>
      <c r="AL54" s="21">
        <v>2.1484116407544107E-4</v>
      </c>
      <c r="AM54" s="21">
        <v>2.0330851476113576E-4</v>
      </c>
      <c r="AN54" s="21">
        <v>1.9185916647823653E-4</v>
      </c>
      <c r="AO54" s="21">
        <v>1.8048841500162283E-4</v>
      </c>
      <c r="AP54" s="21">
        <v>1.6919572828655305E-4</v>
      </c>
      <c r="AQ54" s="21">
        <v>1.5798198668059982E-4</v>
      </c>
    </row>
    <row r="55" spans="1:43" x14ac:dyDescent="0.25">
      <c r="A55" s="22" t="str">
        <f t="shared" si="0"/>
        <v>WApTRAN_water</v>
      </c>
      <c r="B55" s="10" t="s">
        <v>149</v>
      </c>
      <c r="C55" s="10" t="s">
        <v>142</v>
      </c>
      <c r="D55" s="21">
        <v>8.0532567257685095E-3</v>
      </c>
      <c r="E55" s="21">
        <v>7.6827763075881794E-3</v>
      </c>
      <c r="F55" s="21">
        <v>7.3337856312349903E-3</v>
      </c>
      <c r="G55" s="21">
        <v>7.0512256233985493E-3</v>
      </c>
      <c r="H55" s="21">
        <v>6.8421635526310087E-3</v>
      </c>
      <c r="I55" s="21">
        <v>6.6508999296377436E-3</v>
      </c>
      <c r="J55" s="21">
        <v>6.4692444394556237E-3</v>
      </c>
      <c r="K55" s="21">
        <v>6.2728672035223809E-3</v>
      </c>
      <c r="L55" s="21">
        <v>6.0213596649378864E-3</v>
      </c>
      <c r="M55" s="21">
        <v>5.7891708819750587E-3</v>
      </c>
      <c r="N55" s="21">
        <v>5.5368471435586208E-3</v>
      </c>
      <c r="O55" s="21">
        <v>5.2920078572467055E-3</v>
      </c>
      <c r="P55" s="21">
        <v>5.0526149860277147E-3</v>
      </c>
      <c r="Q55" s="21">
        <v>4.8171596502564196E-3</v>
      </c>
      <c r="R55" s="21">
        <v>4.584793972555623E-3</v>
      </c>
      <c r="S55" s="21">
        <v>4.3583453404747452E-3</v>
      </c>
      <c r="T55" s="21">
        <v>4.1345348344181687E-3</v>
      </c>
      <c r="U55" s="21">
        <v>3.9133026551436689E-3</v>
      </c>
      <c r="V55" s="21">
        <v>3.6946042359001785E-3</v>
      </c>
      <c r="W55" s="21">
        <v>3.4783728063770836E-3</v>
      </c>
      <c r="X55" s="21">
        <v>3.2610720597811005E-3</v>
      </c>
      <c r="Y55" s="21">
        <v>3.0448968917067276E-3</v>
      </c>
      <c r="Z55" s="21">
        <v>2.8298139865322591E-3</v>
      </c>
      <c r="AA55" s="21">
        <v>2.615822403549517E-3</v>
      </c>
      <c r="AB55" s="21">
        <v>2.4028658039831896E-3</v>
      </c>
      <c r="AC55" s="21">
        <v>2.2265164613762822E-3</v>
      </c>
      <c r="AD55" s="21">
        <v>2.0530683650809012E-3</v>
      </c>
      <c r="AE55" s="21">
        <v>1.8823917689788638E-3</v>
      </c>
      <c r="AF55" s="21">
        <v>1.7143366502435642E-3</v>
      </c>
      <c r="AG55" s="21">
        <v>1.5487827242715024E-3</v>
      </c>
      <c r="AH55" s="21">
        <v>1.4264214979774481E-3</v>
      </c>
      <c r="AI55" s="21">
        <v>1.3057070486499622E-3</v>
      </c>
      <c r="AJ55" s="21">
        <v>1.1865612155497196E-3</v>
      </c>
      <c r="AK55" s="21">
        <v>1.0689310214204717E-3</v>
      </c>
      <c r="AL55" s="21">
        <v>9.5276854146641998E-4</v>
      </c>
      <c r="AM55" s="21">
        <v>9.0020092218667802E-4</v>
      </c>
      <c r="AN55" s="21">
        <v>8.4795836887852083E-4</v>
      </c>
      <c r="AO55" s="21">
        <v>7.9602507741460826E-4</v>
      </c>
      <c r="AP55" s="21">
        <v>7.4439530298797685E-4</v>
      </c>
      <c r="AQ55" s="21">
        <v>6.9306948960246029E-4</v>
      </c>
    </row>
    <row r="56" spans="1:43" x14ac:dyDescent="0.25">
      <c r="A56" s="22" t="str">
        <f t="shared" si="0"/>
        <v>WApTRAN_other</v>
      </c>
      <c r="B56" s="10" t="s">
        <v>149</v>
      </c>
      <c r="C56" s="10" t="s">
        <v>143</v>
      </c>
      <c r="D56" s="21">
        <v>3.4887202628888225E-3</v>
      </c>
      <c r="E56" s="21">
        <v>3.3352154183514671E-3</v>
      </c>
      <c r="F56" s="21">
        <v>3.1946733267995686E-3</v>
      </c>
      <c r="G56" s="21">
        <v>3.0849545415307933E-3</v>
      </c>
      <c r="H56" s="21">
        <v>3.0112987356867293E-3</v>
      </c>
      <c r="I56" s="21">
        <v>2.9437723547722783E-3</v>
      </c>
      <c r="J56" s="21">
        <v>2.8856545558655355E-3</v>
      </c>
      <c r="K56" s="21">
        <v>2.8167209638989554E-3</v>
      </c>
      <c r="L56" s="21">
        <v>2.7080197848676768E-3</v>
      </c>
      <c r="M56" s="21">
        <v>2.6081396979720228E-3</v>
      </c>
      <c r="N56" s="21">
        <v>2.4970794172345379E-3</v>
      </c>
      <c r="O56" s="21">
        <v>2.3892936689289268E-3</v>
      </c>
      <c r="P56" s="21">
        <v>2.2838017127051469E-3</v>
      </c>
      <c r="Q56" s="21">
        <v>2.1799571259493167E-3</v>
      </c>
      <c r="R56" s="21">
        <v>2.0773090152286233E-3</v>
      </c>
      <c r="S56" s="21">
        <v>1.9774035794672962E-3</v>
      </c>
      <c r="T56" s="21">
        <v>1.8784698060461125E-3</v>
      </c>
      <c r="U56" s="21">
        <v>1.780490258148637E-3</v>
      </c>
      <c r="V56" s="21">
        <v>1.6834610002443018E-3</v>
      </c>
      <c r="W56" s="21">
        <v>1.5873515892464996E-3</v>
      </c>
      <c r="X56" s="21">
        <v>1.4909539206275912E-3</v>
      </c>
      <c r="Y56" s="21">
        <v>1.3948245370504209E-3</v>
      </c>
      <c r="Z56" s="21">
        <v>1.2989547383776001E-3</v>
      </c>
      <c r="AA56" s="21">
        <v>1.2033651827891845E-3</v>
      </c>
      <c r="AB56" s="21">
        <v>1.1080277633815916E-3</v>
      </c>
      <c r="AC56" s="21">
        <v>1.0300281425122959E-3</v>
      </c>
      <c r="AD56" s="21">
        <v>9.5300294627231885E-4</v>
      </c>
      <c r="AE56" s="21">
        <v>8.7692188585708486E-4</v>
      </c>
      <c r="AF56" s="21">
        <v>8.0172191127758641E-4</v>
      </c>
      <c r="AG56" s="21">
        <v>7.2736265991102389E-4</v>
      </c>
      <c r="AH56" s="21">
        <v>6.7254768606272997E-4</v>
      </c>
      <c r="AI56" s="21">
        <v>6.1825489871691897E-4</v>
      </c>
      <c r="AJ56" s="21">
        <v>5.6445447752184741E-4</v>
      </c>
      <c r="AK56" s="21">
        <v>5.1113328142793346E-4</v>
      </c>
      <c r="AL56" s="21">
        <v>4.5827895893457704E-4</v>
      </c>
      <c r="AM56" s="21">
        <v>4.3454091633643444E-4</v>
      </c>
      <c r="AN56" s="21">
        <v>4.108511865055231E-4</v>
      </c>
      <c r="AO56" s="21">
        <v>3.8720549651016789E-4</v>
      </c>
      <c r="AP56" s="21">
        <v>3.6360572804450264E-4</v>
      </c>
      <c r="AQ56" s="21">
        <v>3.400582491287496E-4</v>
      </c>
    </row>
    <row r="57" spans="1:43" x14ac:dyDescent="0.25">
      <c r="A57" s="22" t="str">
        <f t="shared" si="0"/>
        <v>WApREBA</v>
      </c>
      <c r="B57" s="10" t="s">
        <v>149</v>
      </c>
      <c r="C57" s="10" t="s">
        <v>144</v>
      </c>
      <c r="D57" s="21">
        <v>2.1158733936401664E-3</v>
      </c>
      <c r="E57" s="21">
        <v>2.0095664103589872E-3</v>
      </c>
      <c r="F57" s="21">
        <v>1.9109701086428288E-3</v>
      </c>
      <c r="G57" s="21">
        <v>1.8331489726923778E-3</v>
      </c>
      <c r="H57" s="21">
        <v>1.7785601577187116E-3</v>
      </c>
      <c r="I57" s="21">
        <v>1.7273793650274261E-3</v>
      </c>
      <c r="J57" s="21">
        <v>1.6791468011096988E-3</v>
      </c>
      <c r="K57" s="21">
        <v>1.6259454439873089E-3</v>
      </c>
      <c r="L57" s="21">
        <v>1.5576142376994007E-3</v>
      </c>
      <c r="M57" s="21">
        <v>1.4953421038577108E-3</v>
      </c>
      <c r="N57" s="21">
        <v>1.4270078508897832E-3</v>
      </c>
      <c r="O57" s="21">
        <v>1.36119715908678E-3</v>
      </c>
      <c r="P57" s="21">
        <v>1.2972663653574301E-3</v>
      </c>
      <c r="Q57" s="21">
        <v>1.2347467992948058E-3</v>
      </c>
      <c r="R57" s="21">
        <v>1.1733573538921238E-3</v>
      </c>
      <c r="S57" s="21">
        <v>1.1139709736278647E-3</v>
      </c>
      <c r="T57" s="21">
        <v>1.0555152994760064E-3</v>
      </c>
      <c r="U57" s="21">
        <v>9.9796321110745545E-4</v>
      </c>
      <c r="V57" s="21">
        <v>9.4130085212362768E-4</v>
      </c>
      <c r="W57" s="21">
        <v>8.8548937864074695E-4</v>
      </c>
      <c r="X57" s="21">
        <v>8.3028702182608161E-4</v>
      </c>
      <c r="Y57" s="21">
        <v>7.7548517106451609E-4</v>
      </c>
      <c r="Z57" s="21">
        <v>7.2106750115752405E-4</v>
      </c>
      <c r="AA57" s="21">
        <v>6.6704627409175377E-4</v>
      </c>
      <c r="AB57" s="21">
        <v>6.1338791833787099E-4</v>
      </c>
      <c r="AC57" s="21">
        <v>5.6858303108386909E-4</v>
      </c>
      <c r="AD57" s="21">
        <v>5.2463215837861288E-4</v>
      </c>
      <c r="AE57" s="21">
        <v>4.8151233348614486E-4</v>
      </c>
      <c r="AF57" s="21">
        <v>4.3916572572511026E-4</v>
      </c>
      <c r="AG57" s="21">
        <v>3.9755577648559193E-4</v>
      </c>
      <c r="AH57" s="21">
        <v>3.6674996314500774E-4</v>
      </c>
      <c r="AI57" s="21">
        <v>3.3642236913744572E-4</v>
      </c>
      <c r="AJ57" s="21">
        <v>3.0654711821209712E-4</v>
      </c>
      <c r="AK57" s="21">
        <v>2.7711167670019243E-4</v>
      </c>
      <c r="AL57" s="21">
        <v>2.4810050792412053E-4</v>
      </c>
      <c r="AM57" s="21">
        <v>2.3481882083253858E-4</v>
      </c>
      <c r="AN57" s="21">
        <v>2.2162944192316569E-4</v>
      </c>
      <c r="AO57" s="21">
        <v>2.08527387462909E-4</v>
      </c>
      <c r="AP57" s="21">
        <v>1.95511520696523E-4</v>
      </c>
      <c r="AQ57" s="21">
        <v>1.8258321877162587E-4</v>
      </c>
    </row>
    <row r="58" spans="1:43" x14ac:dyDescent="0.25">
      <c r="A58" s="22" t="str">
        <f t="shared" si="0"/>
        <v>WApRENT</v>
      </c>
      <c r="B58" s="10" t="s">
        <v>149</v>
      </c>
      <c r="C58" s="10" t="s">
        <v>145</v>
      </c>
      <c r="D58" s="21">
        <v>3.3468761246002732E-3</v>
      </c>
      <c r="E58" s="21">
        <v>3.1835670875262068E-3</v>
      </c>
      <c r="F58" s="21">
        <v>3.0323651421999553E-3</v>
      </c>
      <c r="G58" s="21">
        <v>2.9136559995488476E-3</v>
      </c>
      <c r="H58" s="21">
        <v>2.830208905674203E-3</v>
      </c>
      <c r="I58" s="21">
        <v>2.7527873504027411E-3</v>
      </c>
      <c r="J58" s="21">
        <v>2.6799487033710712E-3</v>
      </c>
      <c r="K58" s="21">
        <v>2.5993399533046357E-3</v>
      </c>
      <c r="L58" s="21">
        <v>2.4930597187244885E-3</v>
      </c>
      <c r="M58" s="21">
        <v>2.3959499972459053E-3</v>
      </c>
      <c r="N58" s="21">
        <v>2.2888996740464407E-3</v>
      </c>
      <c r="O58" s="21">
        <v>2.1855506400245694E-3</v>
      </c>
      <c r="P58" s="21">
        <v>2.0849133581206658E-3</v>
      </c>
      <c r="Q58" s="21">
        <v>1.9862733806217392E-3</v>
      </c>
      <c r="R58" s="21">
        <v>1.8892037847186849E-3</v>
      </c>
      <c r="S58" s="21">
        <v>1.7951033764438407E-3</v>
      </c>
      <c r="T58" s="21">
        <v>1.7022875269716575E-3</v>
      </c>
      <c r="U58" s="21">
        <v>1.6107220543768452E-3</v>
      </c>
      <c r="V58" s="21">
        <v>1.5203880146857918E-3</v>
      </c>
      <c r="W58" s="21">
        <v>1.4312405464788069E-3</v>
      </c>
      <c r="X58" s="21">
        <v>1.3427096117670789E-3</v>
      </c>
      <c r="Y58" s="21">
        <v>1.2546737535664709E-3</v>
      </c>
      <c r="Z58" s="21">
        <v>1.1671154927959115E-3</v>
      </c>
      <c r="AA58" s="21">
        <v>1.0800457587657464E-3</v>
      </c>
      <c r="AB58" s="21">
        <v>9.9342817881253875E-4</v>
      </c>
      <c r="AC58" s="21">
        <v>9.2136245715224163E-4</v>
      </c>
      <c r="AD58" s="21">
        <v>8.5053985721761372E-4</v>
      </c>
      <c r="AE58" s="21">
        <v>7.8091773648636398E-4</v>
      </c>
      <c r="AF58" s="21">
        <v>7.1242157893203206E-4</v>
      </c>
      <c r="AG58" s="21">
        <v>6.4499995700606494E-4</v>
      </c>
      <c r="AH58" s="21">
        <v>5.9516754684152406E-4</v>
      </c>
      <c r="AI58" s="21">
        <v>5.4602440217599302E-4</v>
      </c>
      <c r="AJ58" s="21">
        <v>4.9753458308532394E-4</v>
      </c>
      <c r="AK58" s="21">
        <v>4.4967865017064845E-4</v>
      </c>
      <c r="AL58" s="21">
        <v>4.024370783599629E-4</v>
      </c>
      <c r="AM58" s="21">
        <v>3.8098620981252829E-4</v>
      </c>
      <c r="AN58" s="21">
        <v>3.5965204935528572E-4</v>
      </c>
      <c r="AO58" s="21">
        <v>3.3842774083547855E-4</v>
      </c>
      <c r="AP58" s="21">
        <v>3.1731279240243548E-4</v>
      </c>
      <c r="AQ58" s="21">
        <v>2.9631000013652375E-4</v>
      </c>
    </row>
    <row r="59" spans="1:43" x14ac:dyDescent="0.25">
      <c r="A59" s="22" t="str">
        <f t="shared" si="0"/>
        <v>WApPUBO</v>
      </c>
      <c r="B59" s="10" t="s">
        <v>149</v>
      </c>
      <c r="C59" s="10" t="s">
        <v>146</v>
      </c>
      <c r="D59" s="21">
        <v>2.7355801125559243E-3</v>
      </c>
      <c r="E59" s="21">
        <v>2.6002537797926717E-3</v>
      </c>
      <c r="F59" s="21">
        <v>2.4751589333449342E-3</v>
      </c>
      <c r="G59" s="21">
        <v>2.3769571073422036E-3</v>
      </c>
      <c r="H59" s="21">
        <v>2.3080436062785648E-3</v>
      </c>
      <c r="I59" s="21">
        <v>2.2437898510603294E-3</v>
      </c>
      <c r="J59" s="21">
        <v>2.1834978229637869E-3</v>
      </c>
      <c r="K59" s="21">
        <v>2.1166304476749609E-3</v>
      </c>
      <c r="L59" s="21">
        <v>2.0289142855340891E-3</v>
      </c>
      <c r="M59" s="21">
        <v>1.9488646657077613E-3</v>
      </c>
      <c r="N59" s="21">
        <v>1.8606440684176828E-3</v>
      </c>
      <c r="O59" s="21">
        <v>1.7755676673429921E-3</v>
      </c>
      <c r="P59" s="21">
        <v>1.6928139156362487E-3</v>
      </c>
      <c r="Q59" s="21">
        <v>1.61178933455286E-3</v>
      </c>
      <c r="R59" s="21">
        <v>1.5321382883743961E-3</v>
      </c>
      <c r="S59" s="21">
        <v>1.4550119920750948E-3</v>
      </c>
      <c r="T59" s="21">
        <v>1.379013911325444E-3</v>
      </c>
      <c r="U59" s="21">
        <v>1.3041137010318948E-3</v>
      </c>
      <c r="V59" s="21">
        <v>1.2302959836882899E-3</v>
      </c>
      <c r="W59" s="21">
        <v>1.1575187933574593E-3</v>
      </c>
      <c r="X59" s="21">
        <v>1.0854097134402885E-3</v>
      </c>
      <c r="Y59" s="21">
        <v>1.0137635404210421E-3</v>
      </c>
      <c r="Z59" s="21">
        <v>9.4256524654856566E-4</v>
      </c>
      <c r="AA59" s="21">
        <v>8.7182698539112202E-4</v>
      </c>
      <c r="AB59" s="21">
        <v>8.0151503158398807E-4</v>
      </c>
      <c r="AC59" s="21">
        <v>7.4298238220704693E-4</v>
      </c>
      <c r="AD59" s="21">
        <v>6.8551093673407948E-4</v>
      </c>
      <c r="AE59" s="21">
        <v>6.2906725521638673E-4</v>
      </c>
      <c r="AF59" s="21">
        <v>5.7358525480211142E-4</v>
      </c>
      <c r="AG59" s="21">
        <v>5.1902067022213672E-4</v>
      </c>
      <c r="AH59" s="21">
        <v>4.7867441226390195E-4</v>
      </c>
      <c r="AI59" s="21">
        <v>4.3891940294482623E-4</v>
      </c>
      <c r="AJ59" s="21">
        <v>3.9972459848924835E-4</v>
      </c>
      <c r="AK59" s="21">
        <v>3.610743070061595E-4</v>
      </c>
      <c r="AL59" s="21">
        <v>3.2295067208110151E-4</v>
      </c>
      <c r="AM59" s="21">
        <v>3.0558887313236749E-4</v>
      </c>
      <c r="AN59" s="21">
        <v>2.8833493097624174E-4</v>
      </c>
      <c r="AO59" s="21">
        <v>2.711826979786558E-4</v>
      </c>
      <c r="AP59" s="21">
        <v>2.5413163165877162E-4</v>
      </c>
      <c r="AQ59" s="21">
        <v>2.3718391867533217E-4</v>
      </c>
    </row>
    <row r="60" spans="1:43" x14ac:dyDescent="0.25">
      <c r="A60" s="22" t="str">
        <f t="shared" si="0"/>
        <v>WApWAST</v>
      </c>
      <c r="B60" s="10" t="s">
        <v>149</v>
      </c>
      <c r="C60" s="10" t="s">
        <v>147</v>
      </c>
      <c r="D60" s="21">
        <v>5.7295713578158214E-3</v>
      </c>
      <c r="E60" s="21">
        <v>5.4510584161655551E-3</v>
      </c>
      <c r="F60" s="21">
        <v>5.1920267367564499E-3</v>
      </c>
      <c r="G60" s="21">
        <v>4.9847778763350004E-3</v>
      </c>
      <c r="H60" s="21">
        <v>4.8399154475569084E-3</v>
      </c>
      <c r="I60" s="21">
        <v>4.7049782330974566E-3</v>
      </c>
      <c r="J60" s="21">
        <v>4.5757196213396245E-3</v>
      </c>
      <c r="K60" s="21">
        <v>4.4346311923950665E-3</v>
      </c>
      <c r="L60" s="21">
        <v>4.2512413226503121E-3</v>
      </c>
      <c r="M60" s="21">
        <v>4.0834030625200857E-3</v>
      </c>
      <c r="N60" s="21">
        <v>3.8993977427883575E-3</v>
      </c>
      <c r="O60" s="21">
        <v>3.72179213163637E-3</v>
      </c>
      <c r="P60" s="21">
        <v>3.5489427845081245E-3</v>
      </c>
      <c r="Q60" s="21">
        <v>3.3796435689259496E-3</v>
      </c>
      <c r="R60" s="21">
        <v>3.2132033695959628E-3</v>
      </c>
      <c r="S60" s="21">
        <v>3.0517679045121149E-3</v>
      </c>
      <c r="T60" s="21">
        <v>2.8927388592663306E-3</v>
      </c>
      <c r="U60" s="21">
        <v>2.7360522866268777E-3</v>
      </c>
      <c r="V60" s="21">
        <v>2.5816595688653576E-3</v>
      </c>
      <c r="W60" s="21">
        <v>2.4294898254718644E-3</v>
      </c>
      <c r="X60" s="21">
        <v>2.2783281255671639E-3</v>
      </c>
      <c r="Y60" s="21">
        <v>2.1282619723422824E-3</v>
      </c>
      <c r="Z60" s="21">
        <v>1.9792567498038149E-3</v>
      </c>
      <c r="AA60" s="21">
        <v>1.831310933408492E-3</v>
      </c>
      <c r="AB60" s="21">
        <v>1.684369938090402E-3</v>
      </c>
      <c r="AC60" s="21">
        <v>1.5621546502789796E-3</v>
      </c>
      <c r="AD60" s="21">
        <v>1.4422075321331995E-3</v>
      </c>
      <c r="AE60" s="21">
        <v>1.3244331027186806E-3</v>
      </c>
      <c r="AF60" s="21">
        <v>1.2087096658801588E-3</v>
      </c>
      <c r="AG60" s="21">
        <v>1.0949442183404434E-3</v>
      </c>
      <c r="AH60" s="21">
        <v>1.0105657846175564E-3</v>
      </c>
      <c r="AI60" s="21">
        <v>9.274744038589855E-4</v>
      </c>
      <c r="AJ60" s="21">
        <v>8.4560801192556934E-4</v>
      </c>
      <c r="AK60" s="21">
        <v>7.6492531360317084E-4</v>
      </c>
      <c r="AL60" s="21">
        <v>6.8538896106484781E-4</v>
      </c>
      <c r="AM60" s="21">
        <v>6.4874045953833281E-4</v>
      </c>
      <c r="AN60" s="21">
        <v>6.1236651537466269E-4</v>
      </c>
      <c r="AO60" s="21">
        <v>5.7625436061892188E-4</v>
      </c>
      <c r="AP60" s="21">
        <v>5.4039933326754941E-4</v>
      </c>
      <c r="AQ60" s="21">
        <v>5.0480201161084981E-4</v>
      </c>
    </row>
    <row r="61" spans="1:43" x14ac:dyDescent="0.25">
      <c r="A61" s="22" t="str">
        <f t="shared" si="0"/>
        <v>WApRECY</v>
      </c>
      <c r="B61" s="10" t="s">
        <v>149</v>
      </c>
      <c r="C61" s="10" t="s">
        <v>148</v>
      </c>
      <c r="D61" s="21">
        <v>4.571690612107826E-3</v>
      </c>
      <c r="E61" s="21">
        <v>4.3514718695099042E-3</v>
      </c>
      <c r="F61" s="21">
        <v>4.1473747112514836E-3</v>
      </c>
      <c r="G61" s="21">
        <v>3.9847265143506672E-3</v>
      </c>
      <c r="H61" s="21">
        <v>3.8672996945194882E-3</v>
      </c>
      <c r="I61" s="21">
        <v>3.7596525936594016E-3</v>
      </c>
      <c r="J61" s="21">
        <v>3.6565670413255535E-3</v>
      </c>
      <c r="K61" s="21">
        <v>3.5435564753512061E-3</v>
      </c>
      <c r="L61" s="21">
        <v>3.396263414386036E-3</v>
      </c>
      <c r="M61" s="21">
        <v>3.2612583838018683E-3</v>
      </c>
      <c r="N61" s="21">
        <v>3.1134801610221974E-3</v>
      </c>
      <c r="O61" s="21">
        <v>2.9707367681020003E-3</v>
      </c>
      <c r="P61" s="21">
        <v>2.8317480410078311E-3</v>
      </c>
      <c r="Q61" s="21">
        <v>2.6955779955972758E-3</v>
      </c>
      <c r="R61" s="21">
        <v>2.5616873426481668E-3</v>
      </c>
      <c r="S61" s="21">
        <v>2.4317571651215619E-3</v>
      </c>
      <c r="T61" s="21">
        <v>2.3037583530107764E-3</v>
      </c>
      <c r="U61" s="21">
        <v>2.1776402025914798E-3</v>
      </c>
      <c r="V61" s="21">
        <v>2.0533668179059106E-3</v>
      </c>
      <c r="W61" s="21">
        <v>1.9308780997385755E-3</v>
      </c>
      <c r="X61" s="21">
        <v>1.8089568716433968E-3</v>
      </c>
      <c r="Y61" s="21">
        <v>1.6879357842991549E-3</v>
      </c>
      <c r="Z61" s="21">
        <v>1.5677850744323374E-3</v>
      </c>
      <c r="AA61" s="21">
        <v>1.4485065572492628E-3</v>
      </c>
      <c r="AB61" s="21">
        <v>1.3300516786252103E-3</v>
      </c>
      <c r="AC61" s="21">
        <v>1.231613195761927E-3</v>
      </c>
      <c r="AD61" s="21">
        <v>1.1350244717643898E-3</v>
      </c>
      <c r="AE61" s="21">
        <v>1.0402109340854615E-3</v>
      </c>
      <c r="AF61" s="21">
        <v>9.470694557490722E-4</v>
      </c>
      <c r="AG61" s="21">
        <v>8.5552241748743096E-4</v>
      </c>
      <c r="AH61" s="21">
        <v>7.8778226133890961E-4</v>
      </c>
      <c r="AI61" s="21">
        <v>7.2109186196234187E-4</v>
      </c>
      <c r="AJ61" s="21">
        <v>6.5539988756146972E-4</v>
      </c>
      <c r="AK61" s="21">
        <v>5.9067332972939646E-4</v>
      </c>
      <c r="AL61" s="21">
        <v>5.2687951688723533E-4</v>
      </c>
      <c r="AM61" s="21">
        <v>4.9779193007548628E-4</v>
      </c>
      <c r="AN61" s="21">
        <v>4.6892714087387599E-4</v>
      </c>
      <c r="AO61" s="21">
        <v>4.4027469453788992E-4</v>
      </c>
      <c r="AP61" s="21">
        <v>4.1183096150265719E-4</v>
      </c>
      <c r="AQ61" s="21">
        <v>3.8359608853555383E-4</v>
      </c>
    </row>
    <row r="62" spans="1:43" x14ac:dyDescent="0.25">
      <c r="A62" s="22" t="str">
        <f t="shared" si="0"/>
        <v>WLpPLNT</v>
      </c>
      <c r="B62" s="10" t="s">
        <v>150</v>
      </c>
      <c r="C62" s="10" t="s">
        <v>119</v>
      </c>
      <c r="D62" s="21">
        <v>3.2364145048722204E-3</v>
      </c>
      <c r="E62" s="21">
        <v>3.098084887811936E-3</v>
      </c>
      <c r="F62" s="21">
        <v>2.9726269584127163E-3</v>
      </c>
      <c r="G62" s="21">
        <v>2.87274436349505E-3</v>
      </c>
      <c r="H62" s="21">
        <v>2.8086882868092466E-3</v>
      </c>
      <c r="I62" s="21">
        <v>2.7588403201903589E-3</v>
      </c>
      <c r="J62" s="21">
        <v>2.7052596153018804E-3</v>
      </c>
      <c r="K62" s="21">
        <v>2.6376644743841826E-3</v>
      </c>
      <c r="L62" s="21">
        <v>2.5343596538547342E-3</v>
      </c>
      <c r="M62" s="21">
        <v>2.4409824213049713E-3</v>
      </c>
      <c r="N62" s="21">
        <v>2.3382992154645788E-3</v>
      </c>
      <c r="O62" s="21">
        <v>2.238524517120366E-3</v>
      </c>
      <c r="P62" s="21">
        <v>2.1406897300573213E-3</v>
      </c>
      <c r="Q62" s="21">
        <v>2.0441636005603669E-3</v>
      </c>
      <c r="R62" s="21">
        <v>1.9485840491466622E-3</v>
      </c>
      <c r="S62" s="21">
        <v>1.8553495316484536E-3</v>
      </c>
      <c r="T62" s="21">
        <v>1.7629024302174834E-3</v>
      </c>
      <c r="U62" s="21">
        <v>1.6712395023086302E-3</v>
      </c>
      <c r="V62" s="21">
        <v>1.5803683347002107E-3</v>
      </c>
      <c r="W62" s="21">
        <v>1.4902667849421292E-3</v>
      </c>
      <c r="X62" s="21">
        <v>1.3995333199764426E-3</v>
      </c>
      <c r="Y62" s="21">
        <v>1.3090030172876466E-3</v>
      </c>
      <c r="Z62" s="21">
        <v>1.218667536411755E-3</v>
      </c>
      <c r="AA62" s="21">
        <v>1.1285473369943011E-3</v>
      </c>
      <c r="AB62" s="21">
        <v>1.0386173328302828E-3</v>
      </c>
      <c r="AC62" s="21">
        <v>9.6528231214287885E-4</v>
      </c>
      <c r="AD62" s="21">
        <v>8.9278912143953004E-4</v>
      </c>
      <c r="AE62" s="21">
        <v>8.2111722147348853E-4</v>
      </c>
      <c r="AF62" s="21">
        <v>7.5021341961523103E-4</v>
      </c>
      <c r="AG62" s="21">
        <v>6.8004659579234961E-4</v>
      </c>
      <c r="AH62" s="21">
        <v>6.2829077057258154E-4</v>
      </c>
      <c r="AI62" s="21">
        <v>5.7700017161044226E-4</v>
      </c>
      <c r="AJ62" s="21">
        <v>5.2615201449568438E-4</v>
      </c>
      <c r="AK62" s="21">
        <v>4.7573817167012589E-4</v>
      </c>
      <c r="AL62" s="21">
        <v>4.2574988824051196E-4</v>
      </c>
      <c r="AM62" s="21">
        <v>4.0326651749300613E-4</v>
      </c>
      <c r="AN62" s="21">
        <v>3.8083418810563874E-4</v>
      </c>
      <c r="AO62" s="21">
        <v>3.5845034716386337E-4</v>
      </c>
      <c r="AP62" s="21">
        <v>3.3611703797364889E-4</v>
      </c>
      <c r="AQ62" s="21">
        <v>3.13840106168084E-4</v>
      </c>
    </row>
    <row r="63" spans="1:43" x14ac:dyDescent="0.25">
      <c r="A63" s="22" t="str">
        <f t="shared" si="0"/>
        <v>WLpANIM</v>
      </c>
      <c r="B63" s="10" t="s">
        <v>150</v>
      </c>
      <c r="C63" s="10" t="s">
        <v>120</v>
      </c>
      <c r="D63" s="21">
        <v>3.0151217810598929E-3</v>
      </c>
      <c r="E63" s="21">
        <v>2.8825213462744248E-3</v>
      </c>
      <c r="F63" s="21">
        <v>2.7622640629674233E-3</v>
      </c>
      <c r="G63" s="21">
        <v>2.6658737665883336E-3</v>
      </c>
      <c r="H63" s="21">
        <v>2.6025788409320683E-3</v>
      </c>
      <c r="I63" s="21">
        <v>2.5530694834650092E-3</v>
      </c>
      <c r="J63" s="21">
        <v>2.4999643723118137E-3</v>
      </c>
      <c r="K63" s="21">
        <v>2.4341369655977996E-3</v>
      </c>
      <c r="L63" s="21">
        <v>2.3354411448874846E-3</v>
      </c>
      <c r="M63" s="21">
        <v>2.2462225634778399E-3</v>
      </c>
      <c r="N63" s="21">
        <v>2.1483871736021065E-3</v>
      </c>
      <c r="O63" s="21">
        <v>2.0535817329374595E-3</v>
      </c>
      <c r="P63" s="21">
        <v>1.9609008949219575E-3</v>
      </c>
      <c r="Q63" s="21">
        <v>1.869749528713438E-3</v>
      </c>
      <c r="R63" s="21">
        <v>1.7797838696969048E-3</v>
      </c>
      <c r="S63" s="21">
        <v>1.6923143135205709E-3</v>
      </c>
      <c r="T63" s="21">
        <v>1.6058420621538616E-3</v>
      </c>
      <c r="U63" s="21">
        <v>1.5203523956339726E-3</v>
      </c>
      <c r="V63" s="21">
        <v>1.4358430192272786E-3</v>
      </c>
      <c r="W63" s="21">
        <v>1.3522804118952791E-3</v>
      </c>
      <c r="X63" s="21">
        <v>1.2685148754748576E-3</v>
      </c>
      <c r="Y63" s="21">
        <v>1.1851452958623332E-3</v>
      </c>
      <c r="Z63" s="21">
        <v>1.1021564511002335E-3</v>
      </c>
      <c r="AA63" s="21">
        <v>1.0195627068367852E-3</v>
      </c>
      <c r="AB63" s="21">
        <v>9.3733256822980948E-4</v>
      </c>
      <c r="AC63" s="21">
        <v>8.7011474272968847E-4</v>
      </c>
      <c r="AD63" s="21">
        <v>8.0383148591844922E-4</v>
      </c>
      <c r="AE63" s="21">
        <v>7.3845794514737495E-4</v>
      </c>
      <c r="AF63" s="21">
        <v>6.7393668958060093E-4</v>
      </c>
      <c r="AG63" s="21">
        <v>6.1023161386741798E-4</v>
      </c>
      <c r="AH63" s="21">
        <v>5.6322788619256325E-4</v>
      </c>
      <c r="AI63" s="21">
        <v>5.1674547693747463E-4</v>
      </c>
      <c r="AJ63" s="21">
        <v>4.7075862719625494E-4</v>
      </c>
      <c r="AK63" s="21">
        <v>4.2525647985991455E-4</v>
      </c>
      <c r="AL63" s="21">
        <v>3.8022661020276072E-4</v>
      </c>
      <c r="AM63" s="21">
        <v>3.5989509081424398E-4</v>
      </c>
      <c r="AN63" s="21">
        <v>3.3964548710174736E-4</v>
      </c>
      <c r="AO63" s="21">
        <v>3.1947391471665032E-4</v>
      </c>
      <c r="AP63" s="21">
        <v>2.9938130745166269E-4</v>
      </c>
      <c r="AQ63" s="21">
        <v>2.7937072437100863E-4</v>
      </c>
    </row>
    <row r="64" spans="1:43" x14ac:dyDescent="0.25">
      <c r="A64" s="22" t="str">
        <f t="shared" si="0"/>
        <v>WLpFORE</v>
      </c>
      <c r="B64" s="10" t="s">
        <v>150</v>
      </c>
      <c r="C64" s="10" t="s">
        <v>121</v>
      </c>
      <c r="D64" s="21">
        <v>9.9242498627138964E-4</v>
      </c>
      <c r="E64" s="21">
        <v>9.4919541529625562E-4</v>
      </c>
      <c r="F64" s="21">
        <v>9.0989475203073766E-4</v>
      </c>
      <c r="G64" s="21">
        <v>8.7811964469453052E-4</v>
      </c>
      <c r="H64" s="21">
        <v>8.5741100677694249E-4</v>
      </c>
      <c r="I64" s="21">
        <v>8.4083176183447073E-4</v>
      </c>
      <c r="J64" s="21">
        <v>8.2397525099642266E-4</v>
      </c>
      <c r="K64" s="21">
        <v>8.0227600486049155E-4</v>
      </c>
      <c r="L64" s="21">
        <v>7.6973937713309404E-4</v>
      </c>
      <c r="M64" s="21">
        <v>7.403746913909881E-4</v>
      </c>
      <c r="N64" s="21">
        <v>7.0853392805636517E-4</v>
      </c>
      <c r="O64" s="21">
        <v>6.7764780327927987E-4</v>
      </c>
      <c r="P64" s="21">
        <v>6.4741798308198817E-4</v>
      </c>
      <c r="Q64" s="21">
        <v>6.1765658852852567E-4</v>
      </c>
      <c r="R64" s="21">
        <v>5.882422761298578E-4</v>
      </c>
      <c r="S64" s="21">
        <v>5.5957830182862267E-4</v>
      </c>
      <c r="T64" s="21">
        <v>5.3121335818717696E-4</v>
      </c>
      <c r="U64" s="21">
        <v>5.0314497573067385E-4</v>
      </c>
      <c r="V64" s="21">
        <v>4.7538078732611844E-4</v>
      </c>
      <c r="W64" s="21">
        <v>4.478995976793243E-4</v>
      </c>
      <c r="X64" s="21">
        <v>4.2022865984980839E-4</v>
      </c>
      <c r="Y64" s="21">
        <v>3.9267843677659453E-4</v>
      </c>
      <c r="Z64" s="21">
        <v>3.6524154571171419E-4</v>
      </c>
      <c r="AA64" s="21">
        <v>3.3793749031119091E-4</v>
      </c>
      <c r="AB64" s="21">
        <v>3.1074208311343554E-4</v>
      </c>
      <c r="AC64" s="21">
        <v>2.8859343477027899E-4</v>
      </c>
      <c r="AD64" s="21">
        <v>2.6672839505414991E-4</v>
      </c>
      <c r="AE64" s="21">
        <v>2.4515428539906292E-4</v>
      </c>
      <c r="AF64" s="21">
        <v>2.2384053225199541E-4</v>
      </c>
      <c r="AG64" s="21">
        <v>2.0277422876147089E-4</v>
      </c>
      <c r="AH64" s="21">
        <v>1.8721598910320658E-4</v>
      </c>
      <c r="AI64" s="21">
        <v>1.718220517403779E-4</v>
      </c>
      <c r="AJ64" s="21">
        <v>1.5658134045903882E-4</v>
      </c>
      <c r="AK64" s="21">
        <v>1.4149378459948903E-4</v>
      </c>
      <c r="AL64" s="21">
        <v>1.2655354799728791E-4</v>
      </c>
      <c r="AM64" s="21">
        <v>1.1979321666455434E-4</v>
      </c>
      <c r="AN64" s="21">
        <v>1.1306017784840083E-4</v>
      </c>
      <c r="AO64" s="21">
        <v>1.0635242785728138E-4</v>
      </c>
      <c r="AP64" s="21">
        <v>9.9670817497066189E-5</v>
      </c>
      <c r="AQ64" s="21">
        <v>9.3017024225816591E-5</v>
      </c>
    </row>
    <row r="65" spans="1:43" x14ac:dyDescent="0.25">
      <c r="A65" s="22" t="str">
        <f t="shared" si="0"/>
        <v>WLpFISH</v>
      </c>
      <c r="B65" s="10" t="s">
        <v>150</v>
      </c>
      <c r="C65" s="10" t="s">
        <v>122</v>
      </c>
      <c r="D65" s="21">
        <v>3.5809678768743414E-3</v>
      </c>
      <c r="E65" s="21">
        <v>3.4278976272492656E-3</v>
      </c>
      <c r="F65" s="21">
        <v>3.2876537625226021E-3</v>
      </c>
      <c r="G65" s="21">
        <v>3.1727472017373248E-3</v>
      </c>
      <c r="H65" s="21">
        <v>3.0975611505188461E-3</v>
      </c>
      <c r="I65" s="21">
        <v>3.0370078180359528E-3</v>
      </c>
      <c r="J65" s="21">
        <v>2.9734052694934121E-3</v>
      </c>
      <c r="K65" s="21">
        <v>2.8960145052763231E-3</v>
      </c>
      <c r="L65" s="21">
        <v>2.7809231632651699E-3</v>
      </c>
      <c r="M65" s="21">
        <v>2.6762839785228199E-3</v>
      </c>
      <c r="N65" s="21">
        <v>2.5615819275492946E-3</v>
      </c>
      <c r="O65" s="21">
        <v>2.4502450572458923E-3</v>
      </c>
      <c r="P65" s="21">
        <v>2.3412645140417077E-3</v>
      </c>
      <c r="Q65" s="21">
        <v>2.2339729613758408E-3</v>
      </c>
      <c r="R65" s="21">
        <v>2.1279817072170637E-3</v>
      </c>
      <c r="S65" s="21">
        <v>2.0247227848082527E-3</v>
      </c>
      <c r="T65" s="21">
        <v>1.9225724707336855E-3</v>
      </c>
      <c r="U65" s="21">
        <v>1.8215160431405142E-3</v>
      </c>
      <c r="V65" s="21">
        <v>1.7215480524711557E-3</v>
      </c>
      <c r="W65" s="21">
        <v>1.6226351287581542E-3</v>
      </c>
      <c r="X65" s="21">
        <v>1.5231697573269143E-3</v>
      </c>
      <c r="Y65" s="21">
        <v>1.4241527171281465E-3</v>
      </c>
      <c r="Z65" s="21">
        <v>1.3255666788998255E-3</v>
      </c>
      <c r="AA65" s="21">
        <v>1.2274241895338101E-3</v>
      </c>
      <c r="AB65" s="21">
        <v>1.1296921684462724E-3</v>
      </c>
      <c r="AC65" s="21">
        <v>1.0499067210280044E-3</v>
      </c>
      <c r="AD65" s="21">
        <v>9.7118737847101677E-4</v>
      </c>
      <c r="AE65" s="21">
        <v>8.935025864009738E-4</v>
      </c>
      <c r="AF65" s="21">
        <v>8.1678774535898224E-4</v>
      </c>
      <c r="AG65" s="21">
        <v>7.4100177054470251E-4</v>
      </c>
      <c r="AH65" s="21">
        <v>6.8494535845364801E-4</v>
      </c>
      <c r="AI65" s="21">
        <v>6.2949302664117024E-4</v>
      </c>
      <c r="AJ65" s="21">
        <v>5.7461460721064395E-4</v>
      </c>
      <c r="AK65" s="21">
        <v>5.2029632673189496E-4</v>
      </c>
      <c r="AL65" s="21">
        <v>4.6652320229567668E-4</v>
      </c>
      <c r="AM65" s="21">
        <v>4.4201990545256198E-4</v>
      </c>
      <c r="AN65" s="21">
        <v>4.176229147850874E-4</v>
      </c>
      <c r="AO65" s="21">
        <v>3.9332667820124456E-4</v>
      </c>
      <c r="AP65" s="21">
        <v>3.6913178143449521E-4</v>
      </c>
      <c r="AQ65" s="21">
        <v>3.4504147603042767E-4</v>
      </c>
    </row>
    <row r="66" spans="1:43" x14ac:dyDescent="0.25">
      <c r="A66" s="22" t="str">
        <f t="shared" si="0"/>
        <v>WLpFOSM</v>
      </c>
      <c r="B66" s="10" t="s">
        <v>150</v>
      </c>
      <c r="C66" s="10" t="s">
        <v>123</v>
      </c>
      <c r="D66" s="21">
        <v>2.3603755133521087E-3</v>
      </c>
      <c r="E66" s="21">
        <v>2.2565565976282453E-3</v>
      </c>
      <c r="F66" s="21">
        <v>2.1613747089386237E-3</v>
      </c>
      <c r="G66" s="21">
        <v>2.0837511752722637E-3</v>
      </c>
      <c r="H66" s="21">
        <v>2.0327236972781382E-3</v>
      </c>
      <c r="I66" s="21">
        <v>1.9913802526076996E-3</v>
      </c>
      <c r="J66" s="21">
        <v>1.9472409380834055E-3</v>
      </c>
      <c r="K66" s="21">
        <v>1.8937481928478217E-3</v>
      </c>
      <c r="L66" s="21">
        <v>1.8165415170223742E-3</v>
      </c>
      <c r="M66" s="21">
        <v>1.7466578165397095E-3</v>
      </c>
      <c r="N66" s="21">
        <v>1.6703071170089956E-3</v>
      </c>
      <c r="O66" s="21">
        <v>1.5963561014704641E-3</v>
      </c>
      <c r="P66" s="21">
        <v>1.5241071725431432E-3</v>
      </c>
      <c r="Q66" s="21">
        <v>1.4530952862117363E-3</v>
      </c>
      <c r="R66" s="21">
        <v>1.3830520043116579E-3</v>
      </c>
      <c r="S66" s="21">
        <v>1.3149425637948298E-3</v>
      </c>
      <c r="T66" s="21">
        <v>1.2476547188740028E-3</v>
      </c>
      <c r="U66" s="21">
        <v>1.1811759547257772E-3</v>
      </c>
      <c r="V66" s="21">
        <v>1.1155034689409593E-3</v>
      </c>
      <c r="W66" s="21">
        <v>1.0506074296808832E-3</v>
      </c>
      <c r="X66" s="21">
        <v>9.8565968984054564E-4</v>
      </c>
      <c r="Y66" s="21">
        <v>9.2105748721615921E-4</v>
      </c>
      <c r="Z66" s="21">
        <v>8.5678594942595332E-4</v>
      </c>
      <c r="AA66" s="21">
        <v>7.9286013706469927E-4</v>
      </c>
      <c r="AB66" s="21">
        <v>7.2924871572555006E-4</v>
      </c>
      <c r="AC66" s="21">
        <v>6.7688483379801934E-4</v>
      </c>
      <c r="AD66" s="21">
        <v>6.2532166686302126E-4</v>
      </c>
      <c r="AE66" s="21">
        <v>5.7454185495775523E-4</v>
      </c>
      <c r="AF66" s="21">
        <v>5.2449343648830471E-4</v>
      </c>
      <c r="AG66" s="21">
        <v>4.7514542490945111E-4</v>
      </c>
      <c r="AH66" s="21">
        <v>4.386391167445769E-4</v>
      </c>
      <c r="AI66" s="21">
        <v>4.0259097293982027E-4</v>
      </c>
      <c r="AJ66" s="21">
        <v>3.6697816424480223E-4</v>
      </c>
      <c r="AK66" s="21">
        <v>3.3179110290859626E-4</v>
      </c>
      <c r="AL66" s="21">
        <v>2.9701759106526282E-4</v>
      </c>
      <c r="AM66" s="21">
        <v>2.8116622963336724E-4</v>
      </c>
      <c r="AN66" s="21">
        <v>2.6540149664799895E-4</v>
      </c>
      <c r="AO66" s="21">
        <v>2.4971917732374838E-4</v>
      </c>
      <c r="AP66" s="21">
        <v>2.3411923782623578E-4</v>
      </c>
      <c r="AQ66" s="21">
        <v>2.1860354883196376E-4</v>
      </c>
    </row>
    <row r="67" spans="1:43" x14ac:dyDescent="0.25">
      <c r="A67" s="22" t="str">
        <f t="shared" ref="A67:A130" si="1">B67&amp;C67</f>
        <v>WLpOTHM</v>
      </c>
      <c r="B67" s="10" t="s">
        <v>150</v>
      </c>
      <c r="C67" s="10" t="s">
        <v>124</v>
      </c>
      <c r="D67" s="21">
        <v>8.1510418569141763E-4</v>
      </c>
      <c r="E67" s="21">
        <v>7.8074805286854065E-4</v>
      </c>
      <c r="F67" s="21">
        <v>7.4912949635930204E-4</v>
      </c>
      <c r="G67" s="21">
        <v>7.2322809638758478E-4</v>
      </c>
      <c r="H67" s="21">
        <v>7.0578093722417634E-4</v>
      </c>
      <c r="I67" s="21">
        <v>6.9151356010643816E-4</v>
      </c>
      <c r="J67" s="21">
        <v>6.7823472414318964E-4</v>
      </c>
      <c r="K67" s="21">
        <v>6.6105670669514005E-4</v>
      </c>
      <c r="L67" s="21">
        <v>6.3545929751085417E-4</v>
      </c>
      <c r="M67" s="21">
        <v>6.1213733333853604E-4</v>
      </c>
      <c r="N67" s="21">
        <v>5.8661729465203649E-4</v>
      </c>
      <c r="O67" s="21">
        <v>5.6175937683211608E-4</v>
      </c>
      <c r="P67" s="21">
        <v>5.3734134378591314E-4</v>
      </c>
      <c r="Q67" s="21">
        <v>5.1322794080377321E-4</v>
      </c>
      <c r="R67" s="21">
        <v>4.8932247119237715E-4</v>
      </c>
      <c r="S67" s="21">
        <v>4.6598860781665863E-4</v>
      </c>
      <c r="T67" s="21">
        <v>4.4283170983749898E-4</v>
      </c>
      <c r="U67" s="21">
        <v>4.1985213659767595E-4</v>
      </c>
      <c r="V67" s="21">
        <v>3.9706250631921236E-4</v>
      </c>
      <c r="W67" s="21">
        <v>3.7444643687600809E-4</v>
      </c>
      <c r="X67" s="21">
        <v>3.5154609852827701E-4</v>
      </c>
      <c r="Y67" s="21">
        <v>3.2870110358929061E-4</v>
      </c>
      <c r="Z67" s="21">
        <v>3.0590780573125365E-4</v>
      </c>
      <c r="AA67" s="21">
        <v>2.831879372445778E-4</v>
      </c>
      <c r="AB67" s="21">
        <v>2.605211559245646E-4</v>
      </c>
      <c r="AC67" s="21">
        <v>2.4227218736827538E-4</v>
      </c>
      <c r="AD67" s="21">
        <v>2.2419655410288453E-4</v>
      </c>
      <c r="AE67" s="21">
        <v>2.0630790318210135E-4</v>
      </c>
      <c r="AF67" s="21">
        <v>1.8858036103464038E-4</v>
      </c>
      <c r="AG67" s="21">
        <v>1.7100608554698749E-4</v>
      </c>
      <c r="AH67" s="21">
        <v>1.5806004804619356E-4</v>
      </c>
      <c r="AI67" s="21">
        <v>1.4521333617456555E-4</v>
      </c>
      <c r="AJ67" s="21">
        <v>1.3245744871115406E-4</v>
      </c>
      <c r="AK67" s="21">
        <v>1.1979502829673194E-4</v>
      </c>
      <c r="AL67" s="21">
        <v>1.0722205721824807E-4</v>
      </c>
      <c r="AM67" s="21">
        <v>1.015787935666479E-4</v>
      </c>
      <c r="AN67" s="21">
        <v>9.5944758426114163E-5</v>
      </c>
      <c r="AO67" s="21">
        <v>9.0318408548895057E-5</v>
      </c>
      <c r="AP67" s="21">
        <v>8.4701305550050066E-5</v>
      </c>
      <c r="AQ67" s="21">
        <v>7.9095413183183361E-5</v>
      </c>
    </row>
    <row r="68" spans="1:43" x14ac:dyDescent="0.25">
      <c r="A68" s="22" t="str">
        <f t="shared" si="1"/>
        <v>WLpFBTO</v>
      </c>
      <c r="B68" s="10" t="s">
        <v>150</v>
      </c>
      <c r="C68" s="10" t="s">
        <v>125</v>
      </c>
      <c r="D68" s="21">
        <v>3.6687234180812212E-3</v>
      </c>
      <c r="E68" s="21">
        <v>3.5007685442975944E-3</v>
      </c>
      <c r="F68" s="21">
        <v>3.3472511335697064E-3</v>
      </c>
      <c r="G68" s="21">
        <v>3.2229202052420636E-3</v>
      </c>
      <c r="H68" s="21">
        <v>3.143674519862083E-3</v>
      </c>
      <c r="I68" s="21">
        <v>3.0793500448680344E-3</v>
      </c>
      <c r="J68" s="21">
        <v>3.0093061222344897E-3</v>
      </c>
      <c r="K68" s="21">
        <v>2.9247763406630156E-3</v>
      </c>
      <c r="L68" s="21">
        <v>2.8029231304365076E-3</v>
      </c>
      <c r="M68" s="21">
        <v>2.6931374692329424E-3</v>
      </c>
      <c r="N68" s="21">
        <v>2.5728243966429698E-3</v>
      </c>
      <c r="O68" s="21">
        <v>2.456648929110461E-3</v>
      </c>
      <c r="P68" s="21">
        <v>2.3434577177459115E-3</v>
      </c>
      <c r="Q68" s="21">
        <v>2.2324736478334106E-3</v>
      </c>
      <c r="R68" s="21">
        <v>2.123263191722069E-3</v>
      </c>
      <c r="S68" s="21">
        <v>2.0174568162500961E-3</v>
      </c>
      <c r="T68" s="21">
        <v>1.9131335523856485E-3</v>
      </c>
      <c r="U68" s="21">
        <v>1.8102656214951107E-3</v>
      </c>
      <c r="V68" s="21">
        <v>1.7088373699168935E-3</v>
      </c>
      <c r="W68" s="21">
        <v>1.608802674183174E-3</v>
      </c>
      <c r="X68" s="21">
        <v>1.5093586989414209E-3</v>
      </c>
      <c r="Y68" s="21">
        <v>1.4105713925804952E-3</v>
      </c>
      <c r="Z68" s="21">
        <v>1.3124189841975387E-3</v>
      </c>
      <c r="AA68" s="21">
        <v>1.2149094208969702E-3</v>
      </c>
      <c r="AB68" s="21">
        <v>1.1180048564298772E-3</v>
      </c>
      <c r="AC68" s="21">
        <v>1.0380766707830391E-3</v>
      </c>
      <c r="AD68" s="21">
        <v>9.5947878986879509E-4</v>
      </c>
      <c r="AE68" s="21">
        <v>8.8216894189774298E-4</v>
      </c>
      <c r="AF68" s="21">
        <v>8.060730287972051E-4</v>
      </c>
      <c r="AG68" s="21">
        <v>7.3114096195270317E-4</v>
      </c>
      <c r="AH68" s="21">
        <v>6.7564501759775908E-4</v>
      </c>
      <c r="AI68" s="21">
        <v>6.2089835951684158E-4</v>
      </c>
      <c r="AJ68" s="21">
        <v>5.6686603106970157E-4</v>
      </c>
      <c r="AK68" s="21">
        <v>5.1352964305395599E-4</v>
      </c>
      <c r="AL68" s="21">
        <v>4.6087032280550666E-4</v>
      </c>
      <c r="AM68" s="21">
        <v>4.3665928125347087E-4</v>
      </c>
      <c r="AN68" s="21">
        <v>4.125936912066086E-4</v>
      </c>
      <c r="AO68" s="21">
        <v>3.886671183327417E-4</v>
      </c>
      <c r="AP68" s="21">
        <v>3.6487928709649786E-4</v>
      </c>
      <c r="AQ68" s="21">
        <v>3.4123233948712972E-4</v>
      </c>
    </row>
    <row r="69" spans="1:43" x14ac:dyDescent="0.25">
      <c r="A69" s="22" t="str">
        <f t="shared" si="1"/>
        <v>WLpTXWO</v>
      </c>
      <c r="B69" s="10" t="s">
        <v>150</v>
      </c>
      <c r="C69" s="10" t="s">
        <v>126</v>
      </c>
      <c r="D69" s="21">
        <v>3.2123254209452945E-3</v>
      </c>
      <c r="E69" s="21">
        <v>3.0651357093469667E-3</v>
      </c>
      <c r="F69" s="21">
        <v>2.9318711044910017E-3</v>
      </c>
      <c r="G69" s="21">
        <v>2.8263117846740737E-3</v>
      </c>
      <c r="H69" s="21">
        <v>2.7564042763492669E-3</v>
      </c>
      <c r="I69" s="21">
        <v>2.7002893474550316E-3</v>
      </c>
      <c r="J69" s="21">
        <v>2.6395914167096635E-3</v>
      </c>
      <c r="K69" s="21">
        <v>2.5662374870183413E-3</v>
      </c>
      <c r="L69" s="21">
        <v>2.4596732399480015E-3</v>
      </c>
      <c r="M69" s="21">
        <v>2.3635716918424254E-3</v>
      </c>
      <c r="N69" s="21">
        <v>2.258446555527982E-3</v>
      </c>
      <c r="O69" s="21">
        <v>2.1568417845398979E-3</v>
      </c>
      <c r="P69" s="21">
        <v>2.0577520530826732E-3</v>
      </c>
      <c r="Q69" s="21">
        <v>1.9604999427282888E-3</v>
      </c>
      <c r="R69" s="21">
        <v>1.8647005568490638E-3</v>
      </c>
      <c r="S69" s="21">
        <v>1.7716839616166435E-3</v>
      </c>
      <c r="T69" s="21">
        <v>1.6798927628833837E-3</v>
      </c>
      <c r="U69" s="21">
        <v>1.5893013139642864E-3</v>
      </c>
      <c r="V69" s="21">
        <v>1.4998968111128441E-3</v>
      </c>
      <c r="W69" s="21">
        <v>1.4116372002916933E-3</v>
      </c>
      <c r="X69" s="21">
        <v>1.3235099209640833E-3</v>
      </c>
      <c r="Y69" s="21">
        <v>1.2359067007817748E-3</v>
      </c>
      <c r="Z69" s="21">
        <v>1.1488050586641041E-3</v>
      </c>
      <c r="AA69" s="21">
        <v>1.0622145599730182E-3</v>
      </c>
      <c r="AB69" s="21">
        <v>9.7609844914847699E-4</v>
      </c>
      <c r="AC69" s="21">
        <v>9.0530882645578625E-4</v>
      </c>
      <c r="AD69" s="21">
        <v>8.356318163711407E-4</v>
      </c>
      <c r="AE69" s="21">
        <v>7.6703253535970184E-4</v>
      </c>
      <c r="AF69" s="21">
        <v>6.9944426722134967E-4</v>
      </c>
      <c r="AG69" s="21">
        <v>6.3282264343567096E-4</v>
      </c>
      <c r="AH69" s="21">
        <v>5.8360288064307486E-4</v>
      </c>
      <c r="AI69" s="21">
        <v>5.3500902591208099E-4</v>
      </c>
      <c r="AJ69" s="21">
        <v>4.8700983375127294E-4</v>
      </c>
      <c r="AK69" s="21">
        <v>4.39590468376716E-4</v>
      </c>
      <c r="AL69" s="21">
        <v>3.9273436893205727E-4</v>
      </c>
      <c r="AM69" s="21">
        <v>3.714800477845337E-4</v>
      </c>
      <c r="AN69" s="21">
        <v>3.5033972666498325E-4</v>
      </c>
      <c r="AO69" s="21">
        <v>3.2930859688928837E-4</v>
      </c>
      <c r="AP69" s="21">
        <v>3.0838620201545375E-4</v>
      </c>
      <c r="AQ69" s="21">
        <v>2.8757534915735405E-4</v>
      </c>
    </row>
    <row r="70" spans="1:43" x14ac:dyDescent="0.25">
      <c r="A70" s="22" t="str">
        <f t="shared" si="1"/>
        <v>WLpCOKE</v>
      </c>
      <c r="B70" s="10" t="s">
        <v>150</v>
      </c>
      <c r="C70" s="10" t="s">
        <v>127</v>
      </c>
      <c r="D70" s="21">
        <v>9.984257688223197E-3</v>
      </c>
      <c r="E70" s="21">
        <v>9.5685437200203616E-3</v>
      </c>
      <c r="F70" s="21">
        <v>9.1838265312802481E-3</v>
      </c>
      <c r="G70" s="21">
        <v>8.8670155749539514E-3</v>
      </c>
      <c r="H70" s="21">
        <v>8.6448876892299964E-3</v>
      </c>
      <c r="I70" s="21">
        <v>8.4599062533525782E-3</v>
      </c>
      <c r="J70" s="21">
        <v>8.2692286174606E-3</v>
      </c>
      <c r="K70" s="21">
        <v>8.0478324845560945E-3</v>
      </c>
      <c r="L70" s="21">
        <v>7.7347962191278707E-3</v>
      </c>
      <c r="M70" s="21">
        <v>7.4473422103484843E-3</v>
      </c>
      <c r="N70" s="21">
        <v>7.134897938981366E-3</v>
      </c>
      <c r="O70" s="21">
        <v>6.830248585877996E-3</v>
      </c>
      <c r="P70" s="21">
        <v>6.5309128928787707E-3</v>
      </c>
      <c r="Q70" s="21">
        <v>6.2351711396233522E-3</v>
      </c>
      <c r="R70" s="21">
        <v>5.942112300638458E-3</v>
      </c>
      <c r="S70" s="21">
        <v>5.654781320664215E-3</v>
      </c>
      <c r="T70" s="21">
        <v>5.3699362275656526E-3</v>
      </c>
      <c r="U70" s="21">
        <v>5.0875720671563762E-3</v>
      </c>
      <c r="V70" s="21">
        <v>4.8076939363193016E-3</v>
      </c>
      <c r="W70" s="21">
        <v>4.5302738237005258E-3</v>
      </c>
      <c r="X70" s="21">
        <v>4.2488489884529024E-3</v>
      </c>
      <c r="Y70" s="21">
        <v>3.9685195455104738E-3</v>
      </c>
      <c r="Z70" s="21">
        <v>3.6892635763546844E-3</v>
      </c>
      <c r="AA70" s="21">
        <v>3.4110932455679865E-3</v>
      </c>
      <c r="AB70" s="21">
        <v>3.1339648266343056E-3</v>
      </c>
      <c r="AC70" s="21">
        <v>2.9078862812687012E-3</v>
      </c>
      <c r="AD70" s="21">
        <v>2.6848003969799361E-3</v>
      </c>
      <c r="AE70" s="21">
        <v>2.4645780932454064E-3</v>
      </c>
      <c r="AF70" s="21">
        <v>2.2470729459090899E-3</v>
      </c>
      <c r="AG70" s="21">
        <v>2.0321693898357474E-3</v>
      </c>
      <c r="AH70" s="21">
        <v>1.8731235351097109E-3</v>
      </c>
      <c r="AI70" s="21">
        <v>1.7158534995259656E-3</v>
      </c>
      <c r="AJ70" s="21">
        <v>1.560281035198785E-3</v>
      </c>
      <c r="AK70" s="21">
        <v>1.4063564549874341E-3</v>
      </c>
      <c r="AL70" s="21">
        <v>1.2540379979838479E-3</v>
      </c>
      <c r="AM70" s="21">
        <v>1.1848746433579249E-3</v>
      </c>
      <c r="AN70" s="21">
        <v>1.1160957998164189E-3</v>
      </c>
      <c r="AO70" s="21">
        <v>1.0476872671619786E-3</v>
      </c>
      <c r="AP70" s="21">
        <v>9.7964585183818453E-4</v>
      </c>
      <c r="AQ70" s="21">
        <v>9.1197577529422702E-4</v>
      </c>
    </row>
    <row r="71" spans="1:43" x14ac:dyDescent="0.25">
      <c r="A71" s="22" t="str">
        <f t="shared" si="1"/>
        <v>WLpREFN</v>
      </c>
      <c r="B71" s="10" t="s">
        <v>150</v>
      </c>
      <c r="C71" s="10" t="s">
        <v>128</v>
      </c>
      <c r="D71" s="21">
        <v>5.1559040078921203E-3</v>
      </c>
      <c r="E71" s="21">
        <v>4.9681417416846951E-3</v>
      </c>
      <c r="F71" s="21">
        <v>4.7963187974402466E-3</v>
      </c>
      <c r="G71" s="21">
        <v>4.6548001529425065E-3</v>
      </c>
      <c r="H71" s="21">
        <v>4.5868793723000678E-3</v>
      </c>
      <c r="I71" s="21">
        <v>4.5347228151930707E-3</v>
      </c>
      <c r="J71" s="21">
        <v>4.484887911111235E-3</v>
      </c>
      <c r="K71" s="21">
        <v>4.4089574612913296E-3</v>
      </c>
      <c r="L71" s="21">
        <v>4.256755713610394E-3</v>
      </c>
      <c r="M71" s="21">
        <v>4.1195811764425105E-3</v>
      </c>
      <c r="N71" s="21">
        <v>3.9673650652594095E-3</v>
      </c>
      <c r="O71" s="21">
        <v>3.8185018603862364E-3</v>
      </c>
      <c r="P71" s="21">
        <v>3.6714191734112944E-3</v>
      </c>
      <c r="Q71" s="21">
        <v>3.5251834256893044E-3</v>
      </c>
      <c r="R71" s="21">
        <v>3.3791618949374769E-3</v>
      </c>
      <c r="S71" s="21">
        <v>3.2358637306257876E-3</v>
      </c>
      <c r="T71" s="21">
        <v>3.0926365582735205E-3</v>
      </c>
      <c r="U71" s="21">
        <v>2.949509330457678E-3</v>
      </c>
      <c r="V71" s="21">
        <v>2.8065245221591262E-3</v>
      </c>
      <c r="W71" s="21">
        <v>2.6636901056944495E-3</v>
      </c>
      <c r="X71" s="21">
        <v>2.5185134721779079E-3</v>
      </c>
      <c r="Y71" s="21">
        <v>2.3726466291110748E-3</v>
      </c>
      <c r="Z71" s="21">
        <v>2.2260978611792215E-3</v>
      </c>
      <c r="AA71" s="21">
        <v>2.0789070206513882E-3</v>
      </c>
      <c r="AB71" s="21">
        <v>1.9310672443905164E-3</v>
      </c>
      <c r="AC71" s="21">
        <v>1.8115358966195316E-3</v>
      </c>
      <c r="AD71" s="21">
        <v>1.6924320753721744E-3</v>
      </c>
      <c r="AE71" s="21">
        <v>1.5737399728145141E-3</v>
      </c>
      <c r="AF71" s="21">
        <v>1.4554160637685332E-3</v>
      </c>
      <c r="AG71" s="21">
        <v>1.3374403549660796E-3</v>
      </c>
      <c r="AH71" s="21">
        <v>1.2502679398840311E-3</v>
      </c>
      <c r="AI71" s="21">
        <v>1.1632260413216855E-3</v>
      </c>
      <c r="AJ71" s="21">
        <v>1.0762951311220625E-3</v>
      </c>
      <c r="AK71" s="21">
        <v>9.894760566945271E-4</v>
      </c>
      <c r="AL71" s="21">
        <v>9.0277635787805455E-4</v>
      </c>
      <c r="AM71" s="21">
        <v>8.6360744837199466E-4</v>
      </c>
      <c r="AN71" s="21">
        <v>8.2423432080025449E-4</v>
      </c>
      <c r="AO71" s="21">
        <v>7.8465857467724387E-4</v>
      </c>
      <c r="AP71" s="21">
        <v>7.4489028709168181E-4</v>
      </c>
      <c r="AQ71" s="21">
        <v>7.0494618156935474E-4</v>
      </c>
    </row>
    <row r="72" spans="1:43" x14ac:dyDescent="0.25">
      <c r="A72" s="22" t="str">
        <f t="shared" si="1"/>
        <v>WLpCHEM</v>
      </c>
      <c r="B72" s="10" t="s">
        <v>150</v>
      </c>
      <c r="C72" s="10" t="s">
        <v>129</v>
      </c>
      <c r="D72" s="21">
        <v>6.3326660157605463E-3</v>
      </c>
      <c r="E72" s="21">
        <v>6.0731583183668558E-3</v>
      </c>
      <c r="F72" s="21">
        <v>5.8375057387136664E-3</v>
      </c>
      <c r="G72" s="21">
        <v>5.6514814287733639E-3</v>
      </c>
      <c r="H72" s="21">
        <v>5.5337469774423553E-3</v>
      </c>
      <c r="I72" s="21">
        <v>5.4431494191213847E-3</v>
      </c>
      <c r="J72" s="21">
        <v>5.3472910765153259E-3</v>
      </c>
      <c r="K72" s="21">
        <v>5.2239793217028208E-3</v>
      </c>
      <c r="L72" s="21">
        <v>5.0298054534383407E-3</v>
      </c>
      <c r="M72" s="21">
        <v>4.8537286003955682E-3</v>
      </c>
      <c r="N72" s="21">
        <v>4.6577899339825812E-3</v>
      </c>
      <c r="O72" s="21">
        <v>4.4666379774105369E-3</v>
      </c>
      <c r="P72" s="21">
        <v>4.2784363368466583E-3</v>
      </c>
      <c r="Q72" s="21">
        <v>4.0919975392799124E-3</v>
      </c>
      <c r="R72" s="21">
        <v>3.9066514007624065E-3</v>
      </c>
      <c r="S72" s="21">
        <v>3.7253595210426926E-3</v>
      </c>
      <c r="T72" s="21">
        <v>3.5449037921813087E-3</v>
      </c>
      <c r="U72" s="21">
        <v>3.3653127376416236E-3</v>
      </c>
      <c r="V72" s="21">
        <v>3.1866241110579674E-3</v>
      </c>
      <c r="W72" s="21">
        <v>3.0088431118443504E-3</v>
      </c>
      <c r="X72" s="21">
        <v>2.8290655693413713E-3</v>
      </c>
      <c r="Y72" s="21">
        <v>2.6491049708129433E-3</v>
      </c>
      <c r="Z72" s="21">
        <v>2.4689719400107224E-3</v>
      </c>
      <c r="AA72" s="21">
        <v>2.288709772999109E-3</v>
      </c>
      <c r="AB72" s="21">
        <v>2.1083105632617727E-3</v>
      </c>
      <c r="AC72" s="21">
        <v>1.9616359104838166E-3</v>
      </c>
      <c r="AD72" s="21">
        <v>1.816208408191522E-3</v>
      </c>
      <c r="AE72" s="21">
        <v>1.6719912920499791E-3</v>
      </c>
      <c r="AF72" s="21">
        <v>1.5289200543495696E-3</v>
      </c>
      <c r="AG72" s="21">
        <v>1.3869559823695976E-3</v>
      </c>
      <c r="AH72" s="21">
        <v>1.2824759879319636E-3</v>
      </c>
      <c r="AI72" s="21">
        <v>1.1786516729990204E-3</v>
      </c>
      <c r="AJ72" s="21">
        <v>1.0754546700566525E-3</v>
      </c>
      <c r="AK72" s="21">
        <v>9.7287687618607954E-4</v>
      </c>
      <c r="AL72" s="21">
        <v>8.7091716962583998E-4</v>
      </c>
      <c r="AM72" s="21">
        <v>8.2553078953051529E-4</v>
      </c>
      <c r="AN72" s="21">
        <v>7.8012699452034706E-4</v>
      </c>
      <c r="AO72" s="21">
        <v>7.3470633122751927E-4</v>
      </c>
      <c r="AP72" s="21">
        <v>6.892776252103161E-4</v>
      </c>
      <c r="AQ72" s="21">
        <v>6.4385665445754192E-4</v>
      </c>
    </row>
    <row r="73" spans="1:43" x14ac:dyDescent="0.25">
      <c r="A73" s="22" t="str">
        <f t="shared" si="1"/>
        <v>WLpRUBP</v>
      </c>
      <c r="B73" s="10" t="s">
        <v>150</v>
      </c>
      <c r="C73" s="10" t="s">
        <v>130</v>
      </c>
      <c r="D73" s="21">
        <v>5.1987866437417374E-3</v>
      </c>
      <c r="E73" s="21">
        <v>4.9648151358105963E-3</v>
      </c>
      <c r="F73" s="21">
        <v>4.7524148469422212E-3</v>
      </c>
      <c r="G73" s="21">
        <v>4.5857305396983516E-3</v>
      </c>
      <c r="H73" s="21">
        <v>4.4786905453653159E-3</v>
      </c>
      <c r="I73" s="21">
        <v>4.3919717607825426E-3</v>
      </c>
      <c r="J73" s="21">
        <v>4.2969733798587928E-3</v>
      </c>
      <c r="K73" s="21">
        <v>4.1814881389441449E-3</v>
      </c>
      <c r="L73" s="21">
        <v>4.0135710356239418E-3</v>
      </c>
      <c r="M73" s="21">
        <v>3.8623324530904224E-3</v>
      </c>
      <c r="N73" s="21">
        <v>3.6957067575207336E-3</v>
      </c>
      <c r="O73" s="21">
        <v>3.5343272265819792E-3</v>
      </c>
      <c r="P73" s="21">
        <v>3.3765467095203672E-3</v>
      </c>
      <c r="Q73" s="21">
        <v>3.2212469338184224E-3</v>
      </c>
      <c r="R73" s="21">
        <v>3.0678226337275127E-3</v>
      </c>
      <c r="S73" s="21">
        <v>2.9185255838259927E-3</v>
      </c>
      <c r="T73" s="21">
        <v>2.7707746738594441E-3</v>
      </c>
      <c r="U73" s="21">
        <v>2.6245549696695125E-3</v>
      </c>
      <c r="V73" s="21">
        <v>2.4798614261897223E-3</v>
      </c>
      <c r="W73" s="21">
        <v>2.3366599418059852E-3</v>
      </c>
      <c r="X73" s="21">
        <v>2.1935535539456819E-3</v>
      </c>
      <c r="Y73" s="21">
        <v>2.0509110079084403E-3</v>
      </c>
      <c r="Z73" s="21">
        <v>1.9087175092683539E-3</v>
      </c>
      <c r="AA73" s="21">
        <v>1.7669919309651894E-3</v>
      </c>
      <c r="AB73" s="21">
        <v>1.6257036079654341E-3</v>
      </c>
      <c r="AC73" s="21">
        <v>1.5092024544343108E-3</v>
      </c>
      <c r="AD73" s="21">
        <v>1.3943465624425277E-3</v>
      </c>
      <c r="AE73" s="21">
        <v>1.2810770657194492E-3</v>
      </c>
      <c r="AF73" s="21">
        <v>1.1693075933281172E-3</v>
      </c>
      <c r="AG73" s="21">
        <v>1.0589774323117584E-3</v>
      </c>
      <c r="AH73" s="21">
        <v>9.774823340198413E-4</v>
      </c>
      <c r="AI73" s="21">
        <v>8.9690498121308693E-4</v>
      </c>
      <c r="AJ73" s="21">
        <v>8.1720336961454976E-4</v>
      </c>
      <c r="AK73" s="21">
        <v>7.3835590696069708E-4</v>
      </c>
      <c r="AL73" s="21">
        <v>6.6034454390595521E-4</v>
      </c>
      <c r="AM73" s="21">
        <v>6.2505995754758015E-4</v>
      </c>
      <c r="AN73" s="21">
        <v>5.8990945223802438E-4</v>
      </c>
      <c r="AO73" s="21">
        <v>5.5488787044177812E-4</v>
      </c>
      <c r="AP73" s="21">
        <v>5.1999689103676694E-4</v>
      </c>
      <c r="AQ73" s="21">
        <v>4.8524340489386475E-4</v>
      </c>
    </row>
    <row r="74" spans="1:43" x14ac:dyDescent="0.25">
      <c r="A74" s="22" t="str">
        <f t="shared" si="1"/>
        <v>WLpNMMP</v>
      </c>
      <c r="B74" s="10" t="s">
        <v>150</v>
      </c>
      <c r="C74" s="10" t="s">
        <v>131</v>
      </c>
      <c r="D74" s="21">
        <v>4.838008106849756E-3</v>
      </c>
      <c r="E74" s="21">
        <v>4.6270431878043805E-3</v>
      </c>
      <c r="F74" s="21">
        <v>4.4256614021738194E-3</v>
      </c>
      <c r="G74" s="21">
        <v>4.2458421988977868E-3</v>
      </c>
      <c r="H74" s="21">
        <v>4.1533413283907361E-3</v>
      </c>
      <c r="I74" s="21">
        <v>4.0705990513087986E-3</v>
      </c>
      <c r="J74" s="21">
        <v>3.9788502951771942E-3</v>
      </c>
      <c r="K74" s="21">
        <v>3.8690185936989252E-3</v>
      </c>
      <c r="L74" s="21">
        <v>3.7118202455437288E-3</v>
      </c>
      <c r="M74" s="21">
        <v>3.5705646170116623E-3</v>
      </c>
      <c r="N74" s="21">
        <v>3.4199213032930498E-3</v>
      </c>
      <c r="O74" s="21">
        <v>3.2743499541147969E-3</v>
      </c>
      <c r="P74" s="21">
        <v>3.1323712939870241E-3</v>
      </c>
      <c r="Q74" s="21">
        <v>2.9929740523106929E-3</v>
      </c>
      <c r="R74" s="21">
        <v>2.8556155982109033E-3</v>
      </c>
      <c r="S74" s="21">
        <v>2.7219246437752975E-3</v>
      </c>
      <c r="T74" s="21">
        <v>2.5900517330073036E-3</v>
      </c>
      <c r="U74" s="21">
        <v>2.4599626280474851E-3</v>
      </c>
      <c r="V74" s="21">
        <v>2.3316334979122111E-3</v>
      </c>
      <c r="W74" s="21">
        <v>2.2050128788626555E-3</v>
      </c>
      <c r="X74" s="21">
        <v>2.0785100693007097E-3</v>
      </c>
      <c r="Y74" s="21">
        <v>1.952959151785616E-3</v>
      </c>
      <c r="Z74" s="21">
        <v>1.8283229829283432E-3</v>
      </c>
      <c r="AA74" s="21">
        <v>1.7045967260936878E-3</v>
      </c>
      <c r="AB74" s="21">
        <v>1.5817288292738763E-3</v>
      </c>
      <c r="AC74" s="21">
        <v>1.4806701372623854E-3</v>
      </c>
      <c r="AD74" s="21">
        <v>1.3811658531334148E-3</v>
      </c>
      <c r="AE74" s="21">
        <v>1.2831580592223002E-3</v>
      </c>
      <c r="AF74" s="21">
        <v>1.1865604260955509E-3</v>
      </c>
      <c r="AG74" s="21">
        <v>1.0913118226292262E-3</v>
      </c>
      <c r="AH74" s="21">
        <v>1.0193194799602567E-3</v>
      </c>
      <c r="AI74" s="21">
        <v>9.4826783907309142E-4</v>
      </c>
      <c r="AJ74" s="21">
        <v>8.7811087446698632E-4</v>
      </c>
      <c r="AK74" s="21">
        <v>8.088213123936816E-4</v>
      </c>
      <c r="AL74" s="21">
        <v>7.4037564469020545E-4</v>
      </c>
      <c r="AM74" s="21">
        <v>7.0632266026060542E-4</v>
      </c>
      <c r="AN74" s="21">
        <v>6.7255071694893864E-4</v>
      </c>
      <c r="AO74" s="21">
        <v>6.3904711267737113E-4</v>
      </c>
      <c r="AP74" s="21">
        <v>6.0580666018694718E-4</v>
      </c>
      <c r="AQ74" s="21">
        <v>5.7283002976959985E-4</v>
      </c>
    </row>
    <row r="75" spans="1:43" x14ac:dyDescent="0.25">
      <c r="A75" s="22" t="str">
        <f t="shared" si="1"/>
        <v>WLpMETP</v>
      </c>
      <c r="B75" s="10" t="s">
        <v>150</v>
      </c>
      <c r="C75" s="10" t="s">
        <v>132</v>
      </c>
      <c r="D75" s="21">
        <v>5.4348003358983821E-3</v>
      </c>
      <c r="E75" s="21">
        <v>5.181477780936472E-3</v>
      </c>
      <c r="F75" s="21">
        <v>4.9510769285561196E-3</v>
      </c>
      <c r="G75" s="21">
        <v>4.769055110875664E-3</v>
      </c>
      <c r="H75" s="21">
        <v>4.64769779817642E-3</v>
      </c>
      <c r="I75" s="21">
        <v>4.5489657753279289E-3</v>
      </c>
      <c r="J75" s="21">
        <v>4.4384286777015003E-3</v>
      </c>
      <c r="K75" s="21">
        <v>4.3090787280188891E-3</v>
      </c>
      <c r="L75" s="21">
        <v>4.1324840336565138E-3</v>
      </c>
      <c r="M75" s="21">
        <v>3.9731749943647809E-3</v>
      </c>
      <c r="N75" s="21">
        <v>3.7976878677885573E-3</v>
      </c>
      <c r="O75" s="21">
        <v>3.6279910178573793E-3</v>
      </c>
      <c r="P75" s="21">
        <v>3.4623965600490969E-3</v>
      </c>
      <c r="Q75" s="21">
        <v>3.2997298128154551E-3</v>
      </c>
      <c r="R75" s="21">
        <v>3.1393771911787383E-3</v>
      </c>
      <c r="S75" s="21">
        <v>2.9834939063386745E-3</v>
      </c>
      <c r="T75" s="21">
        <v>2.8295639796740435E-3</v>
      </c>
      <c r="U75" s="21">
        <v>2.6775580804141441E-3</v>
      </c>
      <c r="V75" s="21">
        <v>2.5274585432595309E-3</v>
      </c>
      <c r="W75" s="21">
        <v>2.3792182007975615E-3</v>
      </c>
      <c r="X75" s="21">
        <v>2.2314988067164698E-3</v>
      </c>
      <c r="Y75" s="21">
        <v>2.0845715890509542E-3</v>
      </c>
      <c r="Z75" s="21">
        <v>1.938412435311121E-3</v>
      </c>
      <c r="AA75" s="21">
        <v>1.7930290444303498E-3</v>
      </c>
      <c r="AB75" s="21">
        <v>1.6483797520339127E-3</v>
      </c>
      <c r="AC75" s="21">
        <v>1.5288695956429121E-3</v>
      </c>
      <c r="AD75" s="21">
        <v>1.4112805835064801E-3</v>
      </c>
      <c r="AE75" s="21">
        <v>1.2955432763952501E-3</v>
      </c>
      <c r="AF75" s="21">
        <v>1.1815606584836269E-3</v>
      </c>
      <c r="AG75" s="21">
        <v>1.0692629257967878E-3</v>
      </c>
      <c r="AH75" s="21">
        <v>9.8613675920333765E-4</v>
      </c>
      <c r="AI75" s="21">
        <v>9.0411400375711715E-4</v>
      </c>
      <c r="AJ75" s="21">
        <v>8.2314648712122906E-4</v>
      </c>
      <c r="AK75" s="21">
        <v>7.4320548652262453E-4</v>
      </c>
      <c r="AL75" s="21">
        <v>6.6426777375205859E-4</v>
      </c>
      <c r="AM75" s="21">
        <v>6.2822161915598862E-4</v>
      </c>
      <c r="AN75" s="21">
        <v>5.9239227866392241E-4</v>
      </c>
      <c r="AO75" s="21">
        <v>5.5677157117939302E-4</v>
      </c>
      <c r="AP75" s="21">
        <v>5.2135918505358259E-4</v>
      </c>
      <c r="AQ75" s="21">
        <v>4.8616024404402047E-4</v>
      </c>
    </row>
    <row r="76" spans="1:43" x14ac:dyDescent="0.25">
      <c r="A76" s="22" t="str">
        <f t="shared" si="1"/>
        <v>WLpELEC</v>
      </c>
      <c r="B76" s="10" t="s">
        <v>150</v>
      </c>
      <c r="C76" s="10" t="s">
        <v>133</v>
      </c>
      <c r="D76" s="21">
        <v>5.1495164562864737E-3</v>
      </c>
      <c r="E76" s="21">
        <v>4.902844748900792E-3</v>
      </c>
      <c r="F76" s="21">
        <v>4.6775803289984541E-3</v>
      </c>
      <c r="G76" s="21">
        <v>4.4995010663075874E-3</v>
      </c>
      <c r="H76" s="21">
        <v>4.3817589856371963E-3</v>
      </c>
      <c r="I76" s="21">
        <v>4.2811477495521277E-3</v>
      </c>
      <c r="J76" s="21">
        <v>4.1709898712924964E-3</v>
      </c>
      <c r="K76" s="21">
        <v>4.044644932247099E-3</v>
      </c>
      <c r="L76" s="21">
        <v>3.8748588629680114E-3</v>
      </c>
      <c r="M76" s="21">
        <v>3.7218069452416014E-3</v>
      </c>
      <c r="N76" s="21">
        <v>3.5534689935765584E-3</v>
      </c>
      <c r="O76" s="21">
        <v>3.3912197447145687E-3</v>
      </c>
      <c r="P76" s="21">
        <v>3.2334024557256758E-3</v>
      </c>
      <c r="Q76" s="21">
        <v>3.0788424317638174E-3</v>
      </c>
      <c r="R76" s="21">
        <v>2.926910806934746E-3</v>
      </c>
      <c r="S76" s="21">
        <v>2.779628998898831E-3</v>
      </c>
      <c r="T76" s="21">
        <v>2.6345428490128775E-3</v>
      </c>
      <c r="U76" s="21">
        <v>2.4916008663982137E-3</v>
      </c>
      <c r="V76" s="21">
        <v>2.3507643468287931E-3</v>
      </c>
      <c r="W76" s="21">
        <v>2.2119684349746205E-3</v>
      </c>
      <c r="X76" s="21">
        <v>2.0745840165143914E-3</v>
      </c>
      <c r="Y76" s="21">
        <v>1.9381283576680453E-3</v>
      </c>
      <c r="Z76" s="21">
        <v>1.8025678343163154E-3</v>
      </c>
      <c r="AA76" s="21">
        <v>1.6679022594273674E-3</v>
      </c>
      <c r="AB76" s="21">
        <v>1.5340815412011599E-3</v>
      </c>
      <c r="AC76" s="21">
        <v>1.4222697379888682E-3</v>
      </c>
      <c r="AD76" s="21">
        <v>1.3125546050144488E-3</v>
      </c>
      <c r="AE76" s="21">
        <v>1.2048542026923403E-3</v>
      </c>
      <c r="AF76" s="21">
        <v>1.0990597107100042E-3</v>
      </c>
      <c r="AG76" s="21">
        <v>9.9508988983254554E-4</v>
      </c>
      <c r="AH76" s="21">
        <v>9.1796603166105495E-4</v>
      </c>
      <c r="AI76" s="21">
        <v>8.4204138687449248E-4</v>
      </c>
      <c r="AJ76" s="21">
        <v>7.6726098118851116E-4</v>
      </c>
      <c r="AK76" s="21">
        <v>6.9359044874806042E-4</v>
      </c>
      <c r="AL76" s="21">
        <v>6.2099812704796697E-4</v>
      </c>
      <c r="AM76" s="21">
        <v>5.8755762450135585E-4</v>
      </c>
      <c r="AN76" s="21">
        <v>5.5437053790341473E-4</v>
      </c>
      <c r="AO76" s="21">
        <v>5.2142639522112511E-4</v>
      </c>
      <c r="AP76" s="21">
        <v>4.8872197764604497E-4</v>
      </c>
      <c r="AQ76" s="21">
        <v>4.5625932821469206E-4</v>
      </c>
    </row>
    <row r="77" spans="1:43" x14ac:dyDescent="0.25">
      <c r="A77" s="22" t="str">
        <f t="shared" si="1"/>
        <v>WLpMACH</v>
      </c>
      <c r="B77" s="10" t="s">
        <v>150</v>
      </c>
      <c r="C77" s="10" t="s">
        <v>134</v>
      </c>
      <c r="D77" s="21">
        <v>6.2526637079698411E-3</v>
      </c>
      <c r="E77" s="21">
        <v>5.952216007842015E-3</v>
      </c>
      <c r="F77" s="21">
        <v>5.6782144858984474E-3</v>
      </c>
      <c r="G77" s="21">
        <v>5.4605183701155191E-3</v>
      </c>
      <c r="H77" s="21">
        <v>5.3164631457693901E-3</v>
      </c>
      <c r="I77" s="21">
        <v>5.1945033272002838E-3</v>
      </c>
      <c r="J77" s="21">
        <v>5.0592644223319549E-3</v>
      </c>
      <c r="K77" s="21">
        <v>4.9040668490993866E-3</v>
      </c>
      <c r="L77" s="21">
        <v>4.6951887282782323E-3</v>
      </c>
      <c r="M77" s="21">
        <v>4.5069959820982497E-3</v>
      </c>
      <c r="N77" s="21">
        <v>4.299039427632767E-3</v>
      </c>
      <c r="O77" s="21">
        <v>4.0988923893650053E-3</v>
      </c>
      <c r="P77" s="21">
        <v>3.9045265099333371E-3</v>
      </c>
      <c r="Q77" s="21">
        <v>3.714503369020461E-3</v>
      </c>
      <c r="R77" s="21">
        <v>3.5280540740505462E-3</v>
      </c>
      <c r="S77" s="21">
        <v>3.3477799705710076E-3</v>
      </c>
      <c r="T77" s="21">
        <v>3.1704726220638246E-3</v>
      </c>
      <c r="U77" s="21">
        <v>2.99605941128811E-3</v>
      </c>
      <c r="V77" s="21">
        <v>2.8244824777046151E-3</v>
      </c>
      <c r="W77" s="21">
        <v>2.6556565648746533E-3</v>
      </c>
      <c r="X77" s="21">
        <v>2.4893486023589428E-3</v>
      </c>
      <c r="Y77" s="21">
        <v>2.3243555205251232E-3</v>
      </c>
      <c r="Z77" s="21">
        <v>2.160634714782228E-3</v>
      </c>
      <c r="AA77" s="21">
        <v>1.9981780438748098E-3</v>
      </c>
      <c r="AB77" s="21">
        <v>1.8369267010593937E-3</v>
      </c>
      <c r="AC77" s="21">
        <v>1.7017432623427364E-3</v>
      </c>
      <c r="AD77" s="21">
        <v>1.5693075688589797E-3</v>
      </c>
      <c r="AE77" s="21">
        <v>1.4395073374723344E-3</v>
      </c>
      <c r="AF77" s="21">
        <v>1.3122080174895467E-3</v>
      </c>
      <c r="AG77" s="21">
        <v>1.1873043314843956E-3</v>
      </c>
      <c r="AH77" s="21">
        <v>1.094673334575802E-3</v>
      </c>
      <c r="AI77" s="21">
        <v>1.0036063546935425E-3</v>
      </c>
      <c r="AJ77" s="21">
        <v>9.140342078137742E-4</v>
      </c>
      <c r="AK77" s="21">
        <v>8.2590983609565072E-4</v>
      </c>
      <c r="AL77" s="21">
        <v>7.3919180009984764E-4</v>
      </c>
      <c r="AM77" s="21">
        <v>6.9917390297713489E-4</v>
      </c>
      <c r="AN77" s="21">
        <v>6.5949530563669256E-4</v>
      </c>
      <c r="AO77" s="21">
        <v>6.2014229325402237E-4</v>
      </c>
      <c r="AP77" s="21">
        <v>5.8110972339786571E-4</v>
      </c>
      <c r="AQ77" s="21">
        <v>5.4239873107830849E-4</v>
      </c>
    </row>
    <row r="78" spans="1:43" x14ac:dyDescent="0.25">
      <c r="A78" s="22" t="str">
        <f t="shared" si="1"/>
        <v>WLpELCT</v>
      </c>
      <c r="B78" s="10" t="s">
        <v>150</v>
      </c>
      <c r="C78" s="10" t="s">
        <v>135</v>
      </c>
      <c r="D78" s="21">
        <v>2.0796159007092641E-3</v>
      </c>
      <c r="E78" s="21">
        <v>1.9944236010474015E-3</v>
      </c>
      <c r="F78" s="21">
        <v>1.9164999528211712E-3</v>
      </c>
      <c r="G78" s="21">
        <v>1.852495788245534E-3</v>
      </c>
      <c r="H78" s="21">
        <v>1.81082663546972E-3</v>
      </c>
      <c r="I78" s="21">
        <v>1.7777990002374455E-3</v>
      </c>
      <c r="J78" s="21">
        <v>1.7444279991516431E-3</v>
      </c>
      <c r="K78" s="21">
        <v>1.7021583395151474E-3</v>
      </c>
      <c r="L78" s="21">
        <v>1.6366697987217904E-3</v>
      </c>
      <c r="M78" s="21">
        <v>1.5769865189385612E-3</v>
      </c>
      <c r="N78" s="21">
        <v>1.5113818637013665E-3</v>
      </c>
      <c r="O78" s="21">
        <v>1.4474996558655473E-3</v>
      </c>
      <c r="P78" s="21">
        <v>1.3847736705767666E-3</v>
      </c>
      <c r="Q78" s="21">
        <v>1.3228443279569291E-3</v>
      </c>
      <c r="R78" s="21">
        <v>1.2614856070520819E-3</v>
      </c>
      <c r="S78" s="21">
        <v>1.201558710660855E-3</v>
      </c>
      <c r="T78" s="21">
        <v>1.1421138331191294E-3</v>
      </c>
      <c r="U78" s="21">
        <v>1.0831489739127065E-3</v>
      </c>
      <c r="V78" s="21">
        <v>1.0246726306929466E-3</v>
      </c>
      <c r="W78" s="21">
        <v>9.6666464923766959E-4</v>
      </c>
      <c r="X78" s="21">
        <v>9.0797538389975063E-4</v>
      </c>
      <c r="Y78" s="21">
        <v>8.4943020447936224E-4</v>
      </c>
      <c r="Z78" s="21">
        <v>7.9102057571189821E-4</v>
      </c>
      <c r="AA78" s="21">
        <v>7.3276754164164348E-4</v>
      </c>
      <c r="AB78" s="21">
        <v>6.7464625756374907E-4</v>
      </c>
      <c r="AC78" s="21">
        <v>6.2756912264627651E-4</v>
      </c>
      <c r="AD78" s="21">
        <v>5.8098260808614466E-4</v>
      </c>
      <c r="AE78" s="21">
        <v>5.3488378372479328E-4</v>
      </c>
      <c r="AF78" s="21">
        <v>4.8923258866306885E-4</v>
      </c>
      <c r="AG78" s="21">
        <v>4.4401026140983291E-4</v>
      </c>
      <c r="AH78" s="21">
        <v>4.1062770199762344E-4</v>
      </c>
      <c r="AI78" s="21">
        <v>3.7752026373849557E-4</v>
      </c>
      <c r="AJ78" s="21">
        <v>3.4467212716260409E-4</v>
      </c>
      <c r="AK78" s="21">
        <v>3.1208006239147323E-4</v>
      </c>
      <c r="AL78" s="21">
        <v>2.7973777775502917E-4</v>
      </c>
      <c r="AM78" s="21">
        <v>2.6513198528643755E-4</v>
      </c>
      <c r="AN78" s="21">
        <v>2.5055922436068023E-4</v>
      </c>
      <c r="AO78" s="21">
        <v>2.3601740001633065E-4</v>
      </c>
      <c r="AP78" s="21">
        <v>2.2150803332998681E-4</v>
      </c>
      <c r="AQ78" s="21">
        <v>2.0703443414959999E-4</v>
      </c>
    </row>
    <row r="79" spans="1:43" x14ac:dyDescent="0.25">
      <c r="A79" s="22" t="str">
        <f t="shared" si="1"/>
        <v>WLpTRDI</v>
      </c>
      <c r="B79" s="10" t="s">
        <v>150</v>
      </c>
      <c r="C79" s="10" t="s">
        <v>136</v>
      </c>
      <c r="D79" s="21">
        <v>8.966081762677991E-4</v>
      </c>
      <c r="E79" s="21">
        <v>8.5726684345788229E-4</v>
      </c>
      <c r="F79" s="21">
        <v>8.2124162324404004E-4</v>
      </c>
      <c r="G79" s="21">
        <v>7.9171311286430068E-4</v>
      </c>
      <c r="H79" s="21">
        <v>7.7270365347481551E-4</v>
      </c>
      <c r="I79" s="21">
        <v>7.5693539948340494E-4</v>
      </c>
      <c r="J79" s="21">
        <v>7.4103285338655844E-4</v>
      </c>
      <c r="K79" s="21">
        <v>7.2088862441344048E-4</v>
      </c>
      <c r="L79" s="21">
        <v>6.9142847859926526E-4</v>
      </c>
      <c r="M79" s="21">
        <v>6.6483235149839004E-4</v>
      </c>
      <c r="N79" s="21">
        <v>6.3592914327270655E-4</v>
      </c>
      <c r="O79" s="21">
        <v>6.0793864294672595E-4</v>
      </c>
      <c r="P79" s="21">
        <v>5.8058988809461809E-4</v>
      </c>
      <c r="Q79" s="21">
        <v>5.5371006450277704E-4</v>
      </c>
      <c r="R79" s="21">
        <v>5.2718402727913727E-4</v>
      </c>
      <c r="S79" s="21">
        <v>5.0137545563089247E-4</v>
      </c>
      <c r="T79" s="21">
        <v>4.7586993145709577E-4</v>
      </c>
      <c r="U79" s="21">
        <v>4.5066209563171533E-4</v>
      </c>
      <c r="V79" s="21">
        <v>4.2575888898510605E-4</v>
      </c>
      <c r="W79" s="21">
        <v>4.0113746458414479E-4</v>
      </c>
      <c r="X79" s="21">
        <v>3.7644737846742604E-4</v>
      </c>
      <c r="Y79" s="21">
        <v>3.5188401764263411E-4</v>
      </c>
      <c r="Z79" s="21">
        <v>3.274397720607336E-4</v>
      </c>
      <c r="AA79" s="21">
        <v>3.0313361028588837E-4</v>
      </c>
      <c r="AB79" s="21">
        <v>2.789415723866151E-4</v>
      </c>
      <c r="AC79" s="21">
        <v>2.591386006902674E-4</v>
      </c>
      <c r="AD79" s="21">
        <v>2.3961477746980986E-4</v>
      </c>
      <c r="AE79" s="21">
        <v>2.2037731116641979E-4</v>
      </c>
      <c r="AF79" s="21">
        <v>2.013955430755221E-4</v>
      </c>
      <c r="AG79" s="21">
        <v>1.8265661112626397E-4</v>
      </c>
      <c r="AH79" s="21">
        <v>1.6878417545196367E-4</v>
      </c>
      <c r="AI79" s="21">
        <v>1.5507470147224645E-4</v>
      </c>
      <c r="AJ79" s="21">
        <v>1.4151657587624378E-4</v>
      </c>
      <c r="AK79" s="21">
        <v>1.2810962833376127E-4</v>
      </c>
      <c r="AL79" s="21">
        <v>1.1484785206739012E-4</v>
      </c>
      <c r="AM79" s="21">
        <v>1.0878279061954377E-4</v>
      </c>
      <c r="AN79" s="21">
        <v>1.0274859253833757E-4</v>
      </c>
      <c r="AO79" s="21">
        <v>9.6743087512507486E-5</v>
      </c>
      <c r="AP79" s="21">
        <v>9.0766704523459474E-5</v>
      </c>
      <c r="AQ79" s="21">
        <v>8.4820783981087722E-5</v>
      </c>
    </row>
    <row r="80" spans="1:43" x14ac:dyDescent="0.25">
      <c r="A80" s="22" t="str">
        <f t="shared" si="1"/>
        <v>WLpHWAT</v>
      </c>
      <c r="B80" s="10" t="s">
        <v>150</v>
      </c>
      <c r="C80" s="10" t="s">
        <v>137</v>
      </c>
      <c r="D80" s="21">
        <v>3.5207061519699767E-3</v>
      </c>
      <c r="E80" s="21">
        <v>3.3666826085283486E-3</v>
      </c>
      <c r="F80" s="21">
        <v>3.2251557565241562E-3</v>
      </c>
      <c r="G80" s="21">
        <v>3.1097186886446249E-3</v>
      </c>
      <c r="H80" s="21">
        <v>3.0287607390462323E-3</v>
      </c>
      <c r="I80" s="21">
        <v>2.9608199721760098E-3</v>
      </c>
      <c r="J80" s="21">
        <v>2.8904206614879246E-3</v>
      </c>
      <c r="K80" s="21">
        <v>2.8082677585046234E-3</v>
      </c>
      <c r="L80" s="21">
        <v>2.6936800517207704E-3</v>
      </c>
      <c r="M80" s="21">
        <v>2.589137211005843E-3</v>
      </c>
      <c r="N80" s="21">
        <v>2.4746953185459386E-3</v>
      </c>
      <c r="O80" s="21">
        <v>2.3637376921024078E-3</v>
      </c>
      <c r="P80" s="21">
        <v>2.2553002223069107E-3</v>
      </c>
      <c r="Q80" s="21">
        <v>2.1487133897146737E-3</v>
      </c>
      <c r="R80" s="21">
        <v>2.0436085436430496E-3</v>
      </c>
      <c r="S80" s="21">
        <v>1.9412604759225793E-3</v>
      </c>
      <c r="T80" s="21">
        <v>1.8401984891571743E-3</v>
      </c>
      <c r="U80" s="21">
        <v>1.7404038559638568E-3</v>
      </c>
      <c r="V80" s="21">
        <v>1.6418677856226971E-3</v>
      </c>
      <c r="W80" s="21">
        <v>1.5445538995995101E-3</v>
      </c>
      <c r="X80" s="21">
        <v>1.4471169418618368E-3</v>
      </c>
      <c r="Y80" s="21">
        <v>1.3502729362040444E-3</v>
      </c>
      <c r="Z80" s="21">
        <v>1.2540032274093171E-3</v>
      </c>
      <c r="AA80" s="21">
        <v>1.1583190263716459E-3</v>
      </c>
      <c r="AB80" s="21">
        <v>1.0631849071467414E-3</v>
      </c>
      <c r="AC80" s="21">
        <v>9.8451795299925315E-4</v>
      </c>
      <c r="AD80" s="21">
        <v>9.0719545857231854E-4</v>
      </c>
      <c r="AE80" s="21">
        <v>8.3117288060918781E-4</v>
      </c>
      <c r="AF80" s="21">
        <v>7.5637508387216279E-4</v>
      </c>
      <c r="AG80" s="21">
        <v>6.8274926914058121E-4</v>
      </c>
      <c r="AH80" s="21">
        <v>6.2831872385171739E-4</v>
      </c>
      <c r="AI80" s="21">
        <v>5.7466839143127668E-4</v>
      </c>
      <c r="AJ80" s="21">
        <v>5.2176175329632368E-4</v>
      </c>
      <c r="AK80" s="21">
        <v>4.6957886046283814E-4</v>
      </c>
      <c r="AL80" s="21">
        <v>4.1809713492135803E-4</v>
      </c>
      <c r="AM80" s="21">
        <v>3.9474539065875724E-4</v>
      </c>
      <c r="AN80" s="21">
        <v>3.7156125536241813E-4</v>
      </c>
      <c r="AO80" s="21">
        <v>3.4853777507259931E-4</v>
      </c>
      <c r="AP80" s="21">
        <v>3.256730024318033E-4</v>
      </c>
      <c r="AQ80" s="21">
        <v>3.0296737591484213E-4</v>
      </c>
    </row>
    <row r="81" spans="1:43" x14ac:dyDescent="0.25">
      <c r="A81" s="22" t="str">
        <f t="shared" si="1"/>
        <v>WLpWATR</v>
      </c>
      <c r="B81" s="10" t="s">
        <v>150</v>
      </c>
      <c r="C81" s="10" t="s">
        <v>138</v>
      </c>
      <c r="D81" s="21">
        <v>3.9213015752270763E-4</v>
      </c>
      <c r="E81" s="21">
        <v>3.753631557932291E-4</v>
      </c>
      <c r="F81" s="21">
        <v>3.6001652040429377E-4</v>
      </c>
      <c r="G81" s="21">
        <v>3.4739136654593494E-4</v>
      </c>
      <c r="H81" s="21">
        <v>3.3910501572287366E-4</v>
      </c>
      <c r="I81" s="21">
        <v>3.3201669110960452E-4</v>
      </c>
      <c r="J81" s="21">
        <v>3.2553037839000432E-4</v>
      </c>
      <c r="K81" s="21">
        <v>3.1659171651443607E-4</v>
      </c>
      <c r="L81" s="21">
        <v>3.0355237065471385E-4</v>
      </c>
      <c r="M81" s="21">
        <v>2.9182175995012827E-4</v>
      </c>
      <c r="N81" s="21">
        <v>2.791607560062026E-4</v>
      </c>
      <c r="O81" s="21">
        <v>2.6688786569173395E-4</v>
      </c>
      <c r="P81" s="21">
        <v>2.5488019519626093E-4</v>
      </c>
      <c r="Q81" s="21">
        <v>2.4306823394670829E-4</v>
      </c>
      <c r="R81" s="21">
        <v>2.3139423908191681E-4</v>
      </c>
      <c r="S81" s="21">
        <v>2.2002125088538271E-4</v>
      </c>
      <c r="T81" s="21">
        <v>2.0876792711566061E-4</v>
      </c>
      <c r="U81" s="21">
        <v>1.9763368555758554E-4</v>
      </c>
      <c r="V81" s="21">
        <v>1.8662915408340641E-4</v>
      </c>
      <c r="W81" s="21">
        <v>1.7573576368679067E-4</v>
      </c>
      <c r="X81" s="21">
        <v>1.6479619895004571E-4</v>
      </c>
      <c r="Y81" s="21">
        <v>1.5390333202924822E-4</v>
      </c>
      <c r="Z81" s="21">
        <v>1.4305319551100038E-4</v>
      </c>
      <c r="AA81" s="21">
        <v>1.3226721733472502E-4</v>
      </c>
      <c r="AB81" s="21">
        <v>1.2152372675489076E-4</v>
      </c>
      <c r="AC81" s="21">
        <v>1.1271747566465873E-4</v>
      </c>
      <c r="AD81" s="21">
        <v>1.0403267646130754E-4</v>
      </c>
      <c r="AE81" s="21">
        <v>9.548448513507779E-5</v>
      </c>
      <c r="AF81" s="21">
        <v>8.7049710376208012E-5</v>
      </c>
      <c r="AG81" s="21">
        <v>7.8721311658203064E-5</v>
      </c>
      <c r="AH81" s="21">
        <v>7.2570487874346057E-5</v>
      </c>
      <c r="AI81" s="21">
        <v>6.6494014218099196E-5</v>
      </c>
      <c r="AJ81" s="21">
        <v>6.048503745348377E-5</v>
      </c>
      <c r="AK81" s="21">
        <v>5.4546114435782833E-5</v>
      </c>
      <c r="AL81" s="21">
        <v>4.8672608906508152E-5</v>
      </c>
      <c r="AM81" s="21">
        <v>4.6015736126503448E-5</v>
      </c>
      <c r="AN81" s="21">
        <v>4.3372887989057141E-5</v>
      </c>
      <c r="AO81" s="21">
        <v>4.0742341085198142E-5</v>
      </c>
      <c r="AP81" s="21">
        <v>3.8124979615083987E-5</v>
      </c>
      <c r="AQ81" s="21">
        <v>3.5521690706197262E-5</v>
      </c>
    </row>
    <row r="82" spans="1:43" x14ac:dyDescent="0.25">
      <c r="A82" s="22" t="str">
        <f t="shared" si="1"/>
        <v>WLpCONS</v>
      </c>
      <c r="B82" s="10" t="s">
        <v>150</v>
      </c>
      <c r="C82" s="10" t="s">
        <v>139</v>
      </c>
      <c r="D82" s="21">
        <v>4.1461926597068377E-3</v>
      </c>
      <c r="E82" s="21">
        <v>3.9630171951785531E-3</v>
      </c>
      <c r="F82" s="21">
        <v>3.7922895585917882E-3</v>
      </c>
      <c r="G82" s="21">
        <v>3.6480076820259999E-3</v>
      </c>
      <c r="H82" s="21">
        <v>3.566110873625794E-3</v>
      </c>
      <c r="I82" s="21">
        <v>3.4962023663078767E-3</v>
      </c>
      <c r="J82" s="21">
        <v>3.418575341352259E-3</v>
      </c>
      <c r="K82" s="21">
        <v>3.3251538991003748E-3</v>
      </c>
      <c r="L82" s="21">
        <v>3.1908553731254674E-3</v>
      </c>
      <c r="M82" s="21">
        <v>3.0700446658831204E-3</v>
      </c>
      <c r="N82" s="21">
        <v>2.9385888366775248E-3</v>
      </c>
      <c r="O82" s="21">
        <v>2.8115209391395002E-3</v>
      </c>
      <c r="P82" s="21">
        <v>2.6875469816145525E-3</v>
      </c>
      <c r="Q82" s="21">
        <v>2.5657845309110527E-3</v>
      </c>
      <c r="R82" s="21">
        <v>2.4457504733121915E-3</v>
      </c>
      <c r="S82" s="21">
        <v>2.3290565373295102E-3</v>
      </c>
      <c r="T82" s="21">
        <v>2.2138295796347851E-3</v>
      </c>
      <c r="U82" s="21">
        <v>2.1000425084227725E-3</v>
      </c>
      <c r="V82" s="21">
        <v>1.9876788593019556E-3</v>
      </c>
      <c r="W82" s="21">
        <v>1.8766944077394099E-3</v>
      </c>
      <c r="X82" s="21">
        <v>1.7660610987191294E-3</v>
      </c>
      <c r="Y82" s="21">
        <v>1.6560399296778883E-3</v>
      </c>
      <c r="Z82" s="21">
        <v>1.5466050214759663E-3</v>
      </c>
      <c r="AA82" s="21">
        <v>1.4377625625405788E-3</v>
      </c>
      <c r="AB82" s="21">
        <v>1.3294726131636292E-3</v>
      </c>
      <c r="AC82" s="21">
        <v>1.2399803119155228E-3</v>
      </c>
      <c r="AD82" s="21">
        <v>1.1518487637273145E-3</v>
      </c>
      <c r="AE82" s="21">
        <v>1.065031885725598E-3</v>
      </c>
      <c r="AF82" s="21">
        <v>9.7945272583510601E-4</v>
      </c>
      <c r="AG82" s="21">
        <v>8.9505915588661278E-4</v>
      </c>
      <c r="AH82" s="21">
        <v>8.3195314482564786E-4</v>
      </c>
      <c r="AI82" s="21">
        <v>7.6963876879299065E-4</v>
      </c>
      <c r="AJ82" s="21">
        <v>7.0807739567857464E-4</v>
      </c>
      <c r="AK82" s="21">
        <v>6.4724861724219096E-4</v>
      </c>
      <c r="AL82" s="21">
        <v>5.8713330817772302E-4</v>
      </c>
      <c r="AM82" s="21">
        <v>5.5848763328403273E-4</v>
      </c>
      <c r="AN82" s="21">
        <v>5.3002348124597809E-4</v>
      </c>
      <c r="AO82" s="21">
        <v>5.017325232850034E-4</v>
      </c>
      <c r="AP82" s="21">
        <v>4.7361304038773255E-4</v>
      </c>
      <c r="AQ82" s="21">
        <v>4.4566748458685357E-4</v>
      </c>
    </row>
    <row r="83" spans="1:43" x14ac:dyDescent="0.25">
      <c r="A83" s="22" t="str">
        <f t="shared" si="1"/>
        <v>WLpTRAD</v>
      </c>
      <c r="B83" s="10" t="s">
        <v>150</v>
      </c>
      <c r="C83" s="10" t="s">
        <v>140</v>
      </c>
      <c r="D83" s="21">
        <v>6.1321106687950433E-4</v>
      </c>
      <c r="E83" s="21">
        <v>5.8547624790361574E-4</v>
      </c>
      <c r="F83" s="21">
        <v>5.6022613277129096E-4</v>
      </c>
      <c r="G83" s="21">
        <v>5.3979468200471281E-4</v>
      </c>
      <c r="H83" s="21">
        <v>5.263229043734885E-4</v>
      </c>
      <c r="I83" s="21">
        <v>5.1497171902403771E-4</v>
      </c>
      <c r="J83" s="21">
        <v>5.0371551967209882E-4</v>
      </c>
      <c r="K83" s="21">
        <v>4.8926063401699693E-4</v>
      </c>
      <c r="L83" s="21">
        <v>4.685406019140359E-4</v>
      </c>
      <c r="M83" s="21">
        <v>4.4991501740399009E-4</v>
      </c>
      <c r="N83" s="21">
        <v>4.2963923366534651E-4</v>
      </c>
      <c r="O83" s="21">
        <v>4.1006571310209239E-4</v>
      </c>
      <c r="P83" s="21">
        <v>3.9099789234309235E-4</v>
      </c>
      <c r="Q83" s="21">
        <v>3.7231208069443689E-4</v>
      </c>
      <c r="R83" s="21">
        <v>3.5392016185564756E-4</v>
      </c>
      <c r="S83" s="21">
        <v>3.3608816441721423E-4</v>
      </c>
      <c r="T83" s="21">
        <v>3.1850491767171363E-4</v>
      </c>
      <c r="U83" s="21">
        <v>3.0116518096767741E-4</v>
      </c>
      <c r="V83" s="21">
        <v>2.8407627079274356E-4</v>
      </c>
      <c r="W83" s="21">
        <v>2.6721608458646351E-4</v>
      </c>
      <c r="X83" s="21">
        <v>2.5043928027757012E-4</v>
      </c>
      <c r="Y83" s="21">
        <v>2.3377057694162762E-4</v>
      </c>
      <c r="Z83" s="21">
        <v>2.1720301407135434E-4</v>
      </c>
      <c r="AA83" s="21">
        <v>2.0075624813375992E-4</v>
      </c>
      <c r="AB83" s="21">
        <v>1.8440684294540599E-4</v>
      </c>
      <c r="AC83" s="21">
        <v>1.708896485560496E-4</v>
      </c>
      <c r="AD83" s="21">
        <v>1.5760048144897176E-4</v>
      </c>
      <c r="AE83" s="21">
        <v>1.4454981807643374E-4</v>
      </c>
      <c r="AF83" s="21">
        <v>1.3170862964306806E-4</v>
      </c>
      <c r="AG83" s="21">
        <v>1.1906691220464616E-4</v>
      </c>
      <c r="AH83" s="21">
        <v>1.0972386909569032E-4</v>
      </c>
      <c r="AI83" s="21">
        <v>1.0051483534723182E-4</v>
      </c>
      <c r="AJ83" s="21">
        <v>9.1429694165534592E-5</v>
      </c>
      <c r="AK83" s="21">
        <v>8.2468748831998617E-5</v>
      </c>
      <c r="AL83" s="21">
        <v>7.3626231636758632E-5</v>
      </c>
      <c r="AM83" s="21">
        <v>6.9606697025381692E-5</v>
      </c>
      <c r="AN83" s="21">
        <v>6.5613565856770251E-5</v>
      </c>
      <c r="AO83" s="21">
        <v>6.1644687926354358E-5</v>
      </c>
      <c r="AP83" s="21">
        <v>5.7700638144919658E-5</v>
      </c>
      <c r="AQ83" s="21">
        <v>5.3782260764467793E-5</v>
      </c>
    </row>
    <row r="84" spans="1:43" x14ac:dyDescent="0.25">
      <c r="A84" s="22" t="str">
        <f t="shared" si="1"/>
        <v>WLpHORE</v>
      </c>
      <c r="B84" s="10" t="s">
        <v>150</v>
      </c>
      <c r="C84" s="10" t="s">
        <v>141</v>
      </c>
      <c r="D84" s="21">
        <v>4.6551949409079363E-4</v>
      </c>
      <c r="E84" s="21">
        <v>4.4388308464382575E-4</v>
      </c>
      <c r="F84" s="21">
        <v>4.2410919237001465E-4</v>
      </c>
      <c r="G84" s="21">
        <v>4.0799283339643111E-4</v>
      </c>
      <c r="H84" s="21">
        <v>3.9759279499351763E-4</v>
      </c>
      <c r="I84" s="21">
        <v>3.8875955819506203E-4</v>
      </c>
      <c r="J84" s="21">
        <v>3.8022185736075187E-4</v>
      </c>
      <c r="K84" s="21">
        <v>3.6894657518349305E-4</v>
      </c>
      <c r="L84" s="21">
        <v>3.5294937188723452E-4</v>
      </c>
      <c r="M84" s="21">
        <v>3.3863968219471907E-4</v>
      </c>
      <c r="N84" s="21">
        <v>3.2302340492162962E-4</v>
      </c>
      <c r="O84" s="21">
        <v>3.0798868678028057E-4</v>
      </c>
      <c r="P84" s="21">
        <v>2.9337721998112798E-4</v>
      </c>
      <c r="Q84" s="21">
        <v>2.7909341789711384E-4</v>
      </c>
      <c r="R84" s="21">
        <v>2.6506492285172101E-4</v>
      </c>
      <c r="S84" s="21">
        <v>2.515304788230921E-4</v>
      </c>
      <c r="T84" s="21">
        <v>2.3820698044740851E-4</v>
      </c>
      <c r="U84" s="21">
        <v>2.2508994280556749E-4</v>
      </c>
      <c r="V84" s="21">
        <v>2.1218833455671771E-4</v>
      </c>
      <c r="W84" s="21">
        <v>1.9948041742967604E-4</v>
      </c>
      <c r="X84" s="21">
        <v>1.8693313859186045E-4</v>
      </c>
      <c r="Y84" s="21">
        <v>1.7447989963981225E-4</v>
      </c>
      <c r="Z84" s="21">
        <v>1.6211495737861181E-4</v>
      </c>
      <c r="AA84" s="21">
        <v>1.4985819715185311E-4</v>
      </c>
      <c r="AB84" s="21">
        <v>1.3768791976409567E-4</v>
      </c>
      <c r="AC84" s="21">
        <v>1.2760508674147797E-4</v>
      </c>
      <c r="AD84" s="21">
        <v>1.1770382136411239E-4</v>
      </c>
      <c r="AE84" s="21">
        <v>1.0799721956311625E-4</v>
      </c>
      <c r="AF84" s="21">
        <v>9.8458841230941729E-5</v>
      </c>
      <c r="AG84" s="21">
        <v>8.9080813635344924E-5</v>
      </c>
      <c r="AH84" s="21">
        <v>8.2154182491023242E-5</v>
      </c>
      <c r="AI84" s="21">
        <v>7.5333519145459604E-5</v>
      </c>
      <c r="AJ84" s="21">
        <v>6.8610182194062119E-5</v>
      </c>
      <c r="AK84" s="21">
        <v>6.1985706449885214E-5</v>
      </c>
      <c r="AL84" s="21">
        <v>5.5454991316539193E-5</v>
      </c>
      <c r="AM84" s="21">
        <v>5.2475168645704784E-5</v>
      </c>
      <c r="AN84" s="21">
        <v>4.9515570910929618E-5</v>
      </c>
      <c r="AO84" s="21">
        <v>4.657420867271167E-5</v>
      </c>
      <c r="AP84" s="21">
        <v>4.3651865906602083E-5</v>
      </c>
      <c r="AQ84" s="21">
        <v>4.074926588137906E-5</v>
      </c>
    </row>
    <row r="85" spans="1:43" x14ac:dyDescent="0.25">
      <c r="A85" s="22" t="str">
        <f t="shared" si="1"/>
        <v>WLpTRAN_water</v>
      </c>
      <c r="B85" s="10" t="s">
        <v>150</v>
      </c>
      <c r="C85" s="10" t="s">
        <v>142</v>
      </c>
      <c r="D85" s="21">
        <v>4.5833918711686295E-3</v>
      </c>
      <c r="E85" s="21">
        <v>4.3861810608234464E-3</v>
      </c>
      <c r="F85" s="21">
        <v>4.20741331839114E-3</v>
      </c>
      <c r="G85" s="21">
        <v>4.063883325269968E-3</v>
      </c>
      <c r="H85" s="21">
        <v>3.9662281176100489E-3</v>
      </c>
      <c r="I85" s="21">
        <v>3.8897124460621768E-3</v>
      </c>
      <c r="J85" s="21">
        <v>3.8077350825103107E-3</v>
      </c>
      <c r="K85" s="21">
        <v>3.7078565523456231E-3</v>
      </c>
      <c r="L85" s="21">
        <v>3.5575503884945903E-3</v>
      </c>
      <c r="M85" s="21">
        <v>3.4210123823217309E-3</v>
      </c>
      <c r="N85" s="21">
        <v>3.2730493876780287E-3</v>
      </c>
      <c r="O85" s="21">
        <v>3.1293662085845053E-3</v>
      </c>
      <c r="P85" s="21">
        <v>2.9886721265841576E-3</v>
      </c>
      <c r="Q85" s="21">
        <v>2.8501190114185171E-3</v>
      </c>
      <c r="R85" s="21">
        <v>2.713219182141513E-3</v>
      </c>
      <c r="S85" s="21">
        <v>2.5795918463431544E-3</v>
      </c>
      <c r="T85" s="21">
        <v>2.4474384946790995E-3</v>
      </c>
      <c r="U85" s="21">
        <v>2.3167375754986619E-3</v>
      </c>
      <c r="V85" s="21">
        <v>2.1874767390691607E-3</v>
      </c>
      <c r="W85" s="21">
        <v>2.0596155426316765E-3</v>
      </c>
      <c r="X85" s="21">
        <v>1.9305003446422608E-3</v>
      </c>
      <c r="Y85" s="21">
        <v>1.8020736416615168E-3</v>
      </c>
      <c r="Z85" s="21">
        <v>1.6743080493185625E-3</v>
      </c>
      <c r="AA85" s="21">
        <v>1.5472080490387397E-3</v>
      </c>
      <c r="AB85" s="21">
        <v>1.4207302323274718E-3</v>
      </c>
      <c r="AC85" s="21">
        <v>1.317763764835278E-3</v>
      </c>
      <c r="AD85" s="21">
        <v>1.2162246548453881E-3</v>
      </c>
      <c r="AE85" s="21">
        <v>1.1160615180000333E-3</v>
      </c>
      <c r="AF85" s="21">
        <v>1.0171923649842096E-3</v>
      </c>
      <c r="AG85" s="21">
        <v>9.1956075195953613E-4</v>
      </c>
      <c r="AH85" s="21">
        <v>8.4746161097071226E-4</v>
      </c>
      <c r="AI85" s="21">
        <v>7.7618383532807034E-4</v>
      </c>
      <c r="AJ85" s="21">
        <v>7.05688342983124E-4</v>
      </c>
      <c r="AK85" s="21">
        <v>6.3595358302115379E-4</v>
      </c>
      <c r="AL85" s="21">
        <v>5.6695846173870912E-4</v>
      </c>
      <c r="AM85" s="21">
        <v>5.3580485120652277E-4</v>
      </c>
      <c r="AN85" s="21">
        <v>5.0481243406197418E-4</v>
      </c>
      <c r="AO85" s="21">
        <v>4.7397432801787875E-4</v>
      </c>
      <c r="AP85" s="21">
        <v>4.4328952714123293E-4</v>
      </c>
      <c r="AQ85" s="21">
        <v>4.1276088830011215E-4</v>
      </c>
    </row>
    <row r="86" spans="1:43" x14ac:dyDescent="0.25">
      <c r="A86" s="22" t="str">
        <f t="shared" si="1"/>
        <v>WLpTRAN_other</v>
      </c>
      <c r="B86" s="10" t="s">
        <v>150</v>
      </c>
      <c r="C86" s="10" t="s">
        <v>143</v>
      </c>
      <c r="D86" s="21">
        <v>5.0722854915603577E-3</v>
      </c>
      <c r="E86" s="21">
        <v>4.8691591813339041E-3</v>
      </c>
      <c r="F86" s="21">
        <v>4.6858322715419565E-3</v>
      </c>
      <c r="G86" s="21">
        <v>4.5376795777805068E-3</v>
      </c>
      <c r="H86" s="21">
        <v>4.4387078236878263E-3</v>
      </c>
      <c r="I86" s="21">
        <v>4.3649340858511465E-3</v>
      </c>
      <c r="J86" s="21">
        <v>4.2883823889900974E-3</v>
      </c>
      <c r="K86" s="21">
        <v>4.1902189361406883E-3</v>
      </c>
      <c r="L86" s="21">
        <v>4.0303896346971513E-3</v>
      </c>
      <c r="M86" s="21">
        <v>3.8844376840967421E-3</v>
      </c>
      <c r="N86" s="21">
        <v>3.7245398253842321E-3</v>
      </c>
      <c r="O86" s="21">
        <v>3.5684922509127137E-3</v>
      </c>
      <c r="P86" s="21">
        <v>3.4149581414191221E-3</v>
      </c>
      <c r="Q86" s="21">
        <v>3.2631064016528377E-3</v>
      </c>
      <c r="R86" s="21">
        <v>3.112424847830475E-3</v>
      </c>
      <c r="S86" s="21">
        <v>2.9648627884535372E-3</v>
      </c>
      <c r="T86" s="21">
        <v>2.8183352528592387E-3</v>
      </c>
      <c r="U86" s="21">
        <v>2.6728414426211433E-3</v>
      </c>
      <c r="V86" s="21">
        <v>2.5283886663797217E-3</v>
      </c>
      <c r="W86" s="21">
        <v>2.3849541326776968E-3</v>
      </c>
      <c r="X86" s="21">
        <v>2.238867654303589E-3</v>
      </c>
      <c r="Y86" s="21">
        <v>2.0931029624134956E-3</v>
      </c>
      <c r="Z86" s="21">
        <v>1.9476435122108837E-3</v>
      </c>
      <c r="AA86" s="21">
        <v>1.8025045776343118E-3</v>
      </c>
      <c r="AB86" s="21">
        <v>1.6576541266145606E-3</v>
      </c>
      <c r="AC86" s="21">
        <v>1.5414039824912518E-3</v>
      </c>
      <c r="AD86" s="21">
        <v>1.4261920414695428E-3</v>
      </c>
      <c r="AE86" s="21">
        <v>1.3119847853511057E-3</v>
      </c>
      <c r="AF86" s="21">
        <v>1.1987184187239874E-3</v>
      </c>
      <c r="AG86" s="21">
        <v>1.0863535357649168E-3</v>
      </c>
      <c r="AH86" s="21">
        <v>1.0035876278676747E-3</v>
      </c>
      <c r="AI86" s="21">
        <v>9.213965575165517E-4</v>
      </c>
      <c r="AJ86" s="21">
        <v>8.3975105863998145E-4</v>
      </c>
      <c r="AK86" s="21">
        <v>7.5863977560575169E-4</v>
      </c>
      <c r="AL86" s="21">
        <v>6.7805314991098431E-4</v>
      </c>
      <c r="AM86" s="21">
        <v>6.4203305102794594E-4</v>
      </c>
      <c r="AN86" s="21">
        <v>6.0606663550222262E-4</v>
      </c>
      <c r="AO86" s="21">
        <v>5.7015085618128403E-4</v>
      </c>
      <c r="AP86" s="21">
        <v>5.3428948772105134E-4</v>
      </c>
      <c r="AQ86" s="21">
        <v>4.9849045558147953E-4</v>
      </c>
    </row>
    <row r="87" spans="1:43" x14ac:dyDescent="0.25">
      <c r="A87" s="22" t="str">
        <f t="shared" si="1"/>
        <v>WLpREBA</v>
      </c>
      <c r="B87" s="10" t="s">
        <v>150</v>
      </c>
      <c r="C87" s="10" t="s">
        <v>144</v>
      </c>
      <c r="D87" s="21">
        <v>1.1731181634353494E-3</v>
      </c>
      <c r="E87" s="21">
        <v>1.1197245893361796E-3</v>
      </c>
      <c r="F87" s="21">
        <v>1.0712750394259452E-3</v>
      </c>
      <c r="G87" s="21">
        <v>1.0323411610131394E-3</v>
      </c>
      <c r="H87" s="21">
        <v>1.0070397321801927E-3</v>
      </c>
      <c r="I87" s="21">
        <v>9.8637163377124359E-4</v>
      </c>
      <c r="J87" s="21">
        <v>9.6441880304243277E-4</v>
      </c>
      <c r="K87" s="21">
        <v>9.3704648227066478E-4</v>
      </c>
      <c r="L87" s="21">
        <v>8.9733213189990835E-4</v>
      </c>
      <c r="M87" s="21">
        <v>8.6167241551282636E-4</v>
      </c>
      <c r="N87" s="21">
        <v>8.2296680891058571E-4</v>
      </c>
      <c r="O87" s="21">
        <v>7.8561111674035899E-4</v>
      </c>
      <c r="P87" s="21">
        <v>7.492261424366653E-4</v>
      </c>
      <c r="Q87" s="21">
        <v>7.1356076939066426E-4</v>
      </c>
      <c r="R87" s="21">
        <v>6.7846357573375649E-4</v>
      </c>
      <c r="S87" s="21">
        <v>6.4440967832068985E-4</v>
      </c>
      <c r="T87" s="21">
        <v>6.1083595897537535E-4</v>
      </c>
      <c r="U87" s="21">
        <v>5.777302956231356E-4</v>
      </c>
      <c r="V87" s="21">
        <v>5.450947022653807E-4</v>
      </c>
      <c r="W87" s="21">
        <v>5.1289961083467173E-4</v>
      </c>
      <c r="X87" s="21">
        <v>4.8083033922174945E-4</v>
      </c>
      <c r="Y87" s="21">
        <v>4.4896874341349147E-4</v>
      </c>
      <c r="Z87" s="21">
        <v>4.1730375733117775E-4</v>
      </c>
      <c r="AA87" s="21">
        <v>3.8585093690024497E-4</v>
      </c>
      <c r="AB87" s="21">
        <v>3.5458301727320229E-4</v>
      </c>
      <c r="AC87" s="21">
        <v>3.2868259782770082E-4</v>
      </c>
      <c r="AD87" s="21">
        <v>3.0322498175028301E-4</v>
      </c>
      <c r="AE87" s="21">
        <v>2.7820876234152525E-4</v>
      </c>
      <c r="AF87" s="21">
        <v>2.5359570971661416E-4</v>
      </c>
      <c r="AG87" s="21">
        <v>2.2936716653587652E-4</v>
      </c>
      <c r="AH87" s="21">
        <v>2.1144432961905935E-4</v>
      </c>
      <c r="AI87" s="21">
        <v>1.9377609788862049E-4</v>
      </c>
      <c r="AJ87" s="21">
        <v>1.7634718459003107E-4</v>
      </c>
      <c r="AK87" s="21">
        <v>1.5915410043310096E-4</v>
      </c>
      <c r="AL87" s="21">
        <v>1.4218791943254594E-4</v>
      </c>
      <c r="AM87" s="21">
        <v>1.3446080476320343E-4</v>
      </c>
      <c r="AN87" s="21">
        <v>1.267841071111997E-4</v>
      </c>
      <c r="AO87" s="21">
        <v>1.1915493668523958E-4</v>
      </c>
      <c r="AP87" s="21">
        <v>1.1157344490608789E-4</v>
      </c>
      <c r="AQ87" s="21">
        <v>1.0404039813372012E-4</v>
      </c>
    </row>
    <row r="88" spans="1:43" x14ac:dyDescent="0.25">
      <c r="A88" s="22" t="str">
        <f t="shared" si="1"/>
        <v>WLpRENT</v>
      </c>
      <c r="B88" s="10" t="s">
        <v>150</v>
      </c>
      <c r="C88" s="10" t="s">
        <v>145</v>
      </c>
      <c r="D88" s="21">
        <v>1.386622831054618E-3</v>
      </c>
      <c r="E88" s="21">
        <v>1.3247999241259301E-3</v>
      </c>
      <c r="F88" s="21">
        <v>1.2687684194083726E-3</v>
      </c>
      <c r="G88" s="21">
        <v>1.223988417048405E-3</v>
      </c>
      <c r="H88" s="21">
        <v>1.1947482187057989E-3</v>
      </c>
      <c r="I88" s="21">
        <v>1.1713037232676804E-3</v>
      </c>
      <c r="J88" s="21">
        <v>1.1460654368538048E-3</v>
      </c>
      <c r="K88" s="21">
        <v>1.1144544015300184E-3</v>
      </c>
      <c r="L88" s="21">
        <v>1.068099284018631E-3</v>
      </c>
      <c r="M88" s="21">
        <v>1.0264448625618705E-3</v>
      </c>
      <c r="N88" s="21">
        <v>9.8115487735106477E-4</v>
      </c>
      <c r="O88" s="21">
        <v>9.3736562236879095E-4</v>
      </c>
      <c r="P88" s="21">
        <v>8.946348389673453E-4</v>
      </c>
      <c r="Q88" s="21">
        <v>8.5267140715616918E-4</v>
      </c>
      <c r="R88" s="21">
        <v>8.113008258729959E-4</v>
      </c>
      <c r="S88" s="21">
        <v>7.7108990564633828E-4</v>
      </c>
      <c r="T88" s="21">
        <v>7.3137779127940838E-4</v>
      </c>
      <c r="U88" s="21">
        <v>6.9215408778178222E-4</v>
      </c>
      <c r="V88" s="21">
        <v>6.5341968485632673E-4</v>
      </c>
      <c r="W88" s="21">
        <v>6.1514742267831934E-4</v>
      </c>
      <c r="X88" s="21">
        <v>5.7690403653298805E-4</v>
      </c>
      <c r="Y88" s="21">
        <v>5.3885150763199885E-4</v>
      </c>
      <c r="Z88" s="21">
        <v>5.0097845811880592E-4</v>
      </c>
      <c r="AA88" s="21">
        <v>4.6330065102428986E-4</v>
      </c>
      <c r="AB88" s="21">
        <v>4.2578963265405001E-4</v>
      </c>
      <c r="AC88" s="21">
        <v>3.9473821613889015E-4</v>
      </c>
      <c r="AD88" s="21">
        <v>3.6417687819423339E-4</v>
      </c>
      <c r="AE88" s="21">
        <v>3.3410211658280176E-4</v>
      </c>
      <c r="AF88" s="21">
        <v>3.0447427211854894E-4</v>
      </c>
      <c r="AG88" s="21">
        <v>2.7527208629440914E-4</v>
      </c>
      <c r="AH88" s="21">
        <v>2.5370410965086521E-4</v>
      </c>
      <c r="AI88" s="21">
        <v>2.3241558135256302E-4</v>
      </c>
      <c r="AJ88" s="21">
        <v>2.113902743013929E-4</v>
      </c>
      <c r="AK88" s="21">
        <v>1.9062421144977471E-4</v>
      </c>
      <c r="AL88" s="21">
        <v>1.7010789003646387E-4</v>
      </c>
      <c r="AM88" s="21">
        <v>1.6084330972354621E-4</v>
      </c>
      <c r="AN88" s="21">
        <v>1.5162769837262502E-4</v>
      </c>
      <c r="AO88" s="21">
        <v>1.4245810388358038E-4</v>
      </c>
      <c r="AP88" s="21">
        <v>1.3333474642895915E-4</v>
      </c>
      <c r="AQ88" s="21">
        <v>1.2425922531622557E-4</v>
      </c>
    </row>
    <row r="89" spans="1:43" x14ac:dyDescent="0.25">
      <c r="A89" s="22" t="str">
        <f t="shared" si="1"/>
        <v>WLpPUBO</v>
      </c>
      <c r="B89" s="10" t="s">
        <v>150</v>
      </c>
      <c r="C89" s="10" t="s">
        <v>146</v>
      </c>
      <c r="D89" s="21">
        <v>2.248585204222886E-3</v>
      </c>
      <c r="E89" s="21">
        <v>2.1461659541448519E-3</v>
      </c>
      <c r="F89" s="21">
        <v>2.0534150485294056E-3</v>
      </c>
      <c r="G89" s="21">
        <v>1.9792864160528278E-3</v>
      </c>
      <c r="H89" s="21">
        <v>1.9306572100965536E-3</v>
      </c>
      <c r="I89" s="21">
        <v>1.8915438029005749E-3</v>
      </c>
      <c r="J89" s="21">
        <v>1.8491109953158169E-3</v>
      </c>
      <c r="K89" s="21">
        <v>1.7972603143492361E-3</v>
      </c>
      <c r="L89" s="21">
        <v>1.72169774418518E-3</v>
      </c>
      <c r="M89" s="21">
        <v>1.6536824804360695E-3</v>
      </c>
      <c r="N89" s="21">
        <v>1.5794659816210643E-3</v>
      </c>
      <c r="O89" s="21">
        <v>1.5078087311999333E-3</v>
      </c>
      <c r="P89" s="21">
        <v>1.4379956630627966E-3</v>
      </c>
      <c r="Q89" s="21">
        <v>1.3695478327044874E-3</v>
      </c>
      <c r="R89" s="21">
        <v>1.3021884495239E-3</v>
      </c>
      <c r="S89" s="21">
        <v>1.2368400700257798E-3</v>
      </c>
      <c r="T89" s="21">
        <v>1.1724081291368815E-3</v>
      </c>
      <c r="U89" s="21">
        <v>1.1088713046261134E-3</v>
      </c>
      <c r="V89" s="21">
        <v>1.0462200500890306E-3</v>
      </c>
      <c r="W89" s="21">
        <v>9.8441603663312893E-4</v>
      </c>
      <c r="X89" s="21">
        <v>9.2283594969511107E-4</v>
      </c>
      <c r="Y89" s="21">
        <v>8.6165306591068358E-4</v>
      </c>
      <c r="Z89" s="21">
        <v>8.0084909964950324E-4</v>
      </c>
      <c r="AA89" s="21">
        <v>7.4043412939706066E-4</v>
      </c>
      <c r="AB89" s="21">
        <v>6.8037457388236966E-4</v>
      </c>
      <c r="AC89" s="21">
        <v>6.3074175553667899E-4</v>
      </c>
      <c r="AD89" s="21">
        <v>5.8194566269109682E-4</v>
      </c>
      <c r="AE89" s="21">
        <v>5.3396521938975372E-4</v>
      </c>
      <c r="AF89" s="21">
        <v>4.8674488432853824E-4</v>
      </c>
      <c r="AG89" s="21">
        <v>4.4025053782736912E-4</v>
      </c>
      <c r="AH89" s="21">
        <v>4.0588010748066061E-4</v>
      </c>
      <c r="AI89" s="21">
        <v>3.7198345860356419E-4</v>
      </c>
      <c r="AJ89" s="21">
        <v>3.3853587172150146E-4</v>
      </c>
      <c r="AK89" s="21">
        <v>3.055267914950921E-4</v>
      </c>
      <c r="AL89" s="21">
        <v>2.7294191999471806E-4</v>
      </c>
      <c r="AM89" s="21">
        <v>2.5813086736281576E-4</v>
      </c>
      <c r="AN89" s="21">
        <v>2.4341102809799509E-4</v>
      </c>
      <c r="AO89" s="21">
        <v>2.2877764136930434E-4</v>
      </c>
      <c r="AP89" s="21">
        <v>2.1423040820978123E-4</v>
      </c>
      <c r="AQ89" s="21">
        <v>1.9977084606848106E-4</v>
      </c>
    </row>
    <row r="90" spans="1:43" x14ac:dyDescent="0.25">
      <c r="A90" s="22" t="str">
        <f t="shared" si="1"/>
        <v>WLpWAST</v>
      </c>
      <c r="B90" s="10" t="s">
        <v>150</v>
      </c>
      <c r="C90" s="10" t="s">
        <v>147</v>
      </c>
      <c r="D90" s="21">
        <v>3.861433116278512E-3</v>
      </c>
      <c r="E90" s="21">
        <v>3.6930494714018103E-3</v>
      </c>
      <c r="F90" s="21">
        <v>3.5399600021877031E-3</v>
      </c>
      <c r="G90" s="21">
        <v>3.4163884457492077E-3</v>
      </c>
      <c r="H90" s="21">
        <v>3.3353239234936716E-3</v>
      </c>
      <c r="I90" s="21">
        <v>3.2708625013515569E-3</v>
      </c>
      <c r="J90" s="21">
        <v>3.2010764012813109E-3</v>
      </c>
      <c r="K90" s="21">
        <v>3.1158419910515267E-3</v>
      </c>
      <c r="L90" s="21">
        <v>2.9892038001677612E-3</v>
      </c>
      <c r="M90" s="21">
        <v>2.8746149027323309E-3</v>
      </c>
      <c r="N90" s="21">
        <v>2.74967930405845E-3</v>
      </c>
      <c r="O90" s="21">
        <v>2.6285911850141286E-3</v>
      </c>
      <c r="P90" s="21">
        <v>2.510206234613177E-3</v>
      </c>
      <c r="Q90" s="21">
        <v>2.3937640594335896E-3</v>
      </c>
      <c r="R90" s="21">
        <v>2.2788321847739823E-3</v>
      </c>
      <c r="S90" s="21">
        <v>2.1668945204427192E-3</v>
      </c>
      <c r="T90" s="21">
        <v>2.0562566822255324E-3</v>
      </c>
      <c r="U90" s="21">
        <v>1.9468972479761426E-3</v>
      </c>
      <c r="V90" s="21">
        <v>1.8388049423327946E-3</v>
      </c>
      <c r="W90" s="21">
        <v>1.7319389464054424E-3</v>
      </c>
      <c r="X90" s="21">
        <v>1.6246572722968811E-3</v>
      </c>
      <c r="Y90" s="21">
        <v>1.5179218682909168E-3</v>
      </c>
      <c r="Z90" s="21">
        <v>1.4117090580937353E-3</v>
      </c>
      <c r="AA90" s="21">
        <v>1.3060270456629608E-3</v>
      </c>
      <c r="AB90" s="21">
        <v>1.2008373184377863E-3</v>
      </c>
      <c r="AC90" s="21">
        <v>1.1145307631494905E-3</v>
      </c>
      <c r="AD90" s="21">
        <v>1.0294882885906187E-3</v>
      </c>
      <c r="AE90" s="21">
        <v>9.4566731648326741E-4</v>
      </c>
      <c r="AF90" s="21">
        <v>8.6299483780871711E-4</v>
      </c>
      <c r="AG90" s="21">
        <v>7.8142076048248743E-4</v>
      </c>
      <c r="AH90" s="21">
        <v>7.2109799012598508E-4</v>
      </c>
      <c r="AI90" s="21">
        <v>6.6149594439623982E-4</v>
      </c>
      <c r="AJ90" s="21">
        <v>6.0258030548576702E-4</v>
      </c>
      <c r="AK90" s="21">
        <v>5.4433262703912355E-4</v>
      </c>
      <c r="AL90" s="21">
        <v>4.8673497554674316E-4</v>
      </c>
      <c r="AM90" s="21">
        <v>4.6056625114976324E-4</v>
      </c>
      <c r="AN90" s="21">
        <v>4.3453309762808701E-4</v>
      </c>
      <c r="AO90" s="21">
        <v>4.0862919851791801E-4</v>
      </c>
      <c r="AP90" s="21">
        <v>3.8285448292529889E-4</v>
      </c>
      <c r="AQ90" s="21">
        <v>3.5721156578094604E-4</v>
      </c>
    </row>
    <row r="91" spans="1:43" x14ac:dyDescent="0.25">
      <c r="A91" s="22" t="str">
        <f t="shared" si="1"/>
        <v>WLpRECY</v>
      </c>
      <c r="B91" s="10" t="s">
        <v>150</v>
      </c>
      <c r="C91" s="10" t="s">
        <v>148</v>
      </c>
      <c r="D91" s="21">
        <v>4.7871740170521981E-3</v>
      </c>
      <c r="E91" s="21">
        <v>4.5687389895383568E-3</v>
      </c>
      <c r="F91" s="21">
        <v>4.3699725471655348E-3</v>
      </c>
      <c r="G91" s="21">
        <v>4.2120771660152379E-3</v>
      </c>
      <c r="H91" s="21">
        <v>4.1065808567117834E-3</v>
      </c>
      <c r="I91" s="21">
        <v>4.0202320831175253E-3</v>
      </c>
      <c r="J91" s="21">
        <v>3.9254426604105053E-3</v>
      </c>
      <c r="K91" s="21">
        <v>3.8135572532833617E-3</v>
      </c>
      <c r="L91" s="21">
        <v>3.6571245286503018E-3</v>
      </c>
      <c r="M91" s="21">
        <v>3.5157553268725383E-3</v>
      </c>
      <c r="N91" s="21">
        <v>3.3607845740284414E-3</v>
      </c>
      <c r="O91" s="21">
        <v>3.2108242977610946E-3</v>
      </c>
      <c r="P91" s="21">
        <v>3.0644154509287258E-3</v>
      </c>
      <c r="Q91" s="21">
        <v>2.9205502096592006E-3</v>
      </c>
      <c r="R91" s="21">
        <v>2.778691170854497E-3</v>
      </c>
      <c r="S91" s="21">
        <v>2.6406687849591659E-3</v>
      </c>
      <c r="T91" s="21">
        <v>2.5043587349300456E-3</v>
      </c>
      <c r="U91" s="21">
        <v>2.3697341682618056E-3</v>
      </c>
      <c r="V91" s="21">
        <v>2.2367796199874723E-3</v>
      </c>
      <c r="W91" s="21">
        <v>2.1054503375944611E-3</v>
      </c>
      <c r="X91" s="21">
        <v>1.9742869437100463E-3</v>
      </c>
      <c r="Y91" s="21">
        <v>1.8438388718549081E-3</v>
      </c>
      <c r="Z91" s="21">
        <v>1.7140829493873522E-3</v>
      </c>
      <c r="AA91" s="21">
        <v>1.5850270559272239E-3</v>
      </c>
      <c r="AB91" s="21">
        <v>1.4566306980936528E-3</v>
      </c>
      <c r="AC91" s="21">
        <v>1.3505763298882201E-3</v>
      </c>
      <c r="AD91" s="21">
        <v>1.24623803974655E-3</v>
      </c>
      <c r="AE91" s="21">
        <v>1.1435536907982158E-3</v>
      </c>
      <c r="AF91" s="21">
        <v>1.0424325194853257E-3</v>
      </c>
      <c r="AG91" s="21">
        <v>9.4280957793091424E-4</v>
      </c>
      <c r="AH91" s="21">
        <v>8.6908675075181296E-4</v>
      </c>
      <c r="AI91" s="21">
        <v>7.9635102528352597E-4</v>
      </c>
      <c r="AJ91" s="21">
        <v>7.2455786801506328E-4</v>
      </c>
      <c r="AK91" s="21">
        <v>6.5368146580102593E-4</v>
      </c>
      <c r="AL91" s="21">
        <v>5.8369786402401314E-4</v>
      </c>
      <c r="AM91" s="21">
        <v>5.5181000326365304E-4</v>
      </c>
      <c r="AN91" s="21">
        <v>5.2012007298707363E-4</v>
      </c>
      <c r="AO91" s="21">
        <v>4.8862025557494526E-4</v>
      </c>
      <c r="AP91" s="21">
        <v>4.5730946411037809E-4</v>
      </c>
      <c r="AQ91" s="21">
        <v>4.2619113958941579E-4</v>
      </c>
    </row>
    <row r="92" spans="1:43" x14ac:dyDescent="0.25">
      <c r="A92" s="22" t="str">
        <f t="shared" si="1"/>
        <v>WFMpPLNT</v>
      </c>
      <c r="B92" s="10" t="s">
        <v>151</v>
      </c>
      <c r="C92" s="10" t="s">
        <v>119</v>
      </c>
      <c r="D92" s="21">
        <v>7.0348858379747359E-3</v>
      </c>
      <c r="E92" s="21">
        <v>6.7183408059330318E-3</v>
      </c>
      <c r="F92" s="21">
        <v>6.4297068513605726E-3</v>
      </c>
      <c r="G92" s="21">
        <v>6.1947492607616894E-3</v>
      </c>
      <c r="H92" s="21">
        <v>6.0399046241248477E-3</v>
      </c>
      <c r="I92" s="21">
        <v>5.8939160345905517E-3</v>
      </c>
      <c r="J92" s="21">
        <v>5.7829862333242943E-3</v>
      </c>
      <c r="K92" s="21">
        <v>5.6459449414238971E-3</v>
      </c>
      <c r="L92" s="21">
        <v>5.4344174221938601E-3</v>
      </c>
      <c r="M92" s="21">
        <v>5.2387508934028659E-3</v>
      </c>
      <c r="N92" s="21">
        <v>5.0185317449349398E-3</v>
      </c>
      <c r="O92" s="21">
        <v>4.8041168687986691E-3</v>
      </c>
      <c r="P92" s="21">
        <v>4.5937520252830044E-3</v>
      </c>
      <c r="Q92" s="21">
        <v>4.3862494317885581E-3</v>
      </c>
      <c r="R92" s="21">
        <v>4.1808508587919402E-3</v>
      </c>
      <c r="S92" s="21">
        <v>3.9811307082557867E-3</v>
      </c>
      <c r="T92" s="21">
        <v>3.7830454906504496E-3</v>
      </c>
      <c r="U92" s="21">
        <v>3.586597501132216E-3</v>
      </c>
      <c r="V92" s="21">
        <v>3.3917997357449936E-3</v>
      </c>
      <c r="W92" s="21">
        <v>3.1986379210773297E-3</v>
      </c>
      <c r="X92" s="21">
        <v>3.004800248056938E-3</v>
      </c>
      <c r="Y92" s="21">
        <v>2.81130879894953E-3</v>
      </c>
      <c r="Z92" s="21">
        <v>2.6181740764961159E-3</v>
      </c>
      <c r="AA92" s="21">
        <v>2.425436121822333E-3</v>
      </c>
      <c r="AB92" s="21">
        <v>2.2330820555581665E-3</v>
      </c>
      <c r="AC92" s="21">
        <v>2.0765549005454798E-3</v>
      </c>
      <c r="AD92" s="21">
        <v>1.9217507481056328E-3</v>
      </c>
      <c r="AE92" s="21">
        <v>1.7686166267136816E-3</v>
      </c>
      <c r="AF92" s="21">
        <v>1.6170702555440286E-3</v>
      </c>
      <c r="AG92" s="21">
        <v>1.4670562299958778E-3</v>
      </c>
      <c r="AH92" s="21">
        <v>1.3566115212805263E-3</v>
      </c>
      <c r="AI92" s="21">
        <v>1.2470769312952212E-3</v>
      </c>
      <c r="AJ92" s="21">
        <v>1.13841335097431E-3</v>
      </c>
      <c r="AK92" s="21">
        <v>1.0306015798405843E-3</v>
      </c>
      <c r="AL92" s="21">
        <v>9.2363150828056462E-4</v>
      </c>
      <c r="AM92" s="21">
        <v>8.7563442048854689E-4</v>
      </c>
      <c r="AN92" s="21">
        <v>8.2769267076909792E-4</v>
      </c>
      <c r="AO92" s="21">
        <v>7.7980336011995721E-4</v>
      </c>
      <c r="AP92" s="21">
        <v>7.3197250774037492E-4</v>
      </c>
      <c r="AQ92" s="21">
        <v>6.8421465527745973E-4</v>
      </c>
    </row>
    <row r="93" spans="1:43" x14ac:dyDescent="0.25">
      <c r="A93" s="22" t="str">
        <f t="shared" si="1"/>
        <v>WFMpANIM</v>
      </c>
      <c r="B93" s="10" t="s">
        <v>151</v>
      </c>
      <c r="C93" s="10" t="s">
        <v>120</v>
      </c>
      <c r="D93" s="21">
        <v>9.8010526740581749E-3</v>
      </c>
      <c r="E93" s="21">
        <v>9.3217867397505927E-3</v>
      </c>
      <c r="F93" s="21">
        <v>8.8839478608648825E-3</v>
      </c>
      <c r="G93" s="21">
        <v>8.5235492927926426E-3</v>
      </c>
      <c r="H93" s="21">
        <v>8.2780647703766252E-3</v>
      </c>
      <c r="I93" s="21">
        <v>8.0495373073024012E-3</v>
      </c>
      <c r="J93" s="21">
        <v>7.8685251809582635E-3</v>
      </c>
      <c r="K93" s="21">
        <v>7.6538515003086172E-3</v>
      </c>
      <c r="L93" s="21">
        <v>7.3507876185141541E-3</v>
      </c>
      <c r="M93" s="21">
        <v>7.0710209636548615E-3</v>
      </c>
      <c r="N93" s="21">
        <v>6.7583019187897886E-3</v>
      </c>
      <c r="O93" s="21">
        <v>6.4551736488296374E-3</v>
      </c>
      <c r="P93" s="21">
        <v>6.1591745015849853E-3</v>
      </c>
      <c r="Q93" s="21">
        <v>5.8685526133381849E-3</v>
      </c>
      <c r="R93" s="21">
        <v>5.582281999845895E-3</v>
      </c>
      <c r="S93" s="21">
        <v>5.3054577272926284E-3</v>
      </c>
      <c r="T93" s="21">
        <v>5.0321280995719864E-3</v>
      </c>
      <c r="U93" s="21">
        <v>4.7622458116691746E-3</v>
      </c>
      <c r="V93" s="21">
        <v>4.4957749633461885E-3</v>
      </c>
      <c r="W93" s="21">
        <v>4.2326539672408181E-3</v>
      </c>
      <c r="X93" s="21">
        <v>3.970411013492714E-3</v>
      </c>
      <c r="Y93" s="21">
        <v>3.7096586909959317E-3</v>
      </c>
      <c r="Z93" s="21">
        <v>3.4503800171558074E-3</v>
      </c>
      <c r="AA93" s="21">
        <v>3.19258960249591E-3</v>
      </c>
      <c r="AB93" s="21">
        <v>2.9362455027717171E-3</v>
      </c>
      <c r="AC93" s="21">
        <v>2.7276877182583759E-3</v>
      </c>
      <c r="AD93" s="21">
        <v>2.5220654296881362E-3</v>
      </c>
      <c r="AE93" s="21">
        <v>2.3192736275041703E-3</v>
      </c>
      <c r="AF93" s="21">
        <v>2.1191830230478104E-3</v>
      </c>
      <c r="AG93" s="21">
        <v>1.921695680294877E-3</v>
      </c>
      <c r="AH93" s="21">
        <v>1.7761875578723441E-3</v>
      </c>
      <c r="AI93" s="21">
        <v>1.6322525996834703E-3</v>
      </c>
      <c r="AJ93" s="21">
        <v>1.4898254589121862E-3</v>
      </c>
      <c r="AK93" s="21">
        <v>1.3488656414739619E-3</v>
      </c>
      <c r="AL93" s="21">
        <v>1.2093462955512502E-3</v>
      </c>
      <c r="AM93" s="21">
        <v>1.1461805616517218E-3</v>
      </c>
      <c r="AN93" s="21">
        <v>1.0832259460336058E-3</v>
      </c>
      <c r="AO93" s="21">
        <v>1.0204748878075431E-3</v>
      </c>
      <c r="AP93" s="21">
        <v>9.5792967377650307E-4</v>
      </c>
      <c r="AQ93" s="21">
        <v>8.9560438200186887E-4</v>
      </c>
    </row>
    <row r="94" spans="1:43" x14ac:dyDescent="0.25">
      <c r="A94" s="22" t="str">
        <f t="shared" si="1"/>
        <v>WFMpFORE</v>
      </c>
      <c r="B94" s="10" t="s">
        <v>151</v>
      </c>
      <c r="C94" s="10" t="s">
        <v>121</v>
      </c>
      <c r="D94" s="21">
        <v>1.1190133445825756E-2</v>
      </c>
      <c r="E94" s="21">
        <v>1.0689437158790671E-2</v>
      </c>
      <c r="F94" s="21">
        <v>1.0224810677240459E-2</v>
      </c>
      <c r="G94" s="21">
        <v>9.8325382977220155E-3</v>
      </c>
      <c r="H94" s="21">
        <v>9.5687458196700437E-3</v>
      </c>
      <c r="I94" s="21">
        <v>9.3257025661552806E-3</v>
      </c>
      <c r="J94" s="21">
        <v>9.1293475688813963E-3</v>
      </c>
      <c r="K94" s="21">
        <v>8.8975266654203189E-3</v>
      </c>
      <c r="L94" s="21">
        <v>8.5592615953120621E-3</v>
      </c>
      <c r="M94" s="21">
        <v>8.2450458642011615E-3</v>
      </c>
      <c r="N94" s="21">
        <v>7.8890355008618407E-3</v>
      </c>
      <c r="O94" s="21">
        <v>7.5431035896886822E-3</v>
      </c>
      <c r="P94" s="21">
        <v>7.2046085361814338E-3</v>
      </c>
      <c r="Q94" s="21">
        <v>6.8717316510462645E-3</v>
      </c>
      <c r="R94" s="21">
        <v>6.5433102725469539E-3</v>
      </c>
      <c r="S94" s="21">
        <v>6.2253520003883178E-3</v>
      </c>
      <c r="T94" s="21">
        <v>5.9108917858148313E-3</v>
      </c>
      <c r="U94" s="21">
        <v>5.599902252767297E-3</v>
      </c>
      <c r="V94" s="21">
        <v>5.2923685648063046E-3</v>
      </c>
      <c r="W94" s="21">
        <v>4.988248606398682E-3</v>
      </c>
      <c r="X94" s="21">
        <v>4.6848432528435735E-3</v>
      </c>
      <c r="Y94" s="21">
        <v>4.3827260053794781E-3</v>
      </c>
      <c r="Z94" s="21">
        <v>4.0819018176911914E-3</v>
      </c>
      <c r="AA94" s="21">
        <v>3.782405268379585E-3</v>
      </c>
      <c r="AB94" s="21">
        <v>3.4842126783678484E-3</v>
      </c>
      <c r="AC94" s="21">
        <v>3.2415636649687496E-3</v>
      </c>
      <c r="AD94" s="21">
        <v>3.002026224424803E-3</v>
      </c>
      <c r="AE94" s="21">
        <v>2.7654989079060055E-3</v>
      </c>
      <c r="AF94" s="21">
        <v>2.5318562657967725E-3</v>
      </c>
      <c r="AG94" s="21">
        <v>2.3010048492512203E-3</v>
      </c>
      <c r="AH94" s="21">
        <v>2.1307364668002871E-3</v>
      </c>
      <c r="AI94" s="21">
        <v>1.9621377157017506E-3</v>
      </c>
      <c r="AJ94" s="21">
        <v>1.7951436989089853E-3</v>
      </c>
      <c r="AK94" s="21">
        <v>1.6297153873198189E-3</v>
      </c>
      <c r="AL94" s="21">
        <v>1.4658314756862412E-3</v>
      </c>
      <c r="AM94" s="21">
        <v>1.3912970883139808E-3</v>
      </c>
      <c r="AN94" s="21">
        <v>1.3169586322657745E-3</v>
      </c>
      <c r="AO94" s="21">
        <v>1.2428091531733187E-3</v>
      </c>
      <c r="AP94" s="21">
        <v>1.1688531330398266E-3</v>
      </c>
      <c r="AQ94" s="21">
        <v>1.0951092305984123E-3</v>
      </c>
    </row>
    <row r="95" spans="1:43" x14ac:dyDescent="0.25">
      <c r="A95" s="22" t="str">
        <f t="shared" si="1"/>
        <v>WFMpFISH</v>
      </c>
      <c r="B95" s="10" t="s">
        <v>151</v>
      </c>
      <c r="C95" s="10" t="s">
        <v>122</v>
      </c>
      <c r="D95" s="21">
        <v>1.4569831126367339E-2</v>
      </c>
      <c r="E95" s="21">
        <v>1.3910794833249973E-2</v>
      </c>
      <c r="F95" s="21">
        <v>1.3295895373706568E-2</v>
      </c>
      <c r="G95" s="21">
        <v>1.2765164781325611E-2</v>
      </c>
      <c r="H95" s="21">
        <v>1.2395060852580464E-2</v>
      </c>
      <c r="I95" s="21">
        <v>1.2062458752911454E-2</v>
      </c>
      <c r="J95" s="21">
        <v>1.1790657080924971E-2</v>
      </c>
      <c r="K95" s="21">
        <v>1.1477604465454316E-2</v>
      </c>
      <c r="L95" s="21">
        <v>1.1030972750610601E-2</v>
      </c>
      <c r="M95" s="21">
        <v>1.0613887961956614E-2</v>
      </c>
      <c r="N95" s="21">
        <v>1.0129687010218769E-2</v>
      </c>
      <c r="O95" s="21">
        <v>9.6609219453436257E-3</v>
      </c>
      <c r="P95" s="21">
        <v>9.2042912346481653E-3</v>
      </c>
      <c r="Q95" s="21">
        <v>8.7575167648652474E-3</v>
      </c>
      <c r="R95" s="21">
        <v>8.3190351251687389E-3</v>
      </c>
      <c r="S95" s="21">
        <v>7.8983070167237823E-3</v>
      </c>
      <c r="T95" s="21">
        <v>7.4839142809981496E-3</v>
      </c>
      <c r="U95" s="21">
        <v>7.0757651239943264E-3</v>
      </c>
      <c r="V95" s="21">
        <v>6.6737826256512145E-3</v>
      </c>
      <c r="W95" s="21">
        <v>6.2778641250882394E-3</v>
      </c>
      <c r="X95" s="21">
        <v>5.8885043115735058E-3</v>
      </c>
      <c r="Y95" s="21">
        <v>5.5018421436450193E-3</v>
      </c>
      <c r="Z95" s="21">
        <v>5.1178766319288638E-3</v>
      </c>
      <c r="AA95" s="21">
        <v>4.7366393766706816E-3</v>
      </c>
      <c r="AB95" s="21">
        <v>4.3581003328003742E-3</v>
      </c>
      <c r="AC95" s="21">
        <v>4.0482638322725251E-3</v>
      </c>
      <c r="AD95" s="21">
        <v>3.7434212574380954E-3</v>
      </c>
      <c r="AE95" s="21">
        <v>3.4434252197188542E-3</v>
      </c>
      <c r="AF95" s="21">
        <v>3.1481074996423386E-3</v>
      </c>
      <c r="AG95" s="21">
        <v>2.8573366173496595E-3</v>
      </c>
      <c r="AH95" s="21">
        <v>2.6434645138443402E-3</v>
      </c>
      <c r="AI95" s="21">
        <v>2.4322468927130414E-3</v>
      </c>
      <c r="AJ95" s="21">
        <v>2.223595749374585E-3</v>
      </c>
      <c r="AK95" s="21">
        <v>2.0174522992997268E-3</v>
      </c>
      <c r="AL95" s="21">
        <v>1.8137811448725172E-3</v>
      </c>
      <c r="AM95" s="21">
        <v>1.7212710049979707E-3</v>
      </c>
      <c r="AN95" s="21">
        <v>1.6291126957356239E-3</v>
      </c>
      <c r="AO95" s="21">
        <v>1.5372963485997815E-3</v>
      </c>
      <c r="AP95" s="21">
        <v>1.445824543272578E-3</v>
      </c>
      <c r="AQ95" s="21">
        <v>1.354717429562613E-3</v>
      </c>
    </row>
    <row r="96" spans="1:43" x14ac:dyDescent="0.25">
      <c r="A96" s="22" t="str">
        <f t="shared" si="1"/>
        <v>WFMpFOSM</v>
      </c>
      <c r="B96" s="10" t="s">
        <v>151</v>
      </c>
      <c r="C96" s="10" t="s">
        <v>123</v>
      </c>
      <c r="D96" s="21">
        <v>2.6092579192018572E-3</v>
      </c>
      <c r="E96" s="21">
        <v>2.4926880439168908E-3</v>
      </c>
      <c r="F96" s="21">
        <v>2.3839627664195007E-3</v>
      </c>
      <c r="G96" s="21">
        <v>2.2942881925296366E-3</v>
      </c>
      <c r="H96" s="21">
        <v>2.2339845185275209E-3</v>
      </c>
      <c r="I96" s="21">
        <v>2.1766875913733497E-3</v>
      </c>
      <c r="J96" s="21">
        <v>2.1273905442591445E-3</v>
      </c>
      <c r="K96" s="21">
        <v>2.070275254490106E-3</v>
      </c>
      <c r="L96" s="21">
        <v>1.991493998573679E-3</v>
      </c>
      <c r="M96" s="21">
        <v>1.9187722040909794E-3</v>
      </c>
      <c r="N96" s="21">
        <v>1.8373983387094395E-3</v>
      </c>
      <c r="O96" s="21">
        <v>1.7583281195889811E-3</v>
      </c>
      <c r="P96" s="21">
        <v>1.6808940003949502E-3</v>
      </c>
      <c r="Q96" s="21">
        <v>1.6046271374290377E-3</v>
      </c>
      <c r="R96" s="21">
        <v>1.5292368418677871E-3</v>
      </c>
      <c r="S96" s="21">
        <v>1.4558917974363261E-3</v>
      </c>
      <c r="T96" s="21">
        <v>1.3832465106144998E-3</v>
      </c>
      <c r="U96" s="21">
        <v>1.3112961874788276E-3</v>
      </c>
      <c r="V96" s="21">
        <v>1.2400472087895631E-3</v>
      </c>
      <c r="W96" s="21">
        <v>1.169477844239486E-3</v>
      </c>
      <c r="X96" s="21">
        <v>1.0989079470223873E-3</v>
      </c>
      <c r="Y96" s="21">
        <v>1.0285299978363138E-3</v>
      </c>
      <c r="Z96" s="21">
        <v>9.5834213870016338E-4</v>
      </c>
      <c r="AA96" s="21">
        <v>8.8836914138579193E-4</v>
      </c>
      <c r="AB96" s="21">
        <v>8.1858990364702677E-4</v>
      </c>
      <c r="AC96" s="21">
        <v>7.6110175564592097E-4</v>
      </c>
      <c r="AD96" s="21">
        <v>7.0438836834729734E-4</v>
      </c>
      <c r="AE96" s="21">
        <v>6.4843500147460098E-4</v>
      </c>
      <c r="AF96" s="21">
        <v>5.9319220351217172E-4</v>
      </c>
      <c r="AG96" s="21">
        <v>5.3863107047857905E-4</v>
      </c>
      <c r="AH96" s="21">
        <v>4.9827992941364752E-4</v>
      </c>
      <c r="AI96" s="21">
        <v>4.5836215540673297E-4</v>
      </c>
      <c r="AJ96" s="21">
        <v>4.1885486546378026E-4</v>
      </c>
      <c r="AK96" s="21">
        <v>3.7974979924382257E-4</v>
      </c>
      <c r="AL96" s="21">
        <v>3.4103701890619842E-4</v>
      </c>
      <c r="AM96" s="21">
        <v>3.2338784337804238E-4</v>
      </c>
      <c r="AN96" s="21">
        <v>3.0580105665667379E-4</v>
      </c>
      <c r="AO96" s="21">
        <v>2.8827326390967745E-4</v>
      </c>
      <c r="AP96" s="21">
        <v>2.7080528760015099E-4</v>
      </c>
      <c r="AQ96" s="21">
        <v>2.5340119783745507E-4</v>
      </c>
    </row>
    <row r="97" spans="1:43" x14ac:dyDescent="0.25">
      <c r="A97" s="22" t="str">
        <f t="shared" si="1"/>
        <v>WFMpOTHM</v>
      </c>
      <c r="B97" s="10" t="s">
        <v>151</v>
      </c>
      <c r="C97" s="10" t="s">
        <v>124</v>
      </c>
      <c r="D97" s="21">
        <v>5.2718484095066742E-3</v>
      </c>
      <c r="E97" s="21">
        <v>5.037409795303871E-3</v>
      </c>
      <c r="F97" s="21">
        <v>4.8192959149848669E-3</v>
      </c>
      <c r="G97" s="21">
        <v>4.6417212628402371E-3</v>
      </c>
      <c r="H97" s="21">
        <v>4.5178002821073537E-3</v>
      </c>
      <c r="I97" s="21">
        <v>4.4037130190481832E-3</v>
      </c>
      <c r="J97" s="21">
        <v>4.3037620437640367E-3</v>
      </c>
      <c r="K97" s="21">
        <v>4.1889407533663992E-3</v>
      </c>
      <c r="L97" s="21">
        <v>4.0317835675589553E-3</v>
      </c>
      <c r="M97" s="21">
        <v>3.8863141951093194E-3</v>
      </c>
      <c r="N97" s="21">
        <v>3.7234546322744144E-3</v>
      </c>
      <c r="O97" s="21">
        <v>3.564847792797643E-3</v>
      </c>
      <c r="P97" s="21">
        <v>3.4091935570046417E-3</v>
      </c>
      <c r="Q97" s="21">
        <v>3.255573306160775E-3</v>
      </c>
      <c r="R97" s="21">
        <v>3.1034410835852899E-3</v>
      </c>
      <c r="S97" s="21">
        <v>2.9551634105027258E-3</v>
      </c>
      <c r="T97" s="21">
        <v>2.8080702098824961E-3</v>
      </c>
      <c r="U97" s="21">
        <v>2.6621613960489121E-3</v>
      </c>
      <c r="V97" s="21">
        <v>2.5174488302943665E-3</v>
      </c>
      <c r="W97" s="21">
        <v>2.3739167019555252E-3</v>
      </c>
      <c r="X97" s="21">
        <v>2.2296163003201475E-3</v>
      </c>
      <c r="Y97" s="21">
        <v>2.0855804135299083E-3</v>
      </c>
      <c r="Z97" s="21">
        <v>1.9418155161295969E-3</v>
      </c>
      <c r="AA97" s="21">
        <v>1.7983551301821166E-3</v>
      </c>
      <c r="AB97" s="21">
        <v>1.655180916647625E-3</v>
      </c>
      <c r="AC97" s="21">
        <v>1.5381684326964962E-3</v>
      </c>
      <c r="AD97" s="21">
        <v>1.4225344414912078E-3</v>
      </c>
      <c r="AE97" s="21">
        <v>1.3082383046910673E-3</v>
      </c>
      <c r="AF97" s="21">
        <v>1.1952076459080807E-3</v>
      </c>
      <c r="AG97" s="21">
        <v>1.0833954485893749E-3</v>
      </c>
      <c r="AH97" s="21">
        <v>1.0009405393873738E-3</v>
      </c>
      <c r="AI97" s="21">
        <v>9.1924294346357183E-4</v>
      </c>
      <c r="AJ97" s="21">
        <v>8.3826765195815778E-4</v>
      </c>
      <c r="AK97" s="21">
        <v>7.5799736545567598E-4</v>
      </c>
      <c r="AL97" s="21">
        <v>6.7842047600552569E-4</v>
      </c>
      <c r="AM97" s="21">
        <v>6.4257421601154885E-4</v>
      </c>
      <c r="AN97" s="21">
        <v>6.0681157348907444E-4</v>
      </c>
      <c r="AO97" s="21">
        <v>5.7112798875058601E-4</v>
      </c>
      <c r="AP97" s="21">
        <v>5.3552686566948893E-4</v>
      </c>
      <c r="AQ97" s="21">
        <v>5.000180173804214E-4</v>
      </c>
    </row>
    <row r="98" spans="1:43" x14ac:dyDescent="0.25">
      <c r="A98" s="22" t="str">
        <f t="shared" si="1"/>
        <v>WFMpFBTO</v>
      </c>
      <c r="B98" s="10" t="s">
        <v>151</v>
      </c>
      <c r="C98" s="10" t="s">
        <v>125</v>
      </c>
      <c r="D98" s="21">
        <v>9.7419093295718628E-3</v>
      </c>
      <c r="E98" s="21">
        <v>9.2654783322962952E-3</v>
      </c>
      <c r="F98" s="21">
        <v>8.8297608410650152E-3</v>
      </c>
      <c r="G98" s="21">
        <v>8.4711437713986815E-3</v>
      </c>
      <c r="H98" s="21">
        <v>8.227433719665278E-3</v>
      </c>
      <c r="I98" s="21">
        <v>7.9984146887486229E-3</v>
      </c>
      <c r="J98" s="21">
        <v>7.8149070946316179E-3</v>
      </c>
      <c r="K98" s="21">
        <v>7.5985638530771116E-3</v>
      </c>
      <c r="L98" s="21">
        <v>7.296429889590117E-3</v>
      </c>
      <c r="M98" s="21">
        <v>7.0176806668813541E-3</v>
      </c>
      <c r="N98" s="21">
        <v>6.705406085204979E-3</v>
      </c>
      <c r="O98" s="21">
        <v>6.4029345075802269E-3</v>
      </c>
      <c r="P98" s="21">
        <v>6.1077872732440142E-3</v>
      </c>
      <c r="Q98" s="21">
        <v>5.8181841109192778E-3</v>
      </c>
      <c r="R98" s="21">
        <v>5.5330949711385191E-3</v>
      </c>
      <c r="S98" s="21">
        <v>5.257563207974103E-3</v>
      </c>
      <c r="T98" s="21">
        <v>4.9856528661007538E-3</v>
      </c>
      <c r="U98" s="21">
        <v>4.7173129171740324E-3</v>
      </c>
      <c r="V98" s="21">
        <v>4.45250358889826E-3</v>
      </c>
      <c r="W98" s="21">
        <v>4.1911597970644143E-3</v>
      </c>
      <c r="X98" s="21">
        <v>3.9313903016645613E-3</v>
      </c>
      <c r="Y98" s="21">
        <v>3.6731569517298723E-3</v>
      </c>
      <c r="Z98" s="21">
        <v>3.4164438835604383E-3</v>
      </c>
      <c r="AA98" s="21">
        <v>3.1612669928917647E-3</v>
      </c>
      <c r="AB98" s="21">
        <v>2.9075848497672752E-3</v>
      </c>
      <c r="AC98" s="21">
        <v>2.7001264942281278E-3</v>
      </c>
      <c r="AD98" s="21">
        <v>2.4958052255951158E-3</v>
      </c>
      <c r="AE98" s="21">
        <v>2.2945063710342328E-3</v>
      </c>
      <c r="AF98" s="21">
        <v>2.0960922159229955E-3</v>
      </c>
      <c r="AG98" s="21">
        <v>1.9004568810087052E-3</v>
      </c>
      <c r="AH98" s="21">
        <v>1.7562092917005057E-3</v>
      </c>
      <c r="AI98" s="21">
        <v>1.6136574475538179E-3</v>
      </c>
      <c r="AJ98" s="21">
        <v>1.4727315472512492E-3</v>
      </c>
      <c r="AK98" s="21">
        <v>1.3333863031060877E-3</v>
      </c>
      <c r="AL98" s="21">
        <v>1.1955895955755302E-3</v>
      </c>
      <c r="AM98" s="21">
        <v>1.133034999373117E-3</v>
      </c>
      <c r="AN98" s="21">
        <v>1.0707313423887754E-3</v>
      </c>
      <c r="AO98" s="21">
        <v>1.0086695067591522E-3</v>
      </c>
      <c r="AP98" s="21">
        <v>9.4685073691236354E-4</v>
      </c>
      <c r="AQ98" s="21">
        <v>8.8528680156563233E-4</v>
      </c>
    </row>
    <row r="99" spans="1:43" x14ac:dyDescent="0.25">
      <c r="A99" s="22" t="str">
        <f t="shared" si="1"/>
        <v>WFMpTXWO</v>
      </c>
      <c r="B99" s="10" t="s">
        <v>151</v>
      </c>
      <c r="C99" s="10" t="s">
        <v>126</v>
      </c>
      <c r="D99" s="21">
        <v>1.3244451281307468E-2</v>
      </c>
      <c r="E99" s="21">
        <v>1.2600535510537192E-2</v>
      </c>
      <c r="F99" s="21">
        <v>1.2008010811266789E-2</v>
      </c>
      <c r="G99" s="21">
        <v>1.152450337271449E-2</v>
      </c>
      <c r="H99" s="21">
        <v>1.1183536321431431E-2</v>
      </c>
      <c r="I99" s="21">
        <v>1.0862054987454517E-2</v>
      </c>
      <c r="J99" s="21">
        <v>1.0589624557020505E-2</v>
      </c>
      <c r="K99" s="21">
        <v>1.0282242597223101E-2</v>
      </c>
      <c r="L99" s="21">
        <v>9.8670740941155799E-3</v>
      </c>
      <c r="M99" s="21">
        <v>9.4834278227766688E-3</v>
      </c>
      <c r="N99" s="21">
        <v>9.0512721945243957E-3</v>
      </c>
      <c r="O99" s="21">
        <v>8.633620882965376E-3</v>
      </c>
      <c r="P99" s="21">
        <v>8.2270397813730689E-3</v>
      </c>
      <c r="Q99" s="21">
        <v>7.8290093849149311E-3</v>
      </c>
      <c r="R99" s="21">
        <v>7.4380420689064142E-3</v>
      </c>
      <c r="S99" s="21">
        <v>7.0607050559519102E-3</v>
      </c>
      <c r="T99" s="21">
        <v>6.6890383725006775E-3</v>
      </c>
      <c r="U99" s="21">
        <v>6.3229243194502516E-3</v>
      </c>
      <c r="V99" s="21">
        <v>5.9622622977452133E-3</v>
      </c>
      <c r="W99" s="21">
        <v>5.6069305368748878E-3</v>
      </c>
      <c r="X99" s="21">
        <v>5.2557183598879176E-3</v>
      </c>
      <c r="Y99" s="21">
        <v>4.9069562392608512E-3</v>
      </c>
      <c r="Z99" s="21">
        <v>4.5606091818739536E-3</v>
      </c>
      <c r="AA99" s="21">
        <v>4.216676791866325E-3</v>
      </c>
      <c r="AB99" s="21">
        <v>3.8750953753533546E-3</v>
      </c>
      <c r="AC99" s="21">
        <v>3.5925629358417588E-3</v>
      </c>
      <c r="AD99" s="21">
        <v>3.3150663211758413E-3</v>
      </c>
      <c r="AE99" s="21">
        <v>3.0423955822773685E-3</v>
      </c>
      <c r="AF99" s="21">
        <v>2.7743300342031318E-3</v>
      </c>
      <c r="AG99" s="21">
        <v>2.5106867330468852E-3</v>
      </c>
      <c r="AH99" s="21">
        <v>2.3161967643579029E-3</v>
      </c>
      <c r="AI99" s="21">
        <v>2.1244639369680796E-3</v>
      </c>
      <c r="AJ99" s="21">
        <v>1.935372091131593E-3</v>
      </c>
      <c r="AK99" s="21">
        <v>1.7488383271569985E-3</v>
      </c>
      <c r="AL99" s="21">
        <v>1.5647964559536431E-3</v>
      </c>
      <c r="AM99" s="21">
        <v>1.4812302112416909E-3</v>
      </c>
      <c r="AN99" s="21">
        <v>1.3981437690671061E-3</v>
      </c>
      <c r="AO99" s="21">
        <v>1.3155185680948644E-3</v>
      </c>
      <c r="AP99" s="21">
        <v>1.2333493382442606E-3</v>
      </c>
      <c r="AQ99" s="21">
        <v>1.1516435260282565E-3</v>
      </c>
    </row>
    <row r="100" spans="1:43" x14ac:dyDescent="0.25">
      <c r="A100" s="22" t="str">
        <f t="shared" si="1"/>
        <v>WFMpCOKE</v>
      </c>
      <c r="B100" s="10" t="s">
        <v>151</v>
      </c>
      <c r="C100" s="10" t="s">
        <v>127</v>
      </c>
      <c r="D100" s="21">
        <v>7.4934581918129073E-3</v>
      </c>
      <c r="E100" s="21">
        <v>7.1557456592448165E-3</v>
      </c>
      <c r="F100" s="21">
        <v>6.8420026397046918E-3</v>
      </c>
      <c r="G100" s="21">
        <v>6.5848014984237757E-3</v>
      </c>
      <c r="H100" s="21">
        <v>6.4081775460294033E-3</v>
      </c>
      <c r="I100" s="21">
        <v>6.2452075817087671E-3</v>
      </c>
      <c r="J100" s="21">
        <v>6.1050932914623601E-3</v>
      </c>
      <c r="K100" s="21">
        <v>5.9432700241066616E-3</v>
      </c>
      <c r="L100" s="21">
        <v>5.7178296301265696E-3</v>
      </c>
      <c r="M100" s="21">
        <v>5.5093288967755782E-3</v>
      </c>
      <c r="N100" s="21">
        <v>5.2763986899209137E-3</v>
      </c>
      <c r="O100" s="21">
        <v>5.0497917607077447E-3</v>
      </c>
      <c r="P100" s="21">
        <v>4.8276477664159767E-3</v>
      </c>
      <c r="Q100" s="21">
        <v>4.6086571663583875E-3</v>
      </c>
      <c r="R100" s="21">
        <v>4.3920390917451257E-3</v>
      </c>
      <c r="S100" s="21">
        <v>4.1812362829338756E-3</v>
      </c>
      <c r="T100" s="21">
        <v>3.9723428274267558E-3</v>
      </c>
      <c r="U100" s="21">
        <v>3.7653487267934604E-3</v>
      </c>
      <c r="V100" s="21">
        <v>3.5602574626183436E-3</v>
      </c>
      <c r="W100" s="21">
        <v>3.3570449251234535E-3</v>
      </c>
      <c r="X100" s="21">
        <v>3.1530521628961861E-3</v>
      </c>
      <c r="Y100" s="21">
        <v>2.9496314372740029E-3</v>
      </c>
      <c r="Z100" s="21">
        <v>2.7467852904797807E-3</v>
      </c>
      <c r="AA100" s="21">
        <v>2.5445452485767239E-3</v>
      </c>
      <c r="AB100" s="21">
        <v>2.3428879293463378E-3</v>
      </c>
      <c r="AC100" s="21">
        <v>2.1783711910359216E-3</v>
      </c>
      <c r="AD100" s="21">
        <v>2.015853744616547E-3</v>
      </c>
      <c r="AE100" s="21">
        <v>1.8552667873532602E-3</v>
      </c>
      <c r="AF100" s="21">
        <v>1.6965132804944716E-3</v>
      </c>
      <c r="AG100" s="21">
        <v>1.5395244725951995E-3</v>
      </c>
      <c r="AH100" s="21">
        <v>1.4236770060467308E-3</v>
      </c>
      <c r="AI100" s="21">
        <v>1.3089204390406284E-3</v>
      </c>
      <c r="AJ100" s="21">
        <v>1.1952058875086546E-3</v>
      </c>
      <c r="AK100" s="21">
        <v>1.0825058459998926E-3</v>
      </c>
      <c r="AL100" s="21">
        <v>9.7080358527146249E-4</v>
      </c>
      <c r="AM100" s="21">
        <v>9.2025205635803964E-4</v>
      </c>
      <c r="AN100" s="21">
        <v>8.6982923525025235E-4</v>
      </c>
      <c r="AO100" s="21">
        <v>8.195295419195503E-4</v>
      </c>
      <c r="AP100" s="21">
        <v>7.693559843893194E-4</v>
      </c>
      <c r="AQ100" s="21">
        <v>7.1932171376698495E-4</v>
      </c>
    </row>
    <row r="101" spans="1:43" x14ac:dyDescent="0.25">
      <c r="A101" s="22" t="str">
        <f t="shared" si="1"/>
        <v>WFMpREFN</v>
      </c>
      <c r="B101" s="10" t="s">
        <v>151</v>
      </c>
      <c r="C101" s="10" t="s">
        <v>128</v>
      </c>
      <c r="D101" s="21">
        <v>5.6000996176699402E-3</v>
      </c>
      <c r="E101" s="21">
        <v>5.377657728800056E-3</v>
      </c>
      <c r="F101" s="21">
        <v>5.1729841034287016E-3</v>
      </c>
      <c r="G101" s="21">
        <v>5.0053218013199618E-3</v>
      </c>
      <c r="H101" s="21">
        <v>4.9046665382923571E-3</v>
      </c>
      <c r="I101" s="21">
        <v>4.8085818073306807E-3</v>
      </c>
      <c r="J101" s="21">
        <v>4.7401130214361764E-3</v>
      </c>
      <c r="K101" s="21">
        <v>4.6500466869188184E-3</v>
      </c>
      <c r="L101" s="21">
        <v>4.4883285423109598E-3</v>
      </c>
      <c r="M101" s="21">
        <v>4.3385092569843131E-3</v>
      </c>
      <c r="N101" s="21">
        <v>4.1691499582754421E-3</v>
      </c>
      <c r="O101" s="21">
        <v>4.0034257293832809E-3</v>
      </c>
      <c r="P101" s="21">
        <v>3.8399406599001207E-3</v>
      </c>
      <c r="Q101" s="21">
        <v>3.6778283519951493E-3</v>
      </c>
      <c r="R101" s="21">
        <v>3.5164425343108263E-3</v>
      </c>
      <c r="S101" s="21">
        <v>3.3585796771260501E-3</v>
      </c>
      <c r="T101" s="21">
        <v>3.2012008080251064E-3</v>
      </c>
      <c r="U101" s="21">
        <v>3.0443311759456027E-3</v>
      </c>
      <c r="V101" s="21">
        <v>2.8880104524788841E-3</v>
      </c>
      <c r="W101" s="21">
        <v>2.7322458486624956E-3</v>
      </c>
      <c r="X101" s="21">
        <v>2.5745911157971646E-3</v>
      </c>
      <c r="Y101" s="21">
        <v>2.4165442128106784E-3</v>
      </c>
      <c r="Z101" s="21">
        <v>2.2581273148511993E-3</v>
      </c>
      <c r="AA101" s="21">
        <v>2.0993911613069738E-3</v>
      </c>
      <c r="AB101" s="21">
        <v>1.9403345858437504E-3</v>
      </c>
      <c r="AC101" s="21">
        <v>1.8113985961825119E-3</v>
      </c>
      <c r="AD101" s="21">
        <v>1.6833180888311539E-3</v>
      </c>
      <c r="AE101" s="21">
        <v>1.5560710700778246E-3</v>
      </c>
      <c r="AF101" s="21">
        <v>1.4296036276566504E-3</v>
      </c>
      <c r="AG101" s="21">
        <v>1.303886706763957E-3</v>
      </c>
      <c r="AH101" s="21">
        <v>1.2112403014674644E-3</v>
      </c>
      <c r="AI101" s="21">
        <v>1.118998354034284E-3</v>
      </c>
      <c r="AJ101" s="21">
        <v>1.0271360036845367E-3</v>
      </c>
      <c r="AK101" s="21">
        <v>9.3564689398129008E-4</v>
      </c>
      <c r="AL101" s="21">
        <v>8.4453282964180865E-4</v>
      </c>
      <c r="AM101" s="21">
        <v>8.0366819808153078E-4</v>
      </c>
      <c r="AN101" s="21">
        <v>7.6271219251944355E-4</v>
      </c>
      <c r="AO101" s="21">
        <v>7.2166507509729971E-4</v>
      </c>
      <c r="AP101" s="21">
        <v>6.8053477585383604E-4</v>
      </c>
      <c r="AQ101" s="21">
        <v>6.3933779106273292E-4</v>
      </c>
    </row>
    <row r="102" spans="1:43" x14ac:dyDescent="0.25">
      <c r="A102" s="22" t="str">
        <f t="shared" si="1"/>
        <v>WFMpCHEM</v>
      </c>
      <c r="B102" s="10" t="s">
        <v>151</v>
      </c>
      <c r="C102" s="10" t="s">
        <v>129</v>
      </c>
      <c r="D102" s="21">
        <v>1.1844798292914183E-2</v>
      </c>
      <c r="E102" s="21">
        <v>1.1313303886677062E-2</v>
      </c>
      <c r="F102" s="21">
        <v>1.0822646148990867E-2</v>
      </c>
      <c r="G102" s="21">
        <v>1.0422565995767075E-2</v>
      </c>
      <c r="H102" s="21">
        <v>1.0150216185481176E-2</v>
      </c>
      <c r="I102" s="21">
        <v>9.9059087422705971E-3</v>
      </c>
      <c r="J102" s="21">
        <v>9.7025747708912036E-3</v>
      </c>
      <c r="K102" s="21">
        <v>9.4609344567186948E-3</v>
      </c>
      <c r="L102" s="21">
        <v>9.1024484512070014E-3</v>
      </c>
      <c r="M102" s="21">
        <v>8.7710870728254786E-3</v>
      </c>
      <c r="N102" s="21">
        <v>8.4013268099467631E-3</v>
      </c>
      <c r="O102" s="21">
        <v>8.0414916520483715E-3</v>
      </c>
      <c r="P102" s="21">
        <v>7.6886257192438912E-3</v>
      </c>
      <c r="Q102" s="21">
        <v>7.3407330649912783E-3</v>
      </c>
      <c r="R102" s="21">
        <v>6.9965474435773611E-3</v>
      </c>
      <c r="S102" s="21">
        <v>6.6620066252136567E-3</v>
      </c>
      <c r="T102" s="21">
        <v>6.330396280763928E-3</v>
      </c>
      <c r="U102" s="21">
        <v>6.0016974852876714E-3</v>
      </c>
      <c r="V102" s="21">
        <v>5.6759048589385408E-3</v>
      </c>
      <c r="W102" s="21">
        <v>5.352985571988822E-3</v>
      </c>
      <c r="X102" s="21">
        <v>5.0280290921885795E-3</v>
      </c>
      <c r="Y102" s="21">
        <v>4.7039332315254034E-3</v>
      </c>
      <c r="Z102" s="21">
        <v>4.380698448407383E-3</v>
      </c>
      <c r="AA102" s="21">
        <v>4.0583562696083764E-3</v>
      </c>
      <c r="AB102" s="21">
        <v>3.7368786719932379E-3</v>
      </c>
      <c r="AC102" s="21">
        <v>3.4769758709988219E-3</v>
      </c>
      <c r="AD102" s="21">
        <v>3.2197954478462298E-3</v>
      </c>
      <c r="AE102" s="21">
        <v>2.9652359858950428E-3</v>
      </c>
      <c r="AF102" s="21">
        <v>2.7131734301812926E-3</v>
      </c>
      <c r="AG102" s="21">
        <v>2.4635179780200245E-3</v>
      </c>
      <c r="AH102" s="21">
        <v>2.2797452915943595E-3</v>
      </c>
      <c r="AI102" s="21">
        <v>2.0973832045373397E-3</v>
      </c>
      <c r="AJ102" s="21">
        <v>1.9163694540205167E-3</v>
      </c>
      <c r="AK102" s="21">
        <v>1.7366693615298301E-3</v>
      </c>
      <c r="AL102" s="21">
        <v>1.5582690364008833E-3</v>
      </c>
      <c r="AM102" s="21">
        <v>1.4781484065511385E-3</v>
      </c>
      <c r="AN102" s="21">
        <v>1.3980992327995434E-3</v>
      </c>
      <c r="AO102" s="21">
        <v>1.3181177490479978E-3</v>
      </c>
      <c r="AP102" s="21">
        <v>1.2382126879222355E-3</v>
      </c>
      <c r="AQ102" s="21">
        <v>1.1584077285431427E-3</v>
      </c>
    </row>
    <row r="103" spans="1:43" x14ac:dyDescent="0.25">
      <c r="A103" s="22" t="str">
        <f t="shared" si="1"/>
        <v>WFMpRUBP</v>
      </c>
      <c r="B103" s="10" t="s">
        <v>151</v>
      </c>
      <c r="C103" s="10" t="s">
        <v>130</v>
      </c>
      <c r="D103" s="21">
        <v>2.5204113763050318E-2</v>
      </c>
      <c r="E103" s="21">
        <v>2.4080974808332822E-2</v>
      </c>
      <c r="F103" s="21">
        <v>2.3046555477688191E-2</v>
      </c>
      <c r="G103" s="21">
        <v>2.2211801209560678E-2</v>
      </c>
      <c r="H103" s="21">
        <v>2.1632394333787719E-2</v>
      </c>
      <c r="I103" s="21">
        <v>2.1094455195457273E-2</v>
      </c>
      <c r="J103" s="21">
        <v>2.0645242270572073E-2</v>
      </c>
      <c r="K103" s="21">
        <v>2.011587578918772E-2</v>
      </c>
      <c r="L103" s="21">
        <v>1.9361545033262928E-2</v>
      </c>
      <c r="M103" s="21">
        <v>1.8663223247711525E-2</v>
      </c>
      <c r="N103" s="21">
        <v>1.7867396480915065E-2</v>
      </c>
      <c r="O103" s="21">
        <v>1.7092968571808642E-2</v>
      </c>
      <c r="P103" s="21">
        <v>1.633360310382459E-2</v>
      </c>
      <c r="Q103" s="21">
        <v>1.5584812237584789E-2</v>
      </c>
      <c r="R103" s="21">
        <v>1.4843967636218425E-2</v>
      </c>
      <c r="S103" s="21">
        <v>1.4124484037830953E-2</v>
      </c>
      <c r="T103" s="21">
        <v>1.3411005695018963E-2</v>
      </c>
      <c r="U103" s="21">
        <v>1.2703590744442383E-2</v>
      </c>
      <c r="V103" s="21">
        <v>1.2002307317272032E-2</v>
      </c>
      <c r="W103" s="21">
        <v>1.1307194891730266E-2</v>
      </c>
      <c r="X103" s="21">
        <v>1.061401764045089E-2</v>
      </c>
      <c r="Y103" s="21">
        <v>9.9218361298653024E-3</v>
      </c>
      <c r="Z103" s="21">
        <v>9.2307635545360034E-3</v>
      </c>
      <c r="AA103" s="21">
        <v>8.5409447025324159E-3</v>
      </c>
      <c r="AB103" s="21">
        <v>7.8524365772616456E-3</v>
      </c>
      <c r="AC103" s="21">
        <v>7.2853261176155648E-3</v>
      </c>
      <c r="AD103" s="21">
        <v>6.7256581774093327E-3</v>
      </c>
      <c r="AE103" s="21">
        <v>6.1731737835289957E-3</v>
      </c>
      <c r="AF103" s="21">
        <v>5.6276118570652844E-3</v>
      </c>
      <c r="AG103" s="21">
        <v>5.0887662343240825E-3</v>
      </c>
      <c r="AH103" s="21">
        <v>4.6927524192229564E-3</v>
      </c>
      <c r="AI103" s="21">
        <v>4.3007653116364786E-3</v>
      </c>
      <c r="AJ103" s="21">
        <v>3.9126661179552658E-3</v>
      </c>
      <c r="AK103" s="21">
        <v>3.5283664348808585E-3</v>
      </c>
      <c r="AL103" s="21">
        <v>3.1478321319796665E-3</v>
      </c>
      <c r="AM103" s="21">
        <v>2.9784573175745122E-3</v>
      </c>
      <c r="AN103" s="21">
        <v>2.8094183066161849E-3</v>
      </c>
      <c r="AO103" s="21">
        <v>2.6407095028205818E-3</v>
      </c>
      <c r="AP103" s="21">
        <v>2.4723490056453024E-3</v>
      </c>
      <c r="AQ103" s="21">
        <v>2.3043894536000087E-3</v>
      </c>
    </row>
    <row r="104" spans="1:43" x14ac:dyDescent="0.25">
      <c r="A104" s="22" t="str">
        <f t="shared" si="1"/>
        <v>WFMpNMMP</v>
      </c>
      <c r="B104" s="10" t="s">
        <v>151</v>
      </c>
      <c r="C104" s="10" t="s">
        <v>131</v>
      </c>
      <c r="D104" s="21">
        <v>1.1217616837146505E-2</v>
      </c>
      <c r="E104" s="21">
        <v>1.0716715463587434E-2</v>
      </c>
      <c r="F104" s="21">
        <v>1.0243615976860854E-2</v>
      </c>
      <c r="G104" s="21">
        <v>9.8298736010313803E-3</v>
      </c>
      <c r="H104" s="21">
        <v>9.5856724156033746E-3</v>
      </c>
      <c r="I104" s="21">
        <v>9.3376174897603637E-3</v>
      </c>
      <c r="J104" s="21">
        <v>9.1395628685904118E-3</v>
      </c>
      <c r="K104" s="21">
        <v>8.9049265926937071E-3</v>
      </c>
      <c r="L104" s="21">
        <v>8.5709697296469933E-3</v>
      </c>
      <c r="M104" s="21">
        <v>8.2623540585844424E-3</v>
      </c>
      <c r="N104" s="21">
        <v>7.9203601208617247E-3</v>
      </c>
      <c r="O104" s="21">
        <v>7.5878574663841292E-3</v>
      </c>
      <c r="P104" s="21">
        <v>7.2621149760838666E-3</v>
      </c>
      <c r="Q104" s="21">
        <v>6.9411735906137473E-3</v>
      </c>
      <c r="R104" s="21">
        <v>6.6239046228053766E-3</v>
      </c>
      <c r="S104" s="21">
        <v>6.3151588066945319E-3</v>
      </c>
      <c r="T104" s="21">
        <v>6.0094512288806357E-3</v>
      </c>
      <c r="U104" s="21">
        <v>5.7067678061439864E-3</v>
      </c>
      <c r="V104" s="21">
        <v>5.4071061940598186E-3</v>
      </c>
      <c r="W104" s="21">
        <v>5.1104382025326522E-3</v>
      </c>
      <c r="X104" s="21">
        <v>4.8134767979906012E-3</v>
      </c>
      <c r="Y104" s="21">
        <v>4.517649588472783E-3</v>
      </c>
      <c r="Z104" s="21">
        <v>4.2229570418665929E-3</v>
      </c>
      <c r="AA104" s="21">
        <v>3.9294314786028073E-3</v>
      </c>
      <c r="AB104" s="21">
        <v>3.6370435019008607E-3</v>
      </c>
      <c r="AC104" s="21">
        <v>3.397645819477435E-3</v>
      </c>
      <c r="AD104" s="21">
        <v>3.1612770552034153E-3</v>
      </c>
      <c r="AE104" s="21">
        <v>2.9278265001591031E-3</v>
      </c>
      <c r="AF104" s="21">
        <v>2.6971602663772298E-3</v>
      </c>
      <c r="AG104" s="21">
        <v>2.4691780712708944E-3</v>
      </c>
      <c r="AH104" s="21">
        <v>2.2988938529455716E-3</v>
      </c>
      <c r="AI104" s="21">
        <v>2.130348670963067E-3</v>
      </c>
      <c r="AJ104" s="21">
        <v>1.9634676914650484E-3</v>
      </c>
      <c r="AK104" s="21">
        <v>1.7982033562448096E-3</v>
      </c>
      <c r="AL104" s="21">
        <v>1.6345293741788502E-3</v>
      </c>
      <c r="AM104" s="21">
        <v>1.5566265256001799E-3</v>
      </c>
      <c r="AN104" s="21">
        <v>1.479077331711709E-3</v>
      </c>
      <c r="AO104" s="21">
        <v>1.4018674219762328E-3</v>
      </c>
      <c r="AP104" s="21">
        <v>1.324994918061484E-3</v>
      </c>
      <c r="AQ104" s="21">
        <v>1.2484748938629275E-3</v>
      </c>
    </row>
    <row r="105" spans="1:43" x14ac:dyDescent="0.25">
      <c r="A105" s="22" t="str">
        <f t="shared" si="1"/>
        <v>WFMpMETP</v>
      </c>
      <c r="B105" s="10" t="s">
        <v>151</v>
      </c>
      <c r="C105" s="10" t="s">
        <v>132</v>
      </c>
      <c r="D105" s="21">
        <v>1.2604884699769725E-2</v>
      </c>
      <c r="E105" s="21">
        <v>1.2004411491563616E-2</v>
      </c>
      <c r="F105" s="21">
        <v>1.1452641563298283E-2</v>
      </c>
      <c r="G105" s="21">
        <v>1.1009423303085741E-2</v>
      </c>
      <c r="H105" s="21">
        <v>1.06983956925506E-2</v>
      </c>
      <c r="I105" s="21">
        <v>1.0401020530180105E-2</v>
      </c>
      <c r="J105" s="21">
        <v>1.0143071398501347E-2</v>
      </c>
      <c r="K105" s="21">
        <v>9.8509208787374014E-3</v>
      </c>
      <c r="L105" s="21">
        <v>9.4713920276001673E-3</v>
      </c>
      <c r="M105" s="21">
        <v>9.1209932508542479E-3</v>
      </c>
      <c r="N105" s="21">
        <v>8.7275891778189063E-3</v>
      </c>
      <c r="O105" s="21">
        <v>8.3456121339635647E-3</v>
      </c>
      <c r="P105" s="21">
        <v>7.9718363984964125E-3</v>
      </c>
      <c r="Q105" s="21">
        <v>7.603837797215629E-3</v>
      </c>
      <c r="R105" s="21">
        <v>7.2403338336426426E-3</v>
      </c>
      <c r="S105" s="21">
        <v>6.8866323667684526E-3</v>
      </c>
      <c r="T105" s="21">
        <v>6.5365581788827676E-3</v>
      </c>
      <c r="U105" s="21">
        <v>6.1900829432677273E-3</v>
      </c>
      <c r="V105" s="21">
        <v>5.8471916389452039E-3</v>
      </c>
      <c r="W105" s="21">
        <v>5.5078438953305442E-3</v>
      </c>
      <c r="X105" s="21">
        <v>5.1692009631907343E-3</v>
      </c>
      <c r="Y105" s="21">
        <v>4.8316622271112886E-3</v>
      </c>
      <c r="Z105" s="21">
        <v>4.4952343600025424E-3</v>
      </c>
      <c r="AA105" s="21">
        <v>4.1599554339842859E-3</v>
      </c>
      <c r="AB105" s="21">
        <v>3.8257986059982985E-3</v>
      </c>
      <c r="AC105" s="21">
        <v>3.5493137985567191E-3</v>
      </c>
      <c r="AD105" s="21">
        <v>3.276961386782351E-3</v>
      </c>
      <c r="AE105" s="21">
        <v>3.0085803845012471E-3</v>
      </c>
      <c r="AF105" s="21">
        <v>2.7439909446113075E-3</v>
      </c>
      <c r="AG105" s="21">
        <v>2.4830527660912871E-3</v>
      </c>
      <c r="AH105" s="21">
        <v>2.2903142695633871E-3</v>
      </c>
      <c r="AI105" s="21">
        <v>2.0999113678240588E-3</v>
      </c>
      <c r="AJ105" s="21">
        <v>1.9117474564450676E-3</v>
      </c>
      <c r="AK105" s="21">
        <v>1.7257572567069834E-3</v>
      </c>
      <c r="AL105" s="21">
        <v>1.5418989686204476E-3</v>
      </c>
      <c r="AM105" s="21">
        <v>1.4586718387173958E-3</v>
      </c>
      <c r="AN105" s="21">
        <v>1.3758252380144942E-3</v>
      </c>
      <c r="AO105" s="21">
        <v>1.2933456899294482E-3</v>
      </c>
      <c r="AP105" s="21">
        <v>1.211233490606145E-3</v>
      </c>
      <c r="AQ105" s="21">
        <v>1.1295060007410207E-3</v>
      </c>
    </row>
    <row r="106" spans="1:43" x14ac:dyDescent="0.25">
      <c r="A106" s="22" t="str">
        <f t="shared" si="1"/>
        <v>WFMpELEC</v>
      </c>
      <c r="B106" s="10" t="s">
        <v>151</v>
      </c>
      <c r="C106" s="10" t="s">
        <v>133</v>
      </c>
      <c r="D106" s="21">
        <v>1.6686742090909368E-2</v>
      </c>
      <c r="E106" s="21">
        <v>1.5886433605849959E-2</v>
      </c>
      <c r="F106" s="21">
        <v>1.5145977941467992E-2</v>
      </c>
      <c r="G106" s="21">
        <v>1.4537889248874558E-2</v>
      </c>
      <c r="H106" s="21">
        <v>1.4113565629209068E-2</v>
      </c>
      <c r="I106" s="21">
        <v>1.3706438907597818E-2</v>
      </c>
      <c r="J106" s="21">
        <v>1.3349204309533569E-2</v>
      </c>
      <c r="K106" s="21">
        <v>1.2950861958465509E-2</v>
      </c>
      <c r="L106" s="21">
        <v>1.24384055456499E-2</v>
      </c>
      <c r="M106" s="21">
        <v>1.1964882598134219E-2</v>
      </c>
      <c r="N106" s="21">
        <v>1.1429605394945641E-2</v>
      </c>
      <c r="O106" s="21">
        <v>1.0911660838269999E-2</v>
      </c>
      <c r="P106" s="21">
        <v>1.0406773405718717E-2</v>
      </c>
      <c r="Q106" s="21">
        <v>9.9117034331974718E-3</v>
      </c>
      <c r="R106" s="21">
        <v>9.4246855118746975E-3</v>
      </c>
      <c r="S106" s="21">
        <v>8.9533437249380565E-3</v>
      </c>
      <c r="T106" s="21">
        <v>8.4884454836255951E-3</v>
      </c>
      <c r="U106" s="21">
        <v>8.0298824986189121E-3</v>
      </c>
      <c r="V106" s="21">
        <v>7.5775615757981418E-3</v>
      </c>
      <c r="W106" s="21">
        <v>7.1313715778078546E-3</v>
      </c>
      <c r="X106" s="21">
        <v>6.6904920661713385E-3</v>
      </c>
      <c r="Y106" s="21">
        <v>6.2520955753621044E-3</v>
      </c>
      <c r="Z106" s="21">
        <v>5.8161620945569315E-3</v>
      </c>
      <c r="AA106" s="21">
        <v>5.3827069913979786E-3</v>
      </c>
      <c r="AB106" s="21">
        <v>4.9516742877195874E-3</v>
      </c>
      <c r="AC106" s="21">
        <v>4.5916344982954715E-3</v>
      </c>
      <c r="AD106" s="21">
        <v>4.2381374812723305E-3</v>
      </c>
      <c r="AE106" s="21">
        <v>3.8909181310335939E-3</v>
      </c>
      <c r="AF106" s="21">
        <v>3.5497059627868088E-3</v>
      </c>
      <c r="AG106" s="21">
        <v>3.2142735266025291E-3</v>
      </c>
      <c r="AH106" s="21">
        <v>2.9661058827167297E-3</v>
      </c>
      <c r="AI106" s="21">
        <v>2.7216265906560011E-3</v>
      </c>
      <c r="AJ106" s="21">
        <v>2.4806877136511751E-3</v>
      </c>
      <c r="AK106" s="21">
        <v>2.2431798454478624E-3</v>
      </c>
      <c r="AL106" s="21">
        <v>2.0090214133438034E-3</v>
      </c>
      <c r="AM106" s="21">
        <v>1.9018440538226544E-3</v>
      </c>
      <c r="AN106" s="21">
        <v>1.7953667421066744E-3</v>
      </c>
      <c r="AO106" s="21">
        <v>1.6895640763331388E-3</v>
      </c>
      <c r="AP106" s="21">
        <v>1.5844278440272364E-3</v>
      </c>
      <c r="AQ106" s="21">
        <v>1.4799679778177977E-3</v>
      </c>
    </row>
    <row r="107" spans="1:43" x14ac:dyDescent="0.25">
      <c r="A107" s="22" t="str">
        <f t="shared" si="1"/>
        <v>WFMpMACH</v>
      </c>
      <c r="B107" s="10" t="s">
        <v>151</v>
      </c>
      <c r="C107" s="10" t="s">
        <v>134</v>
      </c>
      <c r="D107" s="21">
        <v>1.5674851567284875E-2</v>
      </c>
      <c r="E107" s="21">
        <v>1.4910731691499368E-2</v>
      </c>
      <c r="F107" s="21">
        <v>1.4207770508917417E-2</v>
      </c>
      <c r="G107" s="21">
        <v>1.3637064863237569E-2</v>
      </c>
      <c r="H107" s="21">
        <v>1.3236187336098215E-2</v>
      </c>
      <c r="I107" s="21">
        <v>1.2851882703843742E-2</v>
      </c>
      <c r="J107" s="21">
        <v>1.2513684094757727E-2</v>
      </c>
      <c r="K107" s="21">
        <v>1.213559690390098E-2</v>
      </c>
      <c r="L107" s="21">
        <v>1.1650155140156881E-2</v>
      </c>
      <c r="M107" s="21">
        <v>1.120249003010243E-2</v>
      </c>
      <c r="N107" s="21">
        <v>1.0696501860835816E-2</v>
      </c>
      <c r="O107" s="21">
        <v>1.0207293746051782E-2</v>
      </c>
      <c r="P107" s="21">
        <v>9.7307400554977885E-3</v>
      </c>
      <c r="Q107" s="21">
        <v>9.2637102387598258E-3</v>
      </c>
      <c r="R107" s="21">
        <v>8.8045235244544884E-3</v>
      </c>
      <c r="S107" s="21">
        <v>8.3603661673152807E-3</v>
      </c>
      <c r="T107" s="21">
        <v>7.9225027405527282E-3</v>
      </c>
      <c r="U107" s="21">
        <v>7.4908258500079317E-3</v>
      </c>
      <c r="V107" s="21">
        <v>7.0652434100592076E-3</v>
      </c>
      <c r="W107" s="21">
        <v>6.6456434600612457E-3</v>
      </c>
      <c r="X107" s="21">
        <v>6.2316753514155554E-3</v>
      </c>
      <c r="Y107" s="21">
        <v>5.8201789452886343E-3</v>
      </c>
      <c r="Z107" s="21">
        <v>5.411133876845331E-3</v>
      </c>
      <c r="AA107" s="21">
        <v>5.004554813497597E-3</v>
      </c>
      <c r="AB107" s="21">
        <v>4.6003870863302598E-3</v>
      </c>
      <c r="AC107" s="21">
        <v>4.2623342966283673E-3</v>
      </c>
      <c r="AD107" s="21">
        <v>3.9306426627782054E-3</v>
      </c>
      <c r="AE107" s="21">
        <v>3.6050525947224354E-3</v>
      </c>
      <c r="AF107" s="21">
        <v>3.2852968681871264E-3</v>
      </c>
      <c r="AG107" s="21">
        <v>2.9711523953819263E-3</v>
      </c>
      <c r="AH107" s="21">
        <v>2.7389408233803314E-3</v>
      </c>
      <c r="AI107" s="21">
        <v>2.5103070105217951E-3</v>
      </c>
      <c r="AJ107" s="21">
        <v>2.2851057829028631E-3</v>
      </c>
      <c r="AK107" s="21">
        <v>2.0632304821187608E-3</v>
      </c>
      <c r="AL107" s="21">
        <v>1.8445993436718711E-3</v>
      </c>
      <c r="AM107" s="21">
        <v>1.7448884751311011E-3</v>
      </c>
      <c r="AN107" s="21">
        <v>1.6458559878641532E-3</v>
      </c>
      <c r="AO107" s="21">
        <v>1.5474773630556049E-3</v>
      </c>
      <c r="AP107" s="21">
        <v>1.4497445384372698E-3</v>
      </c>
      <c r="AQ107" s="21">
        <v>1.3526667050874908E-3</v>
      </c>
    </row>
    <row r="108" spans="1:43" x14ac:dyDescent="0.25">
      <c r="A108" s="22" t="str">
        <f t="shared" si="1"/>
        <v>WFMpELCT</v>
      </c>
      <c r="B108" s="10" t="s">
        <v>151</v>
      </c>
      <c r="C108" s="10" t="s">
        <v>135</v>
      </c>
      <c r="D108" s="21">
        <v>8.7053510203198847E-3</v>
      </c>
      <c r="E108" s="21">
        <v>8.3782940379890647E-3</v>
      </c>
      <c r="F108" s="21">
        <v>8.0776153877135659E-3</v>
      </c>
      <c r="G108" s="21">
        <v>7.8294181466123103E-3</v>
      </c>
      <c r="H108" s="21">
        <v>7.6702781251043461E-3</v>
      </c>
      <c r="I108" s="21">
        <v>7.5279276578033016E-3</v>
      </c>
      <c r="J108" s="21">
        <v>7.4255228466266754E-3</v>
      </c>
      <c r="K108" s="21">
        <v>7.2900839799985295E-3</v>
      </c>
      <c r="L108" s="21">
        <v>7.0416316205217377E-3</v>
      </c>
      <c r="M108" s="21">
        <v>6.8092448473433542E-3</v>
      </c>
      <c r="N108" s="21">
        <v>6.5446175253389693E-3</v>
      </c>
      <c r="O108" s="21">
        <v>6.2847750022478888E-3</v>
      </c>
      <c r="P108" s="21">
        <v>6.0277961314936235E-3</v>
      </c>
      <c r="Q108" s="21">
        <v>5.7725451946064599E-3</v>
      </c>
      <c r="R108" s="21">
        <v>5.5181149740022306E-3</v>
      </c>
      <c r="S108" s="21">
        <v>5.2689211998835361E-3</v>
      </c>
      <c r="T108" s="21">
        <v>5.0202187230488082E-3</v>
      </c>
      <c r="U108" s="21">
        <v>4.7720594274163197E-3</v>
      </c>
      <c r="V108" s="21">
        <v>4.5245064759221743E-3</v>
      </c>
      <c r="W108" s="21">
        <v>4.2775910369176051E-3</v>
      </c>
      <c r="X108" s="21">
        <v>4.0260047748351679E-3</v>
      </c>
      <c r="Y108" s="21">
        <v>3.7737376323490057E-3</v>
      </c>
      <c r="Z108" s="21">
        <v>3.5208320870784293E-3</v>
      </c>
      <c r="AA108" s="21">
        <v>3.2673581012253594E-3</v>
      </c>
      <c r="AB108" s="21">
        <v>3.0133312098095111E-3</v>
      </c>
      <c r="AC108" s="21">
        <v>2.8098175936828174E-3</v>
      </c>
      <c r="AD108" s="21">
        <v>2.6072739663339783E-3</v>
      </c>
      <c r="AE108" s="21">
        <v>2.4056787315795969E-3</v>
      </c>
      <c r="AF108" s="21">
        <v>2.2049797688085127E-3</v>
      </c>
      <c r="AG108" s="21">
        <v>2.0051527361435451E-3</v>
      </c>
      <c r="AH108" s="21">
        <v>1.8583233489912754E-3</v>
      </c>
      <c r="AI108" s="21">
        <v>1.7119230960183085E-3</v>
      </c>
      <c r="AJ108" s="21">
        <v>1.5659291361307393E-3</v>
      </c>
      <c r="AK108" s="21">
        <v>1.4203394663212521E-3</v>
      </c>
      <c r="AL108" s="21">
        <v>1.2751675439173216E-3</v>
      </c>
      <c r="AM108" s="21">
        <v>1.2107139942726386E-3</v>
      </c>
      <c r="AN108" s="21">
        <v>1.1460864830640238E-3</v>
      </c>
      <c r="AO108" s="21">
        <v>1.0812900094434585E-3</v>
      </c>
      <c r="AP108" s="21">
        <v>1.0163392226838486E-3</v>
      </c>
      <c r="AQ108" s="21">
        <v>9.5126064063999483E-4</v>
      </c>
    </row>
    <row r="109" spans="1:43" x14ac:dyDescent="0.25">
      <c r="A109" s="22" t="str">
        <f t="shared" si="1"/>
        <v>WFMpTRDI</v>
      </c>
      <c r="B109" s="10" t="s">
        <v>151</v>
      </c>
      <c r="C109" s="10" t="s">
        <v>136</v>
      </c>
      <c r="D109" s="21">
        <v>5.7760952016276956E-3</v>
      </c>
      <c r="E109" s="21">
        <v>5.5280685262066864E-3</v>
      </c>
      <c r="F109" s="21">
        <v>5.2992535874609725E-3</v>
      </c>
      <c r="G109" s="21">
        <v>5.1102435131482604E-3</v>
      </c>
      <c r="H109" s="21">
        <v>4.9839767465194029E-3</v>
      </c>
      <c r="I109" s="21">
        <v>4.8683265232134509E-3</v>
      </c>
      <c r="J109" s="21">
        <v>4.7762484620728074E-3</v>
      </c>
      <c r="K109" s="21">
        <v>4.6644626037979364E-3</v>
      </c>
      <c r="L109" s="21">
        <v>4.4919915292098711E-3</v>
      </c>
      <c r="M109" s="21">
        <v>4.3319114972930617E-3</v>
      </c>
      <c r="N109" s="21">
        <v>4.1514603575141251E-3</v>
      </c>
      <c r="O109" s="21">
        <v>3.9755643835699406E-3</v>
      </c>
      <c r="P109" s="21">
        <v>3.8028404995691378E-3</v>
      </c>
      <c r="Q109" s="21">
        <v>3.6323747961963804E-3</v>
      </c>
      <c r="R109" s="21">
        <v>3.4635527980815262E-3</v>
      </c>
      <c r="S109" s="21">
        <v>3.2992670062386154E-3</v>
      </c>
      <c r="T109" s="21">
        <v>3.1362577900158062E-3</v>
      </c>
      <c r="U109" s="21">
        <v>2.9745261217337671E-3</v>
      </c>
      <c r="V109" s="21">
        <v>2.8140838833246029E-3</v>
      </c>
      <c r="W109" s="21">
        <v>2.6549147450486421E-3</v>
      </c>
      <c r="X109" s="21">
        <v>2.4947358589659796E-3</v>
      </c>
      <c r="Y109" s="21">
        <v>2.3348262333217074E-3</v>
      </c>
      <c r="Z109" s="21">
        <v>2.1751925254229754E-3</v>
      </c>
      <c r="AA109" s="21">
        <v>2.0158688654270396E-3</v>
      </c>
      <c r="AB109" s="21">
        <v>1.8568399788120304E-3</v>
      </c>
      <c r="AC109" s="21">
        <v>1.7279862533380319E-3</v>
      </c>
      <c r="AD109" s="21">
        <v>1.6004354807821475E-3</v>
      </c>
      <c r="AE109" s="21">
        <v>1.4741514608548334E-3</v>
      </c>
      <c r="AF109" s="21">
        <v>1.3490670366755886E-3</v>
      </c>
      <c r="AG109" s="21">
        <v>1.2251402120435628E-3</v>
      </c>
      <c r="AH109" s="21">
        <v>1.1338626534754814E-3</v>
      </c>
      <c r="AI109" s="21">
        <v>1.0432699589751904E-3</v>
      </c>
      <c r="AJ109" s="21">
        <v>9.533302444482139E-4</v>
      </c>
      <c r="AK109" s="21">
        <v>8.6403011909386152E-4</v>
      </c>
      <c r="AL109" s="21">
        <v>7.7536210852091614E-4</v>
      </c>
      <c r="AM109" s="21">
        <v>7.3547963356823676E-4</v>
      </c>
      <c r="AN109" s="21">
        <v>6.9563290915830578E-4</v>
      </c>
      <c r="AO109" s="21">
        <v>6.5581968481120967E-4</v>
      </c>
      <c r="AP109" s="21">
        <v>6.1604481162857994E-4</v>
      </c>
      <c r="AQ109" s="21">
        <v>5.7632044961353213E-4</v>
      </c>
    </row>
    <row r="110" spans="1:43" x14ac:dyDescent="0.25">
      <c r="A110" s="22" t="str">
        <f t="shared" si="1"/>
        <v>WFMpHWAT</v>
      </c>
      <c r="B110" s="10" t="s">
        <v>151</v>
      </c>
      <c r="C110" s="10" t="s">
        <v>137</v>
      </c>
      <c r="D110" s="21">
        <v>8.1097147910247358E-3</v>
      </c>
      <c r="E110" s="21">
        <v>7.7979865645421143E-3</v>
      </c>
      <c r="F110" s="21">
        <v>7.5113578792251889E-3</v>
      </c>
      <c r="G110" s="21">
        <v>7.2752675976359704E-3</v>
      </c>
      <c r="H110" s="21">
        <v>7.1225324646491117E-3</v>
      </c>
      <c r="I110" s="21">
        <v>6.985159711902611E-3</v>
      </c>
      <c r="J110" s="21">
        <v>6.8842387185539256E-3</v>
      </c>
      <c r="K110" s="21">
        <v>6.7530561234658837E-3</v>
      </c>
      <c r="L110" s="21">
        <v>6.5202486687780947E-3</v>
      </c>
      <c r="M110" s="21">
        <v>6.3027807591680141E-3</v>
      </c>
      <c r="N110" s="21">
        <v>6.055572295522893E-3</v>
      </c>
      <c r="O110" s="21">
        <v>5.8130805737448554E-3</v>
      </c>
      <c r="P110" s="21">
        <v>5.5734893342764824E-3</v>
      </c>
      <c r="Q110" s="21">
        <v>5.3357021084263767E-3</v>
      </c>
      <c r="R110" s="21">
        <v>5.09887178027979E-3</v>
      </c>
      <c r="S110" s="21">
        <v>4.8670836729765021E-3</v>
      </c>
      <c r="T110" s="21">
        <v>4.635921007684729E-3</v>
      </c>
      <c r="U110" s="21">
        <v>4.405427572815368E-3</v>
      </c>
      <c r="V110" s="21">
        <v>4.1756556175245318E-3</v>
      </c>
      <c r="W110" s="21">
        <v>3.9466283208043906E-3</v>
      </c>
      <c r="X110" s="21">
        <v>3.7136469597950361E-3</v>
      </c>
      <c r="Y110" s="21">
        <v>3.4801569094329299E-3</v>
      </c>
      <c r="Z110" s="21">
        <v>3.2461929179371518E-3</v>
      </c>
      <c r="AA110" s="21">
        <v>3.0118190943925205E-3</v>
      </c>
      <c r="AB110" s="21">
        <v>2.7770451290412002E-3</v>
      </c>
      <c r="AC110" s="21">
        <v>2.5885889482305524E-3</v>
      </c>
      <c r="AD110" s="21">
        <v>2.4011721657704044E-3</v>
      </c>
      <c r="AE110" s="21">
        <v>2.2147709810930172E-3</v>
      </c>
      <c r="AF110" s="21">
        <v>2.0293294290865127E-3</v>
      </c>
      <c r="AG110" s="21">
        <v>1.8448194432372222E-3</v>
      </c>
      <c r="AH110" s="21">
        <v>1.7092082564815758E-3</v>
      </c>
      <c r="AI110" s="21">
        <v>1.5740803190170682E-3</v>
      </c>
      <c r="AJ110" s="21">
        <v>1.4394109991776594E-3</v>
      </c>
      <c r="AK110" s="21">
        <v>1.3051960419665498E-3</v>
      </c>
      <c r="AL110" s="21">
        <v>1.1714441843037049E-3</v>
      </c>
      <c r="AM110" s="21">
        <v>1.1119877372474107E-3</v>
      </c>
      <c r="AN110" s="21">
        <v>1.0523997480115233E-3</v>
      </c>
      <c r="AO110" s="21">
        <v>9.9268373363059492E-4</v>
      </c>
      <c r="AP110" s="21">
        <v>9.3285201655879391E-4</v>
      </c>
      <c r="AQ110" s="21">
        <v>8.72928758444802E-4</v>
      </c>
    </row>
    <row r="111" spans="1:43" x14ac:dyDescent="0.25">
      <c r="A111" s="22" t="str">
        <f t="shared" si="1"/>
        <v>WFMpWATR</v>
      </c>
      <c r="B111" s="10" t="s">
        <v>151</v>
      </c>
      <c r="C111" s="10" t="s">
        <v>138</v>
      </c>
      <c r="D111" s="21">
        <v>7.2192019261569929E-3</v>
      </c>
      <c r="E111" s="21">
        <v>6.9060977341954821E-3</v>
      </c>
      <c r="F111" s="21">
        <v>6.6160977035512047E-3</v>
      </c>
      <c r="G111" s="21">
        <v>6.376792353830707E-3</v>
      </c>
      <c r="H111" s="21">
        <v>6.2146908096341047E-3</v>
      </c>
      <c r="I111" s="21">
        <v>6.0661773402650443E-3</v>
      </c>
      <c r="J111" s="21">
        <v>5.9439069177371628E-3</v>
      </c>
      <c r="K111" s="21">
        <v>5.7988103042680983E-3</v>
      </c>
      <c r="L111" s="21">
        <v>5.5834735722459783E-3</v>
      </c>
      <c r="M111" s="21">
        <v>5.3836681985750534E-3</v>
      </c>
      <c r="N111" s="21">
        <v>5.1587865992053228E-3</v>
      </c>
      <c r="O111" s="21">
        <v>4.9396620380426359E-3</v>
      </c>
      <c r="P111" s="21">
        <v>4.7245615735374002E-3</v>
      </c>
      <c r="Q111" s="21">
        <v>4.5123121292613977E-3</v>
      </c>
      <c r="R111" s="21">
        <v>4.3021575503061626E-3</v>
      </c>
      <c r="S111" s="21">
        <v>4.0976111891304345E-3</v>
      </c>
      <c r="T111" s="21">
        <v>3.8947100065436224E-3</v>
      </c>
      <c r="U111" s="21">
        <v>3.6934534240060657E-3</v>
      </c>
      <c r="V111" s="21">
        <v>3.4938524738720167E-3</v>
      </c>
      <c r="W111" s="21">
        <v>3.2958903042690224E-3</v>
      </c>
      <c r="X111" s="21">
        <v>3.0967993631779711E-3</v>
      </c>
      <c r="Y111" s="21">
        <v>2.8980957249180594E-3</v>
      </c>
      <c r="Z111" s="21">
        <v>2.6997867920680596E-3</v>
      </c>
      <c r="AA111" s="21">
        <v>2.5019090468438865E-3</v>
      </c>
      <c r="AB111" s="21">
        <v>2.3044458463088446E-3</v>
      </c>
      <c r="AC111" s="21">
        <v>2.1441060729138206E-3</v>
      </c>
      <c r="AD111" s="21">
        <v>1.9854776593518642E-3</v>
      </c>
      <c r="AE111" s="21">
        <v>1.8285073166967036E-3</v>
      </c>
      <c r="AF111" s="21">
        <v>1.6731115267967223E-3</v>
      </c>
      <c r="AG111" s="21">
        <v>1.5192344137331393E-3</v>
      </c>
      <c r="AH111" s="21">
        <v>1.4058320157689375E-3</v>
      </c>
      <c r="AI111" s="21">
        <v>1.2933408530668711E-3</v>
      </c>
      <c r="AJ111" s="21">
        <v>1.1817201656170173E-3</v>
      </c>
      <c r="AK111" s="21">
        <v>1.0709492149397759E-3</v>
      </c>
      <c r="AL111" s="21">
        <v>9.6101740077902953E-4</v>
      </c>
      <c r="AM111" s="21">
        <v>9.114822195455119E-4</v>
      </c>
      <c r="AN111" s="21">
        <v>8.6201399920204924E-4</v>
      </c>
      <c r="AO111" s="21">
        <v>8.1260915680081425E-4</v>
      </c>
      <c r="AP111" s="21">
        <v>7.6327299022593831E-4</v>
      </c>
      <c r="AQ111" s="21">
        <v>7.1401976981888549E-4</v>
      </c>
    </row>
    <row r="112" spans="1:43" x14ac:dyDescent="0.25">
      <c r="A112" s="22" t="str">
        <f t="shared" si="1"/>
        <v>WFMpCONS</v>
      </c>
      <c r="B112" s="10" t="s">
        <v>151</v>
      </c>
      <c r="C112" s="10" t="s">
        <v>139</v>
      </c>
      <c r="D112" s="21">
        <v>1.7362165545777852E-2</v>
      </c>
      <c r="E112" s="21">
        <v>1.6574870466837588E-2</v>
      </c>
      <c r="F112" s="21">
        <v>1.5829566764081537E-2</v>
      </c>
      <c r="G112" s="21">
        <v>1.5171811852831008E-2</v>
      </c>
      <c r="H112" s="21">
        <v>1.4807881316790006E-2</v>
      </c>
      <c r="I112" s="21">
        <v>1.4410320112497876E-2</v>
      </c>
      <c r="J112" s="21">
        <v>1.4096999789751097E-2</v>
      </c>
      <c r="K112" s="21">
        <v>1.3727133038157868E-2</v>
      </c>
      <c r="L112" s="21">
        <v>1.3213052752255372E-2</v>
      </c>
      <c r="M112" s="21">
        <v>1.2739347339176144E-2</v>
      </c>
      <c r="N112" s="21">
        <v>1.2216804027932016E-2</v>
      </c>
      <c r="O112" s="21">
        <v>1.1709308439837862E-2</v>
      </c>
      <c r="P112" s="21">
        <v>1.1212494468595846E-2</v>
      </c>
      <c r="Q112" s="21">
        <v>1.0723101194791473E-2</v>
      </c>
      <c r="R112" s="21">
        <v>1.023938243173772E-2</v>
      </c>
      <c r="S112" s="21">
        <v>9.767888843607242E-3</v>
      </c>
      <c r="T112" s="21">
        <v>9.3011666866145148E-3</v>
      </c>
      <c r="U112" s="21">
        <v>8.8391861726015986E-3</v>
      </c>
      <c r="V112" s="21">
        <v>8.3819293033633446E-3</v>
      </c>
      <c r="W112" s="21">
        <v>7.9293555919588421E-3</v>
      </c>
      <c r="X112" s="21">
        <v>7.4777660618964292E-3</v>
      </c>
      <c r="Y112" s="21">
        <v>7.0278837788707582E-3</v>
      </c>
      <c r="Z112" s="21">
        <v>6.5797086951405737E-3</v>
      </c>
      <c r="AA112" s="21">
        <v>6.1332771035196298E-3</v>
      </c>
      <c r="AB112" s="21">
        <v>5.688552560611515E-3</v>
      </c>
      <c r="AC112" s="21">
        <v>5.3198467747354039E-3</v>
      </c>
      <c r="AD112" s="21">
        <v>4.95640035703937E-3</v>
      </c>
      <c r="AE112" s="21">
        <v>4.5979940616532877E-3</v>
      </c>
      <c r="AF112" s="21">
        <v>4.2443997979222381E-3</v>
      </c>
      <c r="AG112" s="21">
        <v>3.8954336242990051E-3</v>
      </c>
      <c r="AH112" s="21">
        <v>3.6330330055315274E-3</v>
      </c>
      <c r="AI112" s="21">
        <v>3.3737535919515782E-3</v>
      </c>
      <c r="AJ112" s="21">
        <v>3.1174599649153034E-3</v>
      </c>
      <c r="AK112" s="21">
        <v>2.8640573239794298E-3</v>
      </c>
      <c r="AL112" s="21">
        <v>2.6134872288385846E-3</v>
      </c>
      <c r="AM112" s="21">
        <v>2.4915066005123387E-3</v>
      </c>
      <c r="AN112" s="21">
        <v>2.3702924776911605E-3</v>
      </c>
      <c r="AO112" s="21">
        <v>2.2498145153603266E-3</v>
      </c>
      <c r="AP112" s="21">
        <v>2.1300611704330175E-3</v>
      </c>
      <c r="AQ112" s="21">
        <v>2.0110474779911902E-3</v>
      </c>
    </row>
    <row r="113" spans="1:43" x14ac:dyDescent="0.25">
      <c r="A113" s="22" t="str">
        <f t="shared" si="1"/>
        <v>WFMpTRAD</v>
      </c>
      <c r="B113" s="10" t="s">
        <v>151</v>
      </c>
      <c r="C113" s="10" t="s">
        <v>140</v>
      </c>
      <c r="D113" s="21">
        <v>3.4415497424935548E-3</v>
      </c>
      <c r="E113" s="21">
        <v>3.2861690009273747E-3</v>
      </c>
      <c r="F113" s="21">
        <v>3.1433133545351044E-3</v>
      </c>
      <c r="G113" s="21">
        <v>3.0266725885155221E-3</v>
      </c>
      <c r="H113" s="21">
        <v>2.9483625522521706E-3</v>
      </c>
      <c r="I113" s="21">
        <v>2.8736057622320565E-3</v>
      </c>
      <c r="J113" s="21">
        <v>2.8123396146166879E-3</v>
      </c>
      <c r="K113" s="21">
        <v>2.7396715346597045E-3</v>
      </c>
      <c r="L113" s="21">
        <v>2.634492579550729E-3</v>
      </c>
      <c r="M113" s="21">
        <v>2.5374019063417741E-3</v>
      </c>
      <c r="N113" s="21">
        <v>2.4282376825230934E-3</v>
      </c>
      <c r="O113" s="21">
        <v>2.3222492352015234E-3</v>
      </c>
      <c r="P113" s="21">
        <v>2.2185487623433975E-3</v>
      </c>
      <c r="Q113" s="21">
        <v>2.1165168032746262E-3</v>
      </c>
      <c r="R113" s="21">
        <v>2.0157646764089598E-3</v>
      </c>
      <c r="S113" s="21">
        <v>1.9179129634772085E-3</v>
      </c>
      <c r="T113" s="21">
        <v>1.8210772095459404E-3</v>
      </c>
      <c r="U113" s="21">
        <v>1.7252458522927228E-3</v>
      </c>
      <c r="V113" s="21">
        <v>1.6304196176276653E-3</v>
      </c>
      <c r="W113" s="21">
        <v>1.5365734338247394E-3</v>
      </c>
      <c r="X113" s="21">
        <v>1.4429546646361757E-3</v>
      </c>
      <c r="Y113" s="21">
        <v>1.3496293617425437E-3</v>
      </c>
      <c r="Z113" s="21">
        <v>1.2565943591515971E-3</v>
      </c>
      <c r="AA113" s="21">
        <v>1.1638757546855727E-3</v>
      </c>
      <c r="AB113" s="21">
        <v>1.0714498567774289E-3</v>
      </c>
      <c r="AC113" s="21">
        <v>9.9520247485407332E-4</v>
      </c>
      <c r="AD113" s="21">
        <v>9.2003395364148588E-4</v>
      </c>
      <c r="AE113" s="21">
        <v>8.4591619677121255E-4</v>
      </c>
      <c r="AF113" s="21">
        <v>7.7278705643046841E-4</v>
      </c>
      <c r="AG113" s="21">
        <v>7.0060677172989472E-4</v>
      </c>
      <c r="AH113" s="21">
        <v>6.4733288542273559E-4</v>
      </c>
      <c r="AI113" s="21">
        <v>5.9465315820550479E-4</v>
      </c>
      <c r="AJ113" s="21">
        <v>5.4253861442943307E-4</v>
      </c>
      <c r="AK113" s="21">
        <v>4.9097619016325034E-4</v>
      </c>
      <c r="AL113" s="21">
        <v>4.3995237058502834E-4</v>
      </c>
      <c r="AM113" s="21">
        <v>4.168672554318853E-4</v>
      </c>
      <c r="AN113" s="21">
        <v>3.9386319765888356E-4</v>
      </c>
      <c r="AO113" s="21">
        <v>3.7093561276990705E-4</v>
      </c>
      <c r="AP113" s="21">
        <v>3.4808575510902884E-4</v>
      </c>
      <c r="AQ113" s="21">
        <v>3.2531851356842889E-4</v>
      </c>
    </row>
    <row r="114" spans="1:43" x14ac:dyDescent="0.25">
      <c r="A114" s="22" t="str">
        <f t="shared" si="1"/>
        <v>WFMpHORE</v>
      </c>
      <c r="B114" s="10" t="s">
        <v>151</v>
      </c>
      <c r="C114" s="10" t="s">
        <v>141</v>
      </c>
      <c r="D114" s="21">
        <v>6.4363891035355003E-3</v>
      </c>
      <c r="E114" s="21">
        <v>6.122191813713318E-3</v>
      </c>
      <c r="F114" s="21">
        <v>5.8351839012549256E-3</v>
      </c>
      <c r="G114" s="21">
        <v>5.5991160339086132E-3</v>
      </c>
      <c r="H114" s="21">
        <v>5.4415292493938949E-3</v>
      </c>
      <c r="I114" s="21">
        <v>5.2900419227233098E-3</v>
      </c>
      <c r="J114" s="21">
        <v>5.1690352861235578E-3</v>
      </c>
      <c r="K114" s="21">
        <v>5.0255287127785042E-3</v>
      </c>
      <c r="L114" s="21">
        <v>4.8246973642303015E-3</v>
      </c>
      <c r="M114" s="21">
        <v>4.6397567345390911E-3</v>
      </c>
      <c r="N114" s="21">
        <v>4.4318311330033833E-3</v>
      </c>
      <c r="O114" s="21">
        <v>4.2306577702861947E-3</v>
      </c>
      <c r="P114" s="21">
        <v>4.0345488190605128E-3</v>
      </c>
      <c r="Q114" s="21">
        <v>3.8422858046816E-3</v>
      </c>
      <c r="R114" s="21">
        <v>3.6531678621953834E-3</v>
      </c>
      <c r="S114" s="21">
        <v>3.4705454380066225E-3</v>
      </c>
      <c r="T114" s="21">
        <v>3.2904349717324255E-3</v>
      </c>
      <c r="U114" s="21">
        <v>3.1128005711451578E-3</v>
      </c>
      <c r="V114" s="21">
        <v>2.937618518114915E-3</v>
      </c>
      <c r="W114" s="21">
        <v>2.7648365688210941E-3</v>
      </c>
      <c r="X114" s="21">
        <v>2.5938634639812719E-3</v>
      </c>
      <c r="Y114" s="21">
        <v>2.4239163792497687E-3</v>
      </c>
      <c r="Z114" s="21">
        <v>2.2549861302766372E-3</v>
      </c>
      <c r="AA114" s="21">
        <v>2.0870930347960392E-3</v>
      </c>
      <c r="AB114" s="21">
        <v>1.9202050576182517E-3</v>
      </c>
      <c r="AC114" s="21">
        <v>1.7825184364884672E-3</v>
      </c>
      <c r="AD114" s="21">
        <v>1.6471212245243727E-3</v>
      </c>
      <c r="AE114" s="21">
        <v>1.5139341491876568E-3</v>
      </c>
      <c r="AF114" s="21">
        <v>1.3828499984703813E-3</v>
      </c>
      <c r="AG114" s="21">
        <v>1.253788769449149E-3</v>
      </c>
      <c r="AH114" s="21">
        <v>1.1585255391060034E-3</v>
      </c>
      <c r="AI114" s="21">
        <v>1.0645099431673133E-3</v>
      </c>
      <c r="AJ114" s="21">
        <v>9.7168861455287914E-4</v>
      </c>
      <c r="AK114" s="21">
        <v>8.8002840992296161E-4</v>
      </c>
      <c r="AL114" s="21">
        <v>7.8950174755354485E-4</v>
      </c>
      <c r="AM114" s="21">
        <v>7.4824480956059425E-4</v>
      </c>
      <c r="AN114" s="21">
        <v>7.0718791436574779E-4</v>
      </c>
      <c r="AO114" s="21">
        <v>6.6632292201884713E-4</v>
      </c>
      <c r="AP114" s="21">
        <v>6.2565000311920471E-4</v>
      </c>
      <c r="AQ114" s="21">
        <v>5.851754419168298E-4</v>
      </c>
    </row>
    <row r="115" spans="1:43" x14ac:dyDescent="0.25">
      <c r="A115" s="22" t="str">
        <f t="shared" si="1"/>
        <v>WFMpTRAN_water</v>
      </c>
      <c r="B115" s="10" t="s">
        <v>151</v>
      </c>
      <c r="C115" s="10" t="s">
        <v>142</v>
      </c>
      <c r="D115" s="21">
        <v>1.8028014665819825E-2</v>
      </c>
      <c r="E115" s="21">
        <v>1.7298054559601983E-2</v>
      </c>
      <c r="F115" s="21">
        <v>1.6630944466400344E-2</v>
      </c>
      <c r="G115" s="21">
        <v>1.6066790216652693E-2</v>
      </c>
      <c r="H115" s="21">
        <v>1.5690476201859482E-2</v>
      </c>
      <c r="I115" s="21">
        <v>1.5353191163978597E-2</v>
      </c>
      <c r="J115" s="21">
        <v>1.5116708883773144E-2</v>
      </c>
      <c r="K115" s="21">
        <v>1.4814190466498012E-2</v>
      </c>
      <c r="L115" s="21">
        <v>1.4281030550318929E-2</v>
      </c>
      <c r="M115" s="21">
        <v>1.3780967566761948E-2</v>
      </c>
      <c r="N115" s="21">
        <v>1.3193672511571108E-2</v>
      </c>
      <c r="O115" s="21">
        <v>1.2621347308573672E-2</v>
      </c>
      <c r="P115" s="21">
        <v>1.2060032047371605E-2</v>
      </c>
      <c r="Q115" s="21">
        <v>1.1507299626586143E-2</v>
      </c>
      <c r="R115" s="21">
        <v>1.0961167494053958E-2</v>
      </c>
      <c r="S115" s="21">
        <v>1.0433416183829758E-2</v>
      </c>
      <c r="T115" s="21">
        <v>9.9103262023660932E-3</v>
      </c>
      <c r="U115" s="21">
        <v>9.3919018763739537E-3</v>
      </c>
      <c r="V115" s="21">
        <v>8.8781596609555091E-3</v>
      </c>
      <c r="W115" s="21">
        <v>8.3690840564493163E-3</v>
      </c>
      <c r="X115" s="21">
        <v>7.8620334998815711E-3</v>
      </c>
      <c r="Y115" s="21">
        <v>7.355702275964715E-3</v>
      </c>
      <c r="Z115" s="21">
        <v>6.8501621421089842E-3</v>
      </c>
      <c r="AA115" s="21">
        <v>6.3455188543675156E-3</v>
      </c>
      <c r="AB115" s="21">
        <v>5.8418106436315398E-3</v>
      </c>
      <c r="AC115" s="21">
        <v>5.4329279468958713E-3</v>
      </c>
      <c r="AD115" s="21">
        <v>5.028334292378922E-3</v>
      </c>
      <c r="AE115" s="21">
        <v>4.6279149676774489E-3</v>
      </c>
      <c r="AF115" s="21">
        <v>4.2315374271931772E-3</v>
      </c>
      <c r="AG115" s="21">
        <v>3.8391057206761392E-3</v>
      </c>
      <c r="AH115" s="21">
        <v>3.551587149332458E-3</v>
      </c>
      <c r="AI115" s="21">
        <v>3.2661872348984655E-3</v>
      </c>
      <c r="AJ115" s="21">
        <v>2.9828400566086488E-3</v>
      </c>
      <c r="AK115" s="21">
        <v>2.7015134792696127E-3</v>
      </c>
      <c r="AL115" s="21">
        <v>2.4222071494239827E-3</v>
      </c>
      <c r="AM115" s="21">
        <v>2.298335773756266E-3</v>
      </c>
      <c r="AN115" s="21">
        <v>2.1743985541399224E-3</v>
      </c>
      <c r="AO115" s="21">
        <v>2.0504006332281444E-3</v>
      </c>
      <c r="AP115" s="21">
        <v>1.9263622647641698E-3</v>
      </c>
      <c r="AQ115" s="21">
        <v>1.8023264404838368E-3</v>
      </c>
    </row>
    <row r="116" spans="1:43" x14ac:dyDescent="0.25">
      <c r="A116" s="22" t="str">
        <f t="shared" si="1"/>
        <v>WFMpTRAN_other</v>
      </c>
      <c r="B116" s="10" t="s">
        <v>151</v>
      </c>
      <c r="C116" s="10" t="s">
        <v>143</v>
      </c>
      <c r="D116" s="21">
        <v>1.0452929861709315E-2</v>
      </c>
      <c r="E116" s="21">
        <v>1.0072675921449559E-2</v>
      </c>
      <c r="F116" s="21">
        <v>9.7296647317561824E-3</v>
      </c>
      <c r="G116" s="21">
        <v>9.4508785916829208E-3</v>
      </c>
      <c r="H116" s="21">
        <v>9.2803901235598563E-3</v>
      </c>
      <c r="I116" s="21">
        <v>9.1236329418171724E-3</v>
      </c>
      <c r="J116" s="21">
        <v>9.0273493133017357E-3</v>
      </c>
      <c r="K116" s="21">
        <v>8.8861606865797693E-3</v>
      </c>
      <c r="L116" s="21">
        <v>8.5895040775236797E-3</v>
      </c>
      <c r="M116" s="21">
        <v>8.3118064023095517E-3</v>
      </c>
      <c r="N116" s="21">
        <v>7.9932584409401208E-3</v>
      </c>
      <c r="O116" s="21">
        <v>7.6799878168285485E-3</v>
      </c>
      <c r="P116" s="21">
        <v>7.3696716101365745E-3</v>
      </c>
      <c r="Q116" s="21">
        <v>7.0609975741693365E-3</v>
      </c>
      <c r="R116" s="21">
        <v>6.7528439698507636E-3</v>
      </c>
      <c r="S116" s="21">
        <v>6.4505881891219197E-3</v>
      </c>
      <c r="T116" s="21">
        <v>6.1484989341840102E-3</v>
      </c>
      <c r="U116" s="21">
        <v>5.846658981482733E-3</v>
      </c>
      <c r="V116" s="21">
        <v>5.5451601710987397E-3</v>
      </c>
      <c r="W116" s="21">
        <v>5.2440609667616656E-3</v>
      </c>
      <c r="X116" s="21">
        <v>4.9369966867663928E-3</v>
      </c>
      <c r="Y116" s="21">
        <v>4.628683272214773E-3</v>
      </c>
      <c r="Z116" s="21">
        <v>4.3191867755109081E-3</v>
      </c>
      <c r="AA116" s="21">
        <v>4.008602779976389E-3</v>
      </c>
      <c r="AB116" s="21">
        <v>3.6969681840328672E-3</v>
      </c>
      <c r="AC116" s="21">
        <v>3.4469707934040583E-3</v>
      </c>
      <c r="AD116" s="21">
        <v>3.1979846686573943E-3</v>
      </c>
      <c r="AE116" s="21">
        <v>2.9499846435145916E-3</v>
      </c>
      <c r="AF116" s="21">
        <v>2.7029178980437774E-3</v>
      </c>
      <c r="AG116" s="21">
        <v>2.4567602506770925E-3</v>
      </c>
      <c r="AH116" s="21">
        <v>2.2760933932972627E-3</v>
      </c>
      <c r="AI116" s="21">
        <v>2.0958383659839264E-3</v>
      </c>
      <c r="AJ116" s="21">
        <v>1.9159724713053716E-3</v>
      </c>
      <c r="AK116" s="21">
        <v>1.7364972491313857E-3</v>
      </c>
      <c r="AL116" s="21">
        <v>1.5574325168306036E-3</v>
      </c>
      <c r="AM116" s="21">
        <v>1.4784607826187068E-3</v>
      </c>
      <c r="AN116" s="21">
        <v>1.3992123397981171E-3</v>
      </c>
      <c r="AO116" s="21">
        <v>1.3196963508179671E-3</v>
      </c>
      <c r="AP116" s="21">
        <v>1.2399317188469539E-3</v>
      </c>
      <c r="AQ116" s="21">
        <v>1.1599528284432781E-3</v>
      </c>
    </row>
    <row r="117" spans="1:43" x14ac:dyDescent="0.25">
      <c r="A117" s="22" t="str">
        <f t="shared" si="1"/>
        <v>WFMpREBA</v>
      </c>
      <c r="B117" s="10" t="s">
        <v>151</v>
      </c>
      <c r="C117" s="10" t="s">
        <v>144</v>
      </c>
      <c r="D117" s="21">
        <v>5.3869599829809989E-3</v>
      </c>
      <c r="E117" s="21">
        <v>5.1485627954188651E-3</v>
      </c>
      <c r="F117" s="21">
        <v>4.9297765943780991E-3</v>
      </c>
      <c r="G117" s="21">
        <v>4.7487380077915198E-3</v>
      </c>
      <c r="H117" s="21">
        <v>4.6330736091331204E-3</v>
      </c>
      <c r="I117" s="21">
        <v>4.5204646288543593E-3</v>
      </c>
      <c r="J117" s="21">
        <v>4.4334800407970221E-3</v>
      </c>
      <c r="K117" s="21">
        <v>4.3267465106688885E-3</v>
      </c>
      <c r="L117" s="21">
        <v>4.1644463351970806E-3</v>
      </c>
      <c r="M117" s="21">
        <v>4.0144723083930245E-3</v>
      </c>
      <c r="N117" s="21">
        <v>3.8454718823757172E-3</v>
      </c>
      <c r="O117" s="21">
        <v>3.6810931640043343E-3</v>
      </c>
      <c r="P117" s="21">
        <v>3.5199750335381808E-3</v>
      </c>
      <c r="Q117" s="21">
        <v>3.3611795132015843E-3</v>
      </c>
      <c r="R117" s="21">
        <v>3.2041209991202635E-3</v>
      </c>
      <c r="S117" s="21">
        <v>3.0514008011430782E-3</v>
      </c>
      <c r="T117" s="21">
        <v>2.9000427573258047E-3</v>
      </c>
      <c r="U117" s="21">
        <v>2.7500449273112348E-3</v>
      </c>
      <c r="V117" s="21">
        <v>2.6014156513914921E-3</v>
      </c>
      <c r="W117" s="21">
        <v>2.4541352970633978E-3</v>
      </c>
      <c r="X117" s="21">
        <v>2.3069123710977024E-3</v>
      </c>
      <c r="Y117" s="21">
        <v>2.1599973494972335E-3</v>
      </c>
      <c r="Z117" s="21">
        <v>2.0133946576801343E-3</v>
      </c>
      <c r="AA117" s="21">
        <v>1.8671389834186147E-3</v>
      </c>
      <c r="AB117" s="21">
        <v>1.7212125649205268E-3</v>
      </c>
      <c r="AC117" s="21">
        <v>1.6011803812093772E-3</v>
      </c>
      <c r="AD117" s="21">
        <v>1.4826724249730194E-3</v>
      </c>
      <c r="AE117" s="21">
        <v>1.3656435069870909E-3</v>
      </c>
      <c r="AF117" s="21">
        <v>1.2500177930049317E-3</v>
      </c>
      <c r="AG117" s="21">
        <v>1.135744457602117E-3</v>
      </c>
      <c r="AH117" s="21">
        <v>1.0513031764477487E-3</v>
      </c>
      <c r="AI117" s="21">
        <v>9.6769871472102142E-4</v>
      </c>
      <c r="AJ117" s="21">
        <v>8.8489442293959719E-4</v>
      </c>
      <c r="AK117" s="21">
        <v>8.0287129538803015E-4</v>
      </c>
      <c r="AL117" s="21">
        <v>7.216157863420003E-4</v>
      </c>
      <c r="AM117" s="21">
        <v>6.8467312498365906E-4</v>
      </c>
      <c r="AN117" s="21">
        <v>6.4782864934376239E-4</v>
      </c>
      <c r="AO117" s="21">
        <v>6.1107804337112714E-4</v>
      </c>
      <c r="AP117" s="21">
        <v>5.7442325489498458E-4</v>
      </c>
      <c r="AQ117" s="21">
        <v>5.378738512089587E-4</v>
      </c>
    </row>
    <row r="118" spans="1:43" x14ac:dyDescent="0.25">
      <c r="A118" s="22" t="str">
        <f t="shared" si="1"/>
        <v>WFMpRENT</v>
      </c>
      <c r="B118" s="10" t="s">
        <v>151</v>
      </c>
      <c r="C118" s="10" t="s">
        <v>145</v>
      </c>
      <c r="D118" s="21">
        <v>6.8532888629821986E-3</v>
      </c>
      <c r="E118" s="21">
        <v>6.5488378172451345E-3</v>
      </c>
      <c r="F118" s="21">
        <v>6.2690785116001901E-3</v>
      </c>
      <c r="G118" s="21">
        <v>6.0387115456126406E-3</v>
      </c>
      <c r="H118" s="21">
        <v>5.887566153182533E-3</v>
      </c>
      <c r="I118" s="21">
        <v>5.7444106962636354E-3</v>
      </c>
      <c r="J118" s="21">
        <v>5.6308104601130449E-3</v>
      </c>
      <c r="K118" s="21">
        <v>5.4934178729888483E-3</v>
      </c>
      <c r="L118" s="21">
        <v>5.2866988504456369E-3</v>
      </c>
      <c r="M118" s="21">
        <v>5.0954911649445656E-3</v>
      </c>
      <c r="N118" s="21">
        <v>4.8806456729599823E-3</v>
      </c>
      <c r="O118" s="21">
        <v>4.6716146648624335E-3</v>
      </c>
      <c r="P118" s="21">
        <v>4.4666909136636956E-3</v>
      </c>
      <c r="Q118" s="21">
        <v>4.2647043384593797E-3</v>
      </c>
      <c r="R118" s="21">
        <v>4.0649208613934285E-3</v>
      </c>
      <c r="S118" s="21">
        <v>3.870641154373633E-3</v>
      </c>
      <c r="T118" s="21">
        <v>3.6781021394609592E-3</v>
      </c>
      <c r="U118" s="21">
        <v>3.4872964561920572E-3</v>
      </c>
      <c r="V118" s="21">
        <v>3.2982290439345086E-3</v>
      </c>
      <c r="W118" s="21">
        <v>3.1108752706492382E-3</v>
      </c>
      <c r="X118" s="21">
        <v>2.9231039414302495E-3</v>
      </c>
      <c r="Y118" s="21">
        <v>2.7357841057678023E-3</v>
      </c>
      <c r="Z118" s="21">
        <v>2.5489191668260913E-3</v>
      </c>
      <c r="AA118" s="21">
        <v>2.3625434313780946E-3</v>
      </c>
      <c r="AB118" s="21">
        <v>2.1766366888449351E-3</v>
      </c>
      <c r="AC118" s="21">
        <v>2.0246866653623741E-3</v>
      </c>
      <c r="AD118" s="21">
        <v>1.8745649004140441E-3</v>
      </c>
      <c r="AE118" s="21">
        <v>1.7262110649688411E-3</v>
      </c>
      <c r="AF118" s="21">
        <v>1.5795357947018251E-3</v>
      </c>
      <c r="AG118" s="21">
        <v>1.4344769718677153E-3</v>
      </c>
      <c r="AH118" s="21">
        <v>1.3274161480842928E-3</v>
      </c>
      <c r="AI118" s="21">
        <v>1.2213451132657704E-3</v>
      </c>
      <c r="AJ118" s="21">
        <v>1.116219677985919E-3</v>
      </c>
      <c r="AK118" s="21">
        <v>1.0120162033787627E-3</v>
      </c>
      <c r="AL118" s="21">
        <v>9.087194725111436E-4</v>
      </c>
      <c r="AM118" s="21">
        <v>8.6193193283234937E-4</v>
      </c>
      <c r="AN118" s="21">
        <v>8.1525001536042474E-4</v>
      </c>
      <c r="AO118" s="21">
        <v>7.6866878778358849E-4</v>
      </c>
      <c r="AP118" s="21">
        <v>7.2219168597642547E-4</v>
      </c>
      <c r="AQ118" s="21">
        <v>6.758304707886742E-4</v>
      </c>
    </row>
    <row r="119" spans="1:43" x14ac:dyDescent="0.25">
      <c r="A119" s="22" t="str">
        <f t="shared" si="1"/>
        <v>WFMpPUBO</v>
      </c>
      <c r="B119" s="10" t="s">
        <v>151</v>
      </c>
      <c r="C119" s="10" t="s">
        <v>146</v>
      </c>
      <c r="D119" s="21">
        <v>7.327388713798122E-3</v>
      </c>
      <c r="E119" s="21">
        <v>7.0053556343432355E-3</v>
      </c>
      <c r="F119" s="21">
        <v>6.7108772020429974E-3</v>
      </c>
      <c r="G119" s="21">
        <v>6.4682196042562534E-3</v>
      </c>
      <c r="H119" s="21">
        <v>6.3119548396233238E-3</v>
      </c>
      <c r="I119" s="21">
        <v>6.1607996509225327E-3</v>
      </c>
      <c r="J119" s="21">
        <v>6.0454030992429519E-3</v>
      </c>
      <c r="K119" s="21">
        <v>5.9030656721215102E-3</v>
      </c>
      <c r="L119" s="21">
        <v>5.6828703567937122E-3</v>
      </c>
      <c r="M119" s="21">
        <v>5.479090795749153E-3</v>
      </c>
      <c r="N119" s="21">
        <v>5.2483539615024721E-3</v>
      </c>
      <c r="O119" s="21">
        <v>5.0238315998007987E-3</v>
      </c>
      <c r="P119" s="21">
        <v>4.8036949019933939E-3</v>
      </c>
      <c r="Q119" s="21">
        <v>4.5866927745736863E-3</v>
      </c>
      <c r="R119" s="21">
        <v>4.3720321641851356E-3</v>
      </c>
      <c r="S119" s="21">
        <v>4.1633524522430854E-3</v>
      </c>
      <c r="T119" s="21">
        <v>3.95648927254455E-3</v>
      </c>
      <c r="U119" s="21">
        <v>3.7514424379159195E-3</v>
      </c>
      <c r="V119" s="21">
        <v>3.5482220939911935E-3</v>
      </c>
      <c r="W119" s="21">
        <v>3.3468111394571176E-3</v>
      </c>
      <c r="X119" s="21">
        <v>3.1454871893937808E-3</v>
      </c>
      <c r="Y119" s="21">
        <v>2.9445341099193501E-3</v>
      </c>
      <c r="Z119" s="21">
        <v>2.7439633504671157E-3</v>
      </c>
      <c r="AA119" s="21">
        <v>2.5438171818872313E-3</v>
      </c>
      <c r="AB119" s="21">
        <v>2.3440833946564155E-3</v>
      </c>
      <c r="AC119" s="21">
        <v>2.1799780964918414E-3</v>
      </c>
      <c r="AD119" s="21">
        <v>2.0179180492924109E-3</v>
      </c>
      <c r="AE119" s="21">
        <v>1.8578375940779823E-3</v>
      </c>
      <c r="AF119" s="21">
        <v>1.699641871648172E-3</v>
      </c>
      <c r="AG119" s="21">
        <v>1.543265025562679E-3</v>
      </c>
      <c r="AH119" s="21">
        <v>1.4278721483830248E-3</v>
      </c>
      <c r="AI119" s="21">
        <v>1.3135900456119343E-3</v>
      </c>
      <c r="AJ119" s="21">
        <v>1.2003718845515765E-3</v>
      </c>
      <c r="AK119" s="21">
        <v>1.088191955268436E-3</v>
      </c>
      <c r="AL119" s="21">
        <v>9.7703345510002926E-4</v>
      </c>
      <c r="AM119" s="21">
        <v>9.2675691074783906E-4</v>
      </c>
      <c r="AN119" s="21">
        <v>8.7659317872190723E-4</v>
      </c>
      <c r="AO119" s="21">
        <v>8.2653753581540812E-4</v>
      </c>
      <c r="AP119" s="21">
        <v>7.7659393371465324E-4</v>
      </c>
      <c r="AQ119" s="21">
        <v>7.2677489835981657E-4</v>
      </c>
    </row>
    <row r="120" spans="1:43" x14ac:dyDescent="0.25">
      <c r="A120" s="22" t="str">
        <f t="shared" si="1"/>
        <v>WFMpWAST</v>
      </c>
      <c r="B120" s="10" t="s">
        <v>151</v>
      </c>
      <c r="C120" s="10" t="s">
        <v>147</v>
      </c>
      <c r="D120" s="21">
        <v>8.5283435458176626E-3</v>
      </c>
      <c r="E120" s="21">
        <v>8.1430768956625155E-3</v>
      </c>
      <c r="F120" s="21">
        <v>7.7864513010665881E-3</v>
      </c>
      <c r="G120" s="21">
        <v>7.4935251985814855E-3</v>
      </c>
      <c r="H120" s="21">
        <v>7.2944929400635683E-3</v>
      </c>
      <c r="I120" s="21">
        <v>7.1087510589689096E-3</v>
      </c>
      <c r="J120" s="21">
        <v>6.9529060266806386E-3</v>
      </c>
      <c r="K120" s="21">
        <v>6.770684577472208E-3</v>
      </c>
      <c r="L120" s="21">
        <v>6.5130615276258741E-3</v>
      </c>
      <c r="M120" s="21">
        <v>6.2748984441778344E-3</v>
      </c>
      <c r="N120" s="21">
        <v>6.0077439733317028E-3</v>
      </c>
      <c r="O120" s="21">
        <v>5.7479944870943989E-3</v>
      </c>
      <c r="P120" s="21">
        <v>5.4935170888668061E-3</v>
      </c>
      <c r="Q120" s="21">
        <v>5.2428058078175521E-3</v>
      </c>
      <c r="R120" s="21">
        <v>4.9949694213720086E-3</v>
      </c>
      <c r="S120" s="21">
        <v>4.7540887694026424E-3</v>
      </c>
      <c r="T120" s="21">
        <v>4.515495895781152E-3</v>
      </c>
      <c r="U120" s="21">
        <v>4.2791808141695586E-3</v>
      </c>
      <c r="V120" s="21">
        <v>4.0451445562244004E-3</v>
      </c>
      <c r="W120" s="21">
        <v>3.8133620790151701E-3</v>
      </c>
      <c r="X120" s="21">
        <v>3.5814254405761581E-3</v>
      </c>
      <c r="Y120" s="21">
        <v>3.3501611418401689E-3</v>
      </c>
      <c r="Z120" s="21">
        <v>3.1195734669777764E-3</v>
      </c>
      <c r="AA120" s="21">
        <v>2.8896965118971885E-3</v>
      </c>
      <c r="AB120" s="21">
        <v>2.6605081043853396E-3</v>
      </c>
      <c r="AC120" s="21">
        <v>2.4726274527566705E-3</v>
      </c>
      <c r="AD120" s="21">
        <v>2.2871780884309301E-3</v>
      </c>
      <c r="AE120" s="21">
        <v>2.104076264354382E-3</v>
      </c>
      <c r="AF120" s="21">
        <v>1.9232117100371759E-3</v>
      </c>
      <c r="AG120" s="21">
        <v>1.7445047464180741E-3</v>
      </c>
      <c r="AH120" s="21">
        <v>1.6126607450860364E-3</v>
      </c>
      <c r="AI120" s="21">
        <v>1.4821458835870827E-3</v>
      </c>
      <c r="AJ120" s="21">
        <v>1.3529039494312167E-3</v>
      </c>
      <c r="AK120" s="21">
        <v>1.2249022912952379E-3</v>
      </c>
      <c r="AL120" s="21">
        <v>1.0981210410696551E-3</v>
      </c>
      <c r="AM120" s="21">
        <v>1.0407891243302547E-3</v>
      </c>
      <c r="AN120" s="21">
        <v>9.8361820536807532E-4</v>
      </c>
      <c r="AO120" s="21">
        <v>9.2660175631387176E-4</v>
      </c>
      <c r="AP120" s="21">
        <v>8.6974305107412331E-4</v>
      </c>
      <c r="AQ120" s="21">
        <v>8.1305648869867131E-4</v>
      </c>
    </row>
    <row r="121" spans="1:43" x14ac:dyDescent="0.25">
      <c r="A121" s="22" t="str">
        <f t="shared" si="1"/>
        <v>WFMpRECY</v>
      </c>
      <c r="B121" s="10" t="s">
        <v>151</v>
      </c>
      <c r="C121" s="10" t="s">
        <v>148</v>
      </c>
      <c r="D121" s="21">
        <v>1.1981853913269669E-2</v>
      </c>
      <c r="E121" s="21">
        <v>1.1427682729348687E-2</v>
      </c>
      <c r="F121" s="21">
        <v>1.0914661040647644E-2</v>
      </c>
      <c r="G121" s="21">
        <v>1.0492889842647291E-2</v>
      </c>
      <c r="H121" s="21">
        <v>1.0201474787178588E-2</v>
      </c>
      <c r="I121" s="21">
        <v>9.9316992486688793E-3</v>
      </c>
      <c r="J121" s="21">
        <v>9.7010293370827227E-3</v>
      </c>
      <c r="K121" s="21">
        <v>9.43558360306751E-3</v>
      </c>
      <c r="L121" s="21">
        <v>9.0723648956207992E-3</v>
      </c>
      <c r="M121" s="21">
        <v>8.7364642284661898E-3</v>
      </c>
      <c r="N121" s="21">
        <v>8.3614568529768452E-3</v>
      </c>
      <c r="O121" s="21">
        <v>7.9970324691118755E-3</v>
      </c>
      <c r="P121" s="21">
        <v>7.6402327857927332E-3</v>
      </c>
      <c r="Q121" s="21">
        <v>7.2889345964786134E-3</v>
      </c>
      <c r="R121" s="21">
        <v>6.9419236933965234E-3</v>
      </c>
      <c r="S121" s="21">
        <v>6.6046832024238E-3</v>
      </c>
      <c r="T121" s="21">
        <v>6.2709283789217363E-3</v>
      </c>
      <c r="U121" s="21">
        <v>5.940629631340677E-3</v>
      </c>
      <c r="V121" s="21">
        <v>5.6137708358425797E-3</v>
      </c>
      <c r="W121" s="21">
        <v>5.2903084775899334E-3</v>
      </c>
      <c r="X121" s="21">
        <v>4.9662587887789877E-3</v>
      </c>
      <c r="Y121" s="21">
        <v>4.6434891574896886E-3</v>
      </c>
      <c r="Z121" s="21">
        <v>4.3219952050469468E-3</v>
      </c>
      <c r="AA121" s="21">
        <v>4.0018046160267273E-3</v>
      </c>
      <c r="AB121" s="21">
        <v>3.6828831028608011E-3</v>
      </c>
      <c r="AC121" s="21">
        <v>3.4225591785217446E-3</v>
      </c>
      <c r="AD121" s="21">
        <v>3.1656626541728405E-3</v>
      </c>
      <c r="AE121" s="21">
        <v>2.9120627170664548E-3</v>
      </c>
      <c r="AF121" s="21">
        <v>2.6616076910046527E-3</v>
      </c>
      <c r="AG121" s="21">
        <v>2.4141813722735606E-3</v>
      </c>
      <c r="AH121" s="21">
        <v>2.2315170588856903E-3</v>
      </c>
      <c r="AI121" s="21">
        <v>2.0507394638357157E-3</v>
      </c>
      <c r="AJ121" s="21">
        <v>1.8717689598387599E-3</v>
      </c>
      <c r="AK121" s="21">
        <v>1.6945544120222644E-3</v>
      </c>
      <c r="AL121" s="21">
        <v>1.5190651536679534E-3</v>
      </c>
      <c r="AM121" s="21">
        <v>1.4394129341930295E-3</v>
      </c>
      <c r="AN121" s="21">
        <v>1.3600327746552399E-3</v>
      </c>
      <c r="AO121" s="21">
        <v>1.2809153198569678E-3</v>
      </c>
      <c r="AP121" s="21">
        <v>1.2020626238362642E-3</v>
      </c>
      <c r="AQ121" s="21">
        <v>1.1234925381727878E-3</v>
      </c>
    </row>
    <row r="122" spans="1:43" x14ac:dyDescent="0.25">
      <c r="A122" s="22" t="str">
        <f t="shared" si="1"/>
        <v>EUpPLNT</v>
      </c>
      <c r="B122" s="10" t="s">
        <v>152</v>
      </c>
      <c r="C122" s="10" t="s">
        <v>119</v>
      </c>
      <c r="D122" s="21">
        <v>0.20793910415003625</v>
      </c>
      <c r="E122" s="21">
        <v>0.2018951613132276</v>
      </c>
      <c r="F122" s="21">
        <v>0.19563447001344092</v>
      </c>
      <c r="G122" s="21">
        <v>0.18905514760024578</v>
      </c>
      <c r="H122" s="21">
        <v>0.18310644552861621</v>
      </c>
      <c r="I122" s="21">
        <v>0.17831430848316088</v>
      </c>
      <c r="J122" s="21">
        <v>0.17353613505739696</v>
      </c>
      <c r="K122" s="21">
        <v>0.16868278159904837</v>
      </c>
      <c r="L122" s="21">
        <v>0.16368028655204614</v>
      </c>
      <c r="M122" s="21">
        <v>0.15868710400136443</v>
      </c>
      <c r="N122" s="21">
        <v>0.152714272479473</v>
      </c>
      <c r="O122" s="21">
        <v>0.14676242813144635</v>
      </c>
      <c r="P122" s="21">
        <v>0.14082680485828081</v>
      </c>
      <c r="Q122" s="21">
        <v>0.13490382017373403</v>
      </c>
      <c r="R122" s="21">
        <v>0.12899097143969773</v>
      </c>
      <c r="S122" s="21">
        <v>0.12318430551896564</v>
      </c>
      <c r="T122" s="21">
        <v>0.1173747785537731</v>
      </c>
      <c r="U122" s="21">
        <v>0.11156312956886016</v>
      </c>
      <c r="V122" s="21">
        <v>0.10575008679443354</v>
      </c>
      <c r="W122" s="21">
        <v>9.9936323625382073E-2</v>
      </c>
      <c r="X122" s="21">
        <v>9.3955803241172586E-2</v>
      </c>
      <c r="Y122" s="21">
        <v>8.7948569583455427E-2</v>
      </c>
      <c r="Z122" s="21">
        <v>8.1915817419827008E-2</v>
      </c>
      <c r="AA122" s="21">
        <v>7.5858761328692625E-2</v>
      </c>
      <c r="AB122" s="21">
        <v>6.9778528009473595E-2</v>
      </c>
      <c r="AC122" s="21">
        <v>6.4795113061603016E-2</v>
      </c>
      <c r="AD122" s="21">
        <v>5.9848318290489422E-2</v>
      </c>
      <c r="AE122" s="21">
        <v>5.4937593879949898E-2</v>
      </c>
      <c r="AF122" s="21">
        <v>5.0062385277374943E-2</v>
      </c>
      <c r="AG122" s="21">
        <v>4.5222186959135047E-2</v>
      </c>
      <c r="AH122" s="21">
        <v>4.1677140067566287E-2</v>
      </c>
      <c r="AI122" s="21">
        <v>3.815257399236982E-2</v>
      </c>
      <c r="AJ122" s="21">
        <v>3.4648121610637017E-2</v>
      </c>
      <c r="AK122" s="21">
        <v>3.1163459696831763E-2</v>
      </c>
      <c r="AL122" s="21">
        <v>2.7698313616185688E-2</v>
      </c>
      <c r="AM122" s="21">
        <v>2.6175008519430887E-2</v>
      </c>
      <c r="AN122" s="21">
        <v>2.4653231121634311E-2</v>
      </c>
      <c r="AO122" s="21">
        <v>2.3132908860753698E-2</v>
      </c>
      <c r="AP122" s="21">
        <v>2.1613989924773147E-2</v>
      </c>
      <c r="AQ122" s="21">
        <v>2.0096454250424167E-2</v>
      </c>
    </row>
    <row r="123" spans="1:43" x14ac:dyDescent="0.25">
      <c r="A123" s="22" t="str">
        <f t="shared" si="1"/>
        <v>EUpANIM</v>
      </c>
      <c r="B123" s="10" t="s">
        <v>152</v>
      </c>
      <c r="C123" s="10" t="s">
        <v>120</v>
      </c>
      <c r="D123" s="21">
        <v>0.13739394845560593</v>
      </c>
      <c r="E123" s="21">
        <v>0.1335987918729038</v>
      </c>
      <c r="F123" s="21">
        <v>0.12963673512789486</v>
      </c>
      <c r="G123" s="21">
        <v>0.12546077362854358</v>
      </c>
      <c r="H123" s="21">
        <v>0.12178355434617405</v>
      </c>
      <c r="I123" s="21">
        <v>0.11863123108071716</v>
      </c>
      <c r="J123" s="21">
        <v>0.11550005587129553</v>
      </c>
      <c r="K123" s="21">
        <v>0.11229141115132557</v>
      </c>
      <c r="L123" s="21">
        <v>0.10892864560736459</v>
      </c>
      <c r="M123" s="21">
        <v>0.10558372427586815</v>
      </c>
      <c r="N123" s="21">
        <v>0.10132544949673639</v>
      </c>
      <c r="O123" s="21">
        <v>9.711345794831816E-2</v>
      </c>
      <c r="P123" s="21">
        <v>9.2942071612384547E-2</v>
      </c>
      <c r="Q123" s="21">
        <v>8.8806832315208917E-2</v>
      </c>
      <c r="R123" s="21">
        <v>8.470473065379247E-2</v>
      </c>
      <c r="S123" s="21">
        <v>8.0734752052300296E-2</v>
      </c>
      <c r="T123" s="21">
        <v>7.6778368095285376E-2</v>
      </c>
      <c r="U123" s="21">
        <v>7.283656210496936E-2</v>
      </c>
      <c r="V123" s="21">
        <v>6.8910294464280208E-2</v>
      </c>
      <c r="W123" s="21">
        <v>6.5000463492109528E-2</v>
      </c>
      <c r="X123" s="21">
        <v>6.1135889013717359E-2</v>
      </c>
      <c r="Y123" s="21">
        <v>5.7252561687124892E-2</v>
      </c>
      <c r="Z123" s="21">
        <v>5.3352152923445861E-2</v>
      </c>
      <c r="AA123" s="21">
        <v>4.9436351096138864E-2</v>
      </c>
      <c r="AB123" s="21">
        <v>4.5506745201708498E-2</v>
      </c>
      <c r="AC123" s="21">
        <v>4.2099078207330498E-2</v>
      </c>
      <c r="AD123" s="21">
        <v>3.874766063737356E-2</v>
      </c>
      <c r="AE123" s="21">
        <v>3.5451696727641258E-2</v>
      </c>
      <c r="AF123" s="21">
        <v>3.221039874128151E-2</v>
      </c>
      <c r="AG123" s="21">
        <v>2.90230343775848E-2</v>
      </c>
      <c r="AH123" s="21">
        <v>2.6698493971292092E-2</v>
      </c>
      <c r="AI123" s="21">
        <v>2.4405118200712339E-2</v>
      </c>
      <c r="AJ123" s="21">
        <v>2.2142397368786537E-2</v>
      </c>
      <c r="AK123" s="21">
        <v>1.9909873603258244E-2</v>
      </c>
      <c r="AL123" s="21">
        <v>1.7707138427390023E-2</v>
      </c>
      <c r="AM123" s="21">
        <v>1.6748951654351418E-2</v>
      </c>
      <c r="AN123" s="21">
        <v>1.5793775015730982E-2</v>
      </c>
      <c r="AO123" s="21">
        <v>1.4841518066949222E-2</v>
      </c>
      <c r="AP123" s="21">
        <v>1.3892113700674336E-2</v>
      </c>
      <c r="AQ123" s="21">
        <v>1.2945524493139571E-2</v>
      </c>
    </row>
    <row r="124" spans="1:43" x14ac:dyDescent="0.25">
      <c r="A124" s="22" t="str">
        <f t="shared" si="1"/>
        <v>EUpFORE</v>
      </c>
      <c r="B124" s="10" t="s">
        <v>152</v>
      </c>
      <c r="C124" s="10" t="s">
        <v>121</v>
      </c>
      <c r="D124" s="21">
        <v>7.4215599223683704E-2</v>
      </c>
      <c r="E124" s="21">
        <v>7.231101543394014E-2</v>
      </c>
      <c r="F124" s="21">
        <v>7.0296002598351226E-2</v>
      </c>
      <c r="G124" s="21">
        <v>6.8138118673460424E-2</v>
      </c>
      <c r="H124" s="21">
        <v>6.6313432726299748E-2</v>
      </c>
      <c r="I124" s="21">
        <v>6.4701846779177785E-2</v>
      </c>
      <c r="J124" s="21">
        <v>6.3099788233517584E-2</v>
      </c>
      <c r="K124" s="21">
        <v>6.1446497929183552E-2</v>
      </c>
      <c r="L124" s="21">
        <v>5.9681444440041309E-2</v>
      </c>
      <c r="M124" s="21">
        <v>5.792628762407892E-2</v>
      </c>
      <c r="N124" s="21">
        <v>5.5686822007387837E-2</v>
      </c>
      <c r="O124" s="21">
        <v>5.3467504805283061E-2</v>
      </c>
      <c r="P124" s="21">
        <v>5.1264734851295124E-2</v>
      </c>
      <c r="Q124" s="21">
        <v>4.9075790180910683E-2</v>
      </c>
      <c r="R124" s="21">
        <v>4.6898757526043111E-2</v>
      </c>
      <c r="S124" s="21">
        <v>4.4784178769737393E-2</v>
      </c>
      <c r="T124" s="21">
        <v>4.2671456306484279E-2</v>
      </c>
      <c r="U124" s="21">
        <v>4.0561147537915065E-2</v>
      </c>
      <c r="V124" s="21">
        <v>3.8453806993991257E-2</v>
      </c>
      <c r="W124" s="21">
        <v>3.6349943729903966E-2</v>
      </c>
      <c r="X124" s="21">
        <v>3.4264307755147105E-2</v>
      </c>
      <c r="Y124" s="21">
        <v>3.2162786987424141E-2</v>
      </c>
      <c r="Z124" s="21">
        <v>3.0046288815081201E-2</v>
      </c>
      <c r="AA124" s="21">
        <v>2.7915744476858184E-2</v>
      </c>
      <c r="AB124" s="21">
        <v>2.5772006996625074E-2</v>
      </c>
      <c r="AC124" s="21">
        <v>2.3896513741596292E-2</v>
      </c>
      <c r="AD124" s="21">
        <v>2.2049750545236502E-2</v>
      </c>
      <c r="AE124" s="21">
        <v>2.0231295355086831E-2</v>
      </c>
      <c r="AF124" s="21">
        <v>1.8440715418571951E-2</v>
      </c>
      <c r="AG124" s="21">
        <v>1.6677620162058759E-2</v>
      </c>
      <c r="AH124" s="21">
        <v>1.5388106152074976E-2</v>
      </c>
      <c r="AI124" s="21">
        <v>1.4114508903452561E-2</v>
      </c>
      <c r="AJ124" s="21">
        <v>1.285654895004118E-2</v>
      </c>
      <c r="AK124" s="21">
        <v>1.1613985098875568E-2</v>
      </c>
      <c r="AL124" s="21">
        <v>1.0386608496458782E-2</v>
      </c>
      <c r="AM124" s="21">
        <v>9.8496402634004054E-3</v>
      </c>
      <c r="AN124" s="21">
        <v>9.3138146899651719E-3</v>
      </c>
      <c r="AO124" s="21">
        <v>8.7790829529654779E-3</v>
      </c>
      <c r="AP124" s="21">
        <v>8.2454136341658657E-3</v>
      </c>
      <c r="AQ124" s="21">
        <v>7.7127979823848891E-3</v>
      </c>
    </row>
    <row r="125" spans="1:43" x14ac:dyDescent="0.25">
      <c r="A125" s="22" t="str">
        <f t="shared" si="1"/>
        <v>EUpFISH</v>
      </c>
      <c r="B125" s="10" t="s">
        <v>152</v>
      </c>
      <c r="C125" s="10" t="s">
        <v>122</v>
      </c>
      <c r="D125" s="21">
        <v>0.12166795044038659</v>
      </c>
      <c r="E125" s="21">
        <v>0.11829314284346237</v>
      </c>
      <c r="F125" s="21">
        <v>0.11476585435961906</v>
      </c>
      <c r="G125" s="21">
        <v>0.11104584551142493</v>
      </c>
      <c r="H125" s="21">
        <v>0.1078733028059895</v>
      </c>
      <c r="I125" s="21">
        <v>0.10508256138541605</v>
      </c>
      <c r="J125" s="21">
        <v>0.10232486865857027</v>
      </c>
      <c r="K125" s="21">
        <v>9.94844704216864E-2</v>
      </c>
      <c r="L125" s="21">
        <v>9.6441083481966006E-2</v>
      </c>
      <c r="M125" s="21">
        <v>9.3427139121136094E-2</v>
      </c>
      <c r="N125" s="21">
        <v>8.9477932858598619E-2</v>
      </c>
      <c r="O125" s="21">
        <v>8.559127482451534E-2</v>
      </c>
      <c r="P125" s="21">
        <v>8.176044495874768E-2</v>
      </c>
      <c r="Q125" s="21">
        <v>7.798040439667564E-2</v>
      </c>
      <c r="R125" s="21">
        <v>7.424746004910876E-2</v>
      </c>
      <c r="S125" s="21">
        <v>7.0668555181864878E-2</v>
      </c>
      <c r="T125" s="21">
        <v>6.7114199725145651E-2</v>
      </c>
      <c r="U125" s="21">
        <v>6.3585532311528858E-2</v>
      </c>
      <c r="V125" s="21">
        <v>6.0083670055862903E-2</v>
      </c>
      <c r="W125" s="21">
        <v>5.6609662411721051E-2</v>
      </c>
      <c r="X125" s="21">
        <v>5.3258422949331141E-2</v>
      </c>
      <c r="Y125" s="21">
        <v>4.989603812401E-2</v>
      </c>
      <c r="Z125" s="21">
        <v>4.6524390133709903E-2</v>
      </c>
      <c r="AA125" s="21">
        <v>4.3145376649155409E-2</v>
      </c>
      <c r="AB125" s="21">
        <v>3.9760788572318795E-2</v>
      </c>
      <c r="AC125" s="21">
        <v>3.675081559356308E-2</v>
      </c>
      <c r="AD125" s="21">
        <v>3.3805511415790246E-2</v>
      </c>
      <c r="AE125" s="21">
        <v>3.0924035696561325E-2</v>
      </c>
      <c r="AF125" s="21">
        <v>2.8105559489203458E-2</v>
      </c>
      <c r="AG125" s="21">
        <v>2.5349318017852007E-2</v>
      </c>
      <c r="AH125" s="21">
        <v>2.3342245782669635E-2</v>
      </c>
      <c r="AI125" s="21">
        <v>2.1370871652355072E-2</v>
      </c>
      <c r="AJ125" s="21">
        <v>1.9434654123704265E-2</v>
      </c>
      <c r="AK125" s="21">
        <v>1.7533111146913916E-2</v>
      </c>
      <c r="AL125" s="21">
        <v>1.5665832164221238E-2</v>
      </c>
      <c r="AM125" s="21">
        <v>1.4852443928479064E-2</v>
      </c>
      <c r="AN125" s="21">
        <v>1.4042804202405335E-2</v>
      </c>
      <c r="AO125" s="21">
        <v>1.3236827574480081E-2</v>
      </c>
      <c r="AP125" s="21">
        <v>1.2434456659757398E-2</v>
      </c>
      <c r="AQ125" s="21">
        <v>1.1635677945309952E-2</v>
      </c>
    </row>
    <row r="126" spans="1:43" x14ac:dyDescent="0.25">
      <c r="A126" s="22" t="str">
        <f t="shared" si="1"/>
        <v>EUpFOSM</v>
      </c>
      <c r="B126" s="10" t="s">
        <v>152</v>
      </c>
      <c r="C126" s="10" t="s">
        <v>123</v>
      </c>
      <c r="D126" s="21">
        <v>1.9614611390989718</v>
      </c>
      <c r="E126" s="21">
        <v>1.9153018673870021</v>
      </c>
      <c r="F126" s="21">
        <v>1.8584847150518142</v>
      </c>
      <c r="G126" s="21">
        <v>1.7814489455621543</v>
      </c>
      <c r="H126" s="21">
        <v>1.7368930391860502</v>
      </c>
      <c r="I126" s="21">
        <v>1.6938522788865813</v>
      </c>
      <c r="J126" s="21">
        <v>1.650895761586503</v>
      </c>
      <c r="K126" s="21">
        <v>1.6079000801643377</v>
      </c>
      <c r="L126" s="21">
        <v>1.5647803733660448</v>
      </c>
      <c r="M126" s="21">
        <v>1.5217164459517878</v>
      </c>
      <c r="N126" s="21">
        <v>1.4740499539851282</v>
      </c>
      <c r="O126" s="21">
        <v>1.4263948769752697</v>
      </c>
      <c r="P126" s="21">
        <v>1.3787392008960411</v>
      </c>
      <c r="Q126" s="21">
        <v>1.3310727715218906</v>
      </c>
      <c r="R126" s="21">
        <v>1.2833867559550745</v>
      </c>
      <c r="S126" s="21">
        <v>1.2360383857391561</v>
      </c>
      <c r="T126" s="21">
        <v>1.1886572478405875</v>
      </c>
      <c r="U126" s="21">
        <v>1.1412393385275466</v>
      </c>
      <c r="V126" s="21">
        <v>1.0937807632286134</v>
      </c>
      <c r="W126" s="21">
        <v>1.0462776829082996</v>
      </c>
      <c r="X126" s="21">
        <v>0.99635617178093272</v>
      </c>
      <c r="Y126" s="21">
        <v>0.9463409827751611</v>
      </c>
      <c r="Z126" s="21">
        <v>0.89622959944065361</v>
      </c>
      <c r="AA126" s="21">
        <v>0.8460195903991955</v>
      </c>
      <c r="AB126" s="21">
        <v>0.79570849395828414</v>
      </c>
      <c r="AC126" s="21">
        <v>0.75489389378590688</v>
      </c>
      <c r="AD126" s="21">
        <v>0.71419020373464659</v>
      </c>
      <c r="AE126" s="21">
        <v>0.67359386626678819</v>
      </c>
      <c r="AF126" s="21">
        <v>0.6331013834145498</v>
      </c>
      <c r="AG126" s="21">
        <v>0.59270936681885311</v>
      </c>
      <c r="AH126" s="21">
        <v>0.56168998605782838</v>
      </c>
      <c r="AI126" s="21">
        <v>0.53077652038331147</v>
      </c>
      <c r="AJ126" s="21">
        <v>0.49996601714276234</v>
      </c>
      <c r="AK126" s="21">
        <v>0.46925562375671259</v>
      </c>
      <c r="AL126" s="21">
        <v>0.43864259906707803</v>
      </c>
      <c r="AM126" s="21">
        <v>0.4224657569471808</v>
      </c>
      <c r="AN126" s="21">
        <v>0.40638000339733737</v>
      </c>
      <c r="AO126" s="21">
        <v>0.39038301352075921</v>
      </c>
      <c r="AP126" s="21">
        <v>0.37447253114721568</v>
      </c>
      <c r="AQ126" s="21">
        <v>0.35864638685272077</v>
      </c>
    </row>
    <row r="127" spans="1:43" x14ac:dyDescent="0.25">
      <c r="A127" s="22" t="str">
        <f t="shared" si="1"/>
        <v>EUpOTHM</v>
      </c>
      <c r="B127" s="10" t="s">
        <v>152</v>
      </c>
      <c r="C127" s="10" t="s">
        <v>124</v>
      </c>
      <c r="D127" s="21">
        <v>0.12328100599522385</v>
      </c>
      <c r="E127" s="21">
        <v>0.12131599855318842</v>
      </c>
      <c r="F127" s="21">
        <v>0.1183905086544017</v>
      </c>
      <c r="G127" s="21">
        <v>0.11369568648130501</v>
      </c>
      <c r="H127" s="21">
        <v>0.1119226464953329</v>
      </c>
      <c r="I127" s="21">
        <v>0.10957988196691071</v>
      </c>
      <c r="J127" s="21">
        <v>0.10724357128086637</v>
      </c>
      <c r="K127" s="21">
        <v>0.10486211552288105</v>
      </c>
      <c r="L127" s="21">
        <v>0.10238141401951006</v>
      </c>
      <c r="M127" s="21">
        <v>9.9911211618532558E-2</v>
      </c>
      <c r="N127" s="21">
        <v>9.7082871860068476E-2</v>
      </c>
      <c r="O127" s="21">
        <v>9.4257059565586054E-2</v>
      </c>
      <c r="P127" s="21">
        <v>9.1430348571560405E-2</v>
      </c>
      <c r="Q127" s="21">
        <v>8.8600106614662888E-2</v>
      </c>
      <c r="R127" s="21">
        <v>8.5764493759103333E-2</v>
      </c>
      <c r="S127" s="21">
        <v>8.2951035745507884E-2</v>
      </c>
      <c r="T127" s="21">
        <v>8.0127226858639267E-2</v>
      </c>
      <c r="U127" s="21">
        <v>7.729309915464766E-2</v>
      </c>
      <c r="V127" s="21">
        <v>7.4448694726556908E-2</v>
      </c>
      <c r="W127" s="21">
        <v>7.159402589225794E-2</v>
      </c>
      <c r="X127" s="21">
        <v>6.8666520836224154E-2</v>
      </c>
      <c r="Y127" s="21">
        <v>6.5714719556441259E-2</v>
      </c>
      <c r="Z127" s="21">
        <v>6.2738894334416373E-2</v>
      </c>
      <c r="AA127" s="21">
        <v>5.9739350163019345E-2</v>
      </c>
      <c r="AB127" s="21">
        <v>5.6716328668661831E-2</v>
      </c>
      <c r="AC127" s="21">
        <v>5.4062242804262084E-2</v>
      </c>
      <c r="AD127" s="21">
        <v>5.1430028323254162E-2</v>
      </c>
      <c r="AE127" s="21">
        <v>4.8819147792678375E-2</v>
      </c>
      <c r="AF127" s="21">
        <v>4.6229054108962053E-2</v>
      </c>
      <c r="AG127" s="21">
        <v>4.365924288473233E-2</v>
      </c>
      <c r="AH127" s="21">
        <v>4.1650006665291506E-2</v>
      </c>
      <c r="AI127" s="21">
        <v>3.9656647978070336E-2</v>
      </c>
      <c r="AJ127" s="21">
        <v>3.7678756784005119E-2</v>
      </c>
      <c r="AK127" s="21">
        <v>3.5715962224728615E-2</v>
      </c>
      <c r="AL127" s="21">
        <v>3.3767922886639434E-2</v>
      </c>
      <c r="AM127" s="21">
        <v>3.2677143833576894E-2</v>
      </c>
      <c r="AN127" s="21">
        <v>3.1593961664225012E-2</v>
      </c>
      <c r="AO127" s="21">
        <v>3.0518151360004353E-2</v>
      </c>
      <c r="AP127" s="21">
        <v>2.9449506994858154E-2</v>
      </c>
      <c r="AQ127" s="21">
        <v>2.8387846766233182E-2</v>
      </c>
    </row>
    <row r="128" spans="1:43" x14ac:dyDescent="0.25">
      <c r="A128" s="22" t="str">
        <f t="shared" si="1"/>
        <v>EUpFBTO</v>
      </c>
      <c r="B128" s="10" t="s">
        <v>152</v>
      </c>
      <c r="C128" s="10" t="s">
        <v>125</v>
      </c>
      <c r="D128" s="21">
        <v>0.12336368546062948</v>
      </c>
      <c r="E128" s="21">
        <v>0.11991292073315218</v>
      </c>
      <c r="F128" s="21">
        <v>0.11630054148055935</v>
      </c>
      <c r="G128" s="21">
        <v>0.11247874002989433</v>
      </c>
      <c r="H128" s="21">
        <v>0.10919235470992561</v>
      </c>
      <c r="I128" s="21">
        <v>0.10634386378300853</v>
      </c>
      <c r="J128" s="21">
        <v>0.1035174278702764</v>
      </c>
      <c r="K128" s="21">
        <v>0.10061805452967065</v>
      </c>
      <c r="L128" s="21">
        <v>9.7571394806039491E-2</v>
      </c>
      <c r="M128" s="21">
        <v>9.4548646674984305E-2</v>
      </c>
      <c r="N128" s="21">
        <v>9.0713020804997768E-2</v>
      </c>
      <c r="O128" s="21">
        <v>8.6923229759138909E-2</v>
      </c>
      <c r="P128" s="21">
        <v>8.317359985981132E-2</v>
      </c>
      <c r="Q128" s="21">
        <v>7.9459634039275029E-2</v>
      </c>
      <c r="R128" s="21">
        <v>7.5778466027953684E-2</v>
      </c>
      <c r="S128" s="21">
        <v>7.2219109714276586E-2</v>
      </c>
      <c r="T128" s="21">
        <v>6.8674934517903186E-2</v>
      </c>
      <c r="U128" s="21">
        <v>6.5146832996110682E-2</v>
      </c>
      <c r="V128" s="21">
        <v>6.1635674821561071E-2</v>
      </c>
      <c r="W128" s="21">
        <v>5.8142272314021026E-2</v>
      </c>
      <c r="X128" s="21">
        <v>5.4697513314217461E-2</v>
      </c>
      <c r="Y128" s="21">
        <v>5.1238806432207129E-2</v>
      </c>
      <c r="Z128" s="21">
        <v>4.7767667114411605E-2</v>
      </c>
      <c r="AA128" s="21">
        <v>4.4285628338820993E-2</v>
      </c>
      <c r="AB128" s="21">
        <v>4.0794124347480754E-2</v>
      </c>
      <c r="AC128" s="21">
        <v>3.7762246304815505E-2</v>
      </c>
      <c r="AD128" s="21">
        <v>3.4782829276106875E-2</v>
      </c>
      <c r="AE128" s="21">
        <v>3.1855096001850103E-2</v>
      </c>
      <c r="AF128" s="21">
        <v>2.8978280634344822E-2</v>
      </c>
      <c r="AG128" s="21">
        <v>2.6151671873611004E-2</v>
      </c>
      <c r="AH128" s="21">
        <v>2.4086696833664378E-2</v>
      </c>
      <c r="AI128" s="21">
        <v>2.2050995067111501E-2</v>
      </c>
      <c r="AJ128" s="21">
        <v>2.004407392937424E-2</v>
      </c>
      <c r="AK128" s="21">
        <v>1.8065495167684409E-2</v>
      </c>
      <c r="AL128" s="21">
        <v>1.6114865481842378E-2</v>
      </c>
      <c r="AM128" s="21">
        <v>1.5258377452877725E-2</v>
      </c>
      <c r="AN128" s="21">
        <v>1.4405244277211793E-2</v>
      </c>
      <c r="AO128" s="21">
        <v>1.3555373595416031E-2</v>
      </c>
      <c r="AP128" s="21">
        <v>1.2708697418069348E-2</v>
      </c>
      <c r="AQ128" s="21">
        <v>1.1865174645406373E-2</v>
      </c>
    </row>
    <row r="129" spans="1:43" x14ac:dyDescent="0.25">
      <c r="A129" s="22" t="str">
        <f t="shared" si="1"/>
        <v>EUpTXWO</v>
      </c>
      <c r="B129" s="10" t="s">
        <v>152</v>
      </c>
      <c r="C129" s="10" t="s">
        <v>126</v>
      </c>
      <c r="D129" s="21">
        <v>0.13775212590927244</v>
      </c>
      <c r="E129" s="21">
        <v>0.13459571698696648</v>
      </c>
      <c r="F129" s="21">
        <v>0.13120957452803883</v>
      </c>
      <c r="G129" s="21">
        <v>0.1275210419065147</v>
      </c>
      <c r="H129" s="21">
        <v>0.12431858652130834</v>
      </c>
      <c r="I129" s="21">
        <v>0.12150112410388925</v>
      </c>
      <c r="J129" s="21">
        <v>0.11866194440962063</v>
      </c>
      <c r="K129" s="21">
        <v>0.1157416396336326</v>
      </c>
      <c r="L129" s="21">
        <v>0.11267214337344611</v>
      </c>
      <c r="M129" s="21">
        <v>0.10959222708211991</v>
      </c>
      <c r="N129" s="21">
        <v>0.1057556020914987</v>
      </c>
      <c r="O129" s="21">
        <v>0.10191848482877242</v>
      </c>
      <c r="P129" s="21">
        <v>9.807625059307834E-2</v>
      </c>
      <c r="Q129" s="21">
        <v>9.4225264342456372E-2</v>
      </c>
      <c r="R129" s="21">
        <v>9.0363103710954018E-2</v>
      </c>
      <c r="S129" s="21">
        <v>8.6555694820932949E-2</v>
      </c>
      <c r="T129" s="21">
        <v>8.2724909865706353E-2</v>
      </c>
      <c r="U129" s="21">
        <v>7.8871500217829738E-2</v>
      </c>
      <c r="V129" s="21">
        <v>7.4996204871013106E-2</v>
      </c>
      <c r="W129" s="21">
        <v>7.1099711183996606E-2</v>
      </c>
      <c r="X129" s="21">
        <v>6.7126497678415942E-2</v>
      </c>
      <c r="Y129" s="21">
        <v>6.310380718512687E-2</v>
      </c>
      <c r="Z129" s="21">
        <v>5.9032914913690337E-2</v>
      </c>
      <c r="AA129" s="21">
        <v>5.4915114920987662E-2</v>
      </c>
      <c r="AB129" s="21">
        <v>5.075160956489233E-2</v>
      </c>
      <c r="AC129" s="21">
        <v>4.7153469525233915E-2</v>
      </c>
      <c r="AD129" s="21">
        <v>4.3588901685390646E-2</v>
      </c>
      <c r="AE129" s="21">
        <v>4.0057247076637159E-2</v>
      </c>
      <c r="AF129" s="21">
        <v>3.6557851131933772E-2</v>
      </c>
      <c r="AG129" s="21">
        <v>3.3090107724673246E-2</v>
      </c>
      <c r="AH129" s="21">
        <v>3.0546843252551303E-2</v>
      </c>
      <c r="AI129" s="21">
        <v>2.8022242451380852E-2</v>
      </c>
      <c r="AJ129" s="21">
        <v>2.5515883177793963E-2</v>
      </c>
      <c r="AK129" s="21">
        <v>2.3027391830191757E-2</v>
      </c>
      <c r="AL129" s="21">
        <v>2.0556428665365445E-2</v>
      </c>
      <c r="AM129" s="21">
        <v>1.9479715504325257E-2</v>
      </c>
      <c r="AN129" s="21">
        <v>1.8402791496332171E-2</v>
      </c>
      <c r="AO129" s="21">
        <v>1.7325574504333807E-2</v>
      </c>
      <c r="AP129" s="21">
        <v>1.6248003109948561E-2</v>
      </c>
      <c r="AQ129" s="21">
        <v>1.51700377632773E-2</v>
      </c>
    </row>
    <row r="130" spans="1:43" x14ac:dyDescent="0.25">
      <c r="A130" s="22" t="str">
        <f t="shared" si="1"/>
        <v>EUpCOKE</v>
      </c>
      <c r="B130" s="10" t="s">
        <v>152</v>
      </c>
      <c r="C130" s="10" t="s">
        <v>127</v>
      </c>
      <c r="D130" s="21">
        <v>2.7528911358137496</v>
      </c>
      <c r="E130" s="21">
        <v>2.7152259394286093</v>
      </c>
      <c r="F130" s="21">
        <v>2.6722921893841378</v>
      </c>
      <c r="G130" s="21">
        <v>2.6226381904479967</v>
      </c>
      <c r="H130" s="21">
        <v>2.5763719843468658</v>
      </c>
      <c r="I130" s="21">
        <v>2.5357312254779298</v>
      </c>
      <c r="J130" s="21">
        <v>2.4938524030212497</v>
      </c>
      <c r="K130" s="21">
        <v>2.4495718623644636</v>
      </c>
      <c r="L130" s="21">
        <v>2.4024007677739387</v>
      </c>
      <c r="M130" s="21">
        <v>2.3536047630336787</v>
      </c>
      <c r="N130" s="21">
        <v>2.2975503570223035</v>
      </c>
      <c r="O130" s="21">
        <v>2.2390898861130308</v>
      </c>
      <c r="P130" s="21">
        <v>2.1781914380931298</v>
      </c>
      <c r="Q130" s="21">
        <v>2.1148358146713555</v>
      </c>
      <c r="R130" s="21">
        <v>2.0490065952683247</v>
      </c>
      <c r="S130" s="21">
        <v>1.9804888928768969</v>
      </c>
      <c r="T130" s="21">
        <v>1.9096289482468802</v>
      </c>
      <c r="U130" s="21">
        <v>1.8364294047093399</v>
      </c>
      <c r="V130" s="21">
        <v>1.7608929975618792</v>
      </c>
      <c r="W130" s="21">
        <v>1.6830223084596372</v>
      </c>
      <c r="X130" s="21">
        <v>1.597065648987587</v>
      </c>
      <c r="Y130" s="21">
        <v>1.5086029125693905</v>
      </c>
      <c r="Z130" s="21">
        <v>1.4176359362869746</v>
      </c>
      <c r="AA130" s="21">
        <v>1.3241666278104609</v>
      </c>
      <c r="AB130" s="21">
        <v>1.2281965622606346</v>
      </c>
      <c r="AC130" s="21">
        <v>1.1474537704210928</v>
      </c>
      <c r="AD130" s="21">
        <v>1.0660575758254152</v>
      </c>
      <c r="AE130" s="21">
        <v>0.98400913757094455</v>
      </c>
      <c r="AF130" s="21">
        <v>0.90130961301810264</v>
      </c>
      <c r="AG130" s="21">
        <v>0.81796026542219569</v>
      </c>
      <c r="AH130" s="21">
        <v>0.75660426935186154</v>
      </c>
      <c r="AI130" s="21">
        <v>0.69486582987957823</v>
      </c>
      <c r="AJ130" s="21">
        <v>0.63274540894674236</v>
      </c>
      <c r="AK130" s="21">
        <v>0.57024363894314756</v>
      </c>
      <c r="AL130" s="21">
        <v>0.50736182281402731</v>
      </c>
      <c r="AM130" s="21">
        <v>0.48057707391419047</v>
      </c>
      <c r="AN130" s="21">
        <v>0.4535709161934508</v>
      </c>
      <c r="AO130" s="21">
        <v>0.42634375423126858</v>
      </c>
      <c r="AP130" s="21">
        <v>0.39889614381247185</v>
      </c>
      <c r="AQ130" s="21">
        <v>0.37122911816069415</v>
      </c>
    </row>
    <row r="131" spans="1:43" x14ac:dyDescent="0.25">
      <c r="A131" s="22" t="str">
        <f t="shared" ref="A131:A156" si="2">B131&amp;C131</f>
        <v>EUpREFN</v>
      </c>
      <c r="B131" s="10" t="s">
        <v>152</v>
      </c>
      <c r="C131" s="10" t="s">
        <v>128</v>
      </c>
      <c r="D131" s="21">
        <v>0.58790615720064721</v>
      </c>
      <c r="E131" s="21">
        <v>0.56929513428477807</v>
      </c>
      <c r="F131" s="21">
        <v>0.55027245470296049</v>
      </c>
      <c r="G131" s="21">
        <v>0.53057064054445302</v>
      </c>
      <c r="H131" s="21">
        <v>0.5132846196077443</v>
      </c>
      <c r="I131" s="21">
        <v>0.49982744641188481</v>
      </c>
      <c r="J131" s="21">
        <v>0.48672360375578494</v>
      </c>
      <c r="K131" s="21">
        <v>0.47325520835489021</v>
      </c>
      <c r="L131" s="21">
        <v>0.45906231324173752</v>
      </c>
      <c r="M131" s="21">
        <v>0.44499028096096693</v>
      </c>
      <c r="N131" s="21">
        <v>0.42866104682409301</v>
      </c>
      <c r="O131" s="21">
        <v>0.41238457976926068</v>
      </c>
      <c r="P131" s="21">
        <v>0.39613788812839257</v>
      </c>
      <c r="Q131" s="21">
        <v>0.37990635863549538</v>
      </c>
      <c r="R131" s="21">
        <v>0.36367737701186109</v>
      </c>
      <c r="S131" s="21">
        <v>0.3476829895810889</v>
      </c>
      <c r="T131" s="21">
        <v>0.3316698027483167</v>
      </c>
      <c r="U131" s="21">
        <v>0.31563859613324952</v>
      </c>
      <c r="V131" s="21">
        <v>0.29959023555685771</v>
      </c>
      <c r="W131" s="21">
        <v>0.28352551660792547</v>
      </c>
      <c r="X131" s="21">
        <v>0.26673332387217474</v>
      </c>
      <c r="Y131" s="21">
        <v>0.24988427578676697</v>
      </c>
      <c r="Z131" s="21">
        <v>0.23298015858990861</v>
      </c>
      <c r="AA131" s="21">
        <v>0.21602278210681347</v>
      </c>
      <c r="AB131" s="21">
        <v>0.19901372855082666</v>
      </c>
      <c r="AC131" s="21">
        <v>0.18561310662657571</v>
      </c>
      <c r="AD131" s="21">
        <v>0.17223057954638921</v>
      </c>
      <c r="AE131" s="21">
        <v>0.15886612414131462</v>
      </c>
      <c r="AF131" s="21">
        <v>0.14551973239239846</v>
      </c>
      <c r="AG131" s="21">
        <v>0.13219150035703309</v>
      </c>
      <c r="AH131" s="21">
        <v>0.12241204429491948</v>
      </c>
      <c r="AI131" s="21">
        <v>0.11263887298025033</v>
      </c>
      <c r="AJ131" s="21">
        <v>0.10287194588288695</v>
      </c>
      <c r="AK131" s="21">
        <v>9.3111341301924666E-2</v>
      </c>
      <c r="AL131" s="21">
        <v>8.3357524775403147E-2</v>
      </c>
      <c r="AM131" s="21">
        <v>7.9031530530449312E-2</v>
      </c>
      <c r="AN131" s="21">
        <v>7.4698098368838339E-2</v>
      </c>
      <c r="AO131" s="21">
        <v>7.0357432932440123E-2</v>
      </c>
      <c r="AP131" s="21">
        <v>6.6009832859191264E-2</v>
      </c>
      <c r="AQ131" s="21">
        <v>6.1655867422683697E-2</v>
      </c>
    </row>
    <row r="132" spans="1:43" x14ac:dyDescent="0.25">
      <c r="A132" s="22" t="str">
        <f t="shared" si="2"/>
        <v>EUpCHEM</v>
      </c>
      <c r="B132" s="10" t="s">
        <v>152</v>
      </c>
      <c r="C132" s="10" t="s">
        <v>129</v>
      </c>
      <c r="D132" s="21">
        <v>0.30771368265692423</v>
      </c>
      <c r="E132" s="21">
        <v>0.30178696969452234</v>
      </c>
      <c r="F132" s="21">
        <v>0.29530054742279477</v>
      </c>
      <c r="G132" s="21">
        <v>0.28806572319483315</v>
      </c>
      <c r="H132" s="21">
        <v>0.28162165265189421</v>
      </c>
      <c r="I132" s="21">
        <v>0.27599618936033843</v>
      </c>
      <c r="J132" s="21">
        <v>0.27027841570193378</v>
      </c>
      <c r="K132" s="21">
        <v>0.26435415794757167</v>
      </c>
      <c r="L132" s="21">
        <v>0.25812130962733426</v>
      </c>
      <c r="M132" s="21">
        <v>0.25179375361382772</v>
      </c>
      <c r="N132" s="21">
        <v>0.2441283907628804</v>
      </c>
      <c r="O132" s="21">
        <v>0.23635183836962481</v>
      </c>
      <c r="P132" s="21">
        <v>0.22845755497878417</v>
      </c>
      <c r="Q132" s="21">
        <v>0.22044065070146068</v>
      </c>
      <c r="R132" s="21">
        <v>0.21229759744534515</v>
      </c>
      <c r="S132" s="21">
        <v>0.20410809165826227</v>
      </c>
      <c r="T132" s="21">
        <v>0.19578224607699624</v>
      </c>
      <c r="U132" s="21">
        <v>0.18732111227717207</v>
      </c>
      <c r="V132" s="21">
        <v>0.17872572697035083</v>
      </c>
      <c r="W132" s="21">
        <v>0.16999706346808285</v>
      </c>
      <c r="X132" s="21">
        <v>0.16079468446005907</v>
      </c>
      <c r="Y132" s="21">
        <v>0.15141451521539162</v>
      </c>
      <c r="Z132" s="21">
        <v>0.14185827212058444</v>
      </c>
      <c r="AA132" s="21">
        <v>0.13212769081749343</v>
      </c>
      <c r="AB132" s="21">
        <v>0.12222440270394663</v>
      </c>
      <c r="AC132" s="21">
        <v>0.1137984338061756</v>
      </c>
      <c r="AD132" s="21">
        <v>0.10538603891116816</v>
      </c>
      <c r="AE132" s="21">
        <v>9.6986455592838028E-2</v>
      </c>
      <c r="AF132" s="21">
        <v>8.8598928063620797E-2</v>
      </c>
      <c r="AG132" s="21">
        <v>8.0222762417357041E-2</v>
      </c>
      <c r="AH132" s="21">
        <v>7.4072789261009131E-2</v>
      </c>
      <c r="AI132" s="21">
        <v>6.7929466033404773E-2</v>
      </c>
      <c r="AJ132" s="21">
        <v>6.179228263936587E-2</v>
      </c>
      <c r="AK132" s="21">
        <v>5.5660787051428184E-2</v>
      </c>
      <c r="AL132" s="21">
        <v>4.9534603175168557E-2</v>
      </c>
      <c r="AM132" s="21">
        <v>4.6893023551834778E-2</v>
      </c>
      <c r="AN132" s="21">
        <v>4.4241287448513411E-2</v>
      </c>
      <c r="AO132" s="21">
        <v>4.157929460907217E-2</v>
      </c>
      <c r="AP132" s="21">
        <v>3.8906973769158082E-2</v>
      </c>
      <c r="AQ132" s="21">
        <v>3.6224302773681938E-2</v>
      </c>
    </row>
    <row r="133" spans="1:43" x14ac:dyDescent="0.25">
      <c r="A133" s="22" t="str">
        <f t="shared" si="2"/>
        <v>EUpRUBP</v>
      </c>
      <c r="B133" s="10" t="s">
        <v>152</v>
      </c>
      <c r="C133" s="10" t="s">
        <v>130</v>
      </c>
      <c r="D133" s="21">
        <v>0.17035877636201313</v>
      </c>
      <c r="E133" s="21">
        <v>0.16646280443083272</v>
      </c>
      <c r="F133" s="21">
        <v>0.16226093356530225</v>
      </c>
      <c r="G133" s="21">
        <v>0.15764110192501968</v>
      </c>
      <c r="H133" s="21">
        <v>0.15369649936836627</v>
      </c>
      <c r="I133" s="21">
        <v>0.1502149442050309</v>
      </c>
      <c r="J133" s="21">
        <v>0.14670932527358116</v>
      </c>
      <c r="K133" s="21">
        <v>0.14310020150323832</v>
      </c>
      <c r="L133" s="21">
        <v>0.13930279047517091</v>
      </c>
      <c r="M133" s="21">
        <v>0.13549317335097788</v>
      </c>
      <c r="N133" s="21">
        <v>0.13074482381373831</v>
      </c>
      <c r="O133" s="21">
        <v>0.12599627906737743</v>
      </c>
      <c r="P133" s="21">
        <v>0.12124181168187298</v>
      </c>
      <c r="Q133" s="21">
        <v>0.11647696526273088</v>
      </c>
      <c r="R133" s="21">
        <v>0.1116987402820131</v>
      </c>
      <c r="S133" s="21">
        <v>0.10699032131714836</v>
      </c>
      <c r="T133" s="21">
        <v>0.10225332008431809</v>
      </c>
      <c r="U133" s="21">
        <v>9.7488677834127069E-2</v>
      </c>
      <c r="V133" s="21">
        <v>9.2697319147737489E-2</v>
      </c>
      <c r="W133" s="21">
        <v>8.7880111649770276E-2</v>
      </c>
      <c r="X133" s="21">
        <v>8.2970992284717271E-2</v>
      </c>
      <c r="Y133" s="21">
        <v>7.8000973091206904E-2</v>
      </c>
      <c r="Z133" s="21">
        <v>7.2971634441448274E-2</v>
      </c>
      <c r="AA133" s="21">
        <v>6.7884575207134756E-2</v>
      </c>
      <c r="AB133" s="21">
        <v>6.274129491327507E-2</v>
      </c>
      <c r="AC133" s="21">
        <v>5.8304851863517859E-2</v>
      </c>
      <c r="AD133" s="21">
        <v>5.3909582105653664E-2</v>
      </c>
      <c r="AE133" s="21">
        <v>4.9554706904497925E-2</v>
      </c>
      <c r="AF133" s="21">
        <v>4.5239456237321174E-2</v>
      </c>
      <c r="AG133" s="21">
        <v>4.0963118759889339E-2</v>
      </c>
      <c r="AH133" s="21">
        <v>3.7826007506264303E-2</v>
      </c>
      <c r="AI133" s="21">
        <v>3.4711783219862014E-2</v>
      </c>
      <c r="AJ133" s="21">
        <v>3.1619941897208736E-2</v>
      </c>
      <c r="AK133" s="21">
        <v>2.8550035218922187E-2</v>
      </c>
      <c r="AL133" s="21">
        <v>2.550166760115935E-2</v>
      </c>
      <c r="AM133" s="21">
        <v>2.4168471157523075E-2</v>
      </c>
      <c r="AN133" s="21">
        <v>2.2835089555903632E-2</v>
      </c>
      <c r="AO133" s="21">
        <v>2.1501421703645551E-2</v>
      </c>
      <c r="AP133" s="21">
        <v>2.0167391545827917E-2</v>
      </c>
      <c r="AQ133" s="21">
        <v>1.8832955568953147E-2</v>
      </c>
    </row>
    <row r="134" spans="1:43" x14ac:dyDescent="0.25">
      <c r="A134" s="22" t="str">
        <f t="shared" si="2"/>
        <v>EUpNMMP</v>
      </c>
      <c r="B134" s="10" t="s">
        <v>152</v>
      </c>
      <c r="C134" s="10" t="s">
        <v>131</v>
      </c>
      <c r="D134" s="21">
        <v>0.93503466494548038</v>
      </c>
      <c r="E134" s="21">
        <v>0.92373555363452464</v>
      </c>
      <c r="F134" s="21">
        <v>0.90357697626654798</v>
      </c>
      <c r="G134" s="21">
        <v>0.86690350658052107</v>
      </c>
      <c r="H134" s="21">
        <v>0.85608543834400064</v>
      </c>
      <c r="I134" s="21">
        <v>0.83936330043806096</v>
      </c>
      <c r="J134" s="21">
        <v>0.82256224697710323</v>
      </c>
      <c r="K134" s="21">
        <v>0.80558391390631456</v>
      </c>
      <c r="L134" s="21">
        <v>0.78833093724483816</v>
      </c>
      <c r="M134" s="21">
        <v>0.77099492831606553</v>
      </c>
      <c r="N134" s="21">
        <v>0.75201780041412825</v>
      </c>
      <c r="O134" s="21">
        <v>0.73287984191982414</v>
      </c>
      <c r="P134" s="21">
        <v>0.71357210381395175</v>
      </c>
      <c r="Q134" s="21">
        <v>0.69408707251970103</v>
      </c>
      <c r="R134" s="21">
        <v>0.67441881077745092</v>
      </c>
      <c r="S134" s="21">
        <v>0.65461215146384388</v>
      </c>
      <c r="T134" s="21">
        <v>0.63462117590571476</v>
      </c>
      <c r="U134" s="21">
        <v>0.61444411108578278</v>
      </c>
      <c r="V134" s="21">
        <v>0.59407922780286238</v>
      </c>
      <c r="W134" s="21">
        <v>0.57352479669762269</v>
      </c>
      <c r="X134" s="21">
        <v>0.5519322016845013</v>
      </c>
      <c r="Y134" s="21">
        <v>0.53009581269004891</v>
      </c>
      <c r="Z134" s="21">
        <v>0.50801469062597915</v>
      </c>
      <c r="AA134" s="21">
        <v>0.4856879686605694</v>
      </c>
      <c r="AB134" s="21">
        <v>0.46311472606523951</v>
      </c>
      <c r="AC134" s="21">
        <v>0.44341306145069448</v>
      </c>
      <c r="AD134" s="21">
        <v>0.42377390189108999</v>
      </c>
      <c r="AE134" s="21">
        <v>0.40419431932501804</v>
      </c>
      <c r="AF134" s="21">
        <v>0.38467143773528334</v>
      </c>
      <c r="AG134" s="21">
        <v>0.36520248548627843</v>
      </c>
      <c r="AH134" s="21">
        <v>0.34973962131387271</v>
      </c>
      <c r="AI134" s="21">
        <v>0.33434649757151469</v>
      </c>
      <c r="AJ134" s="21">
        <v>0.31902064049870382</v>
      </c>
      <c r="AK134" s="21">
        <v>0.30375967471591192</v>
      </c>
      <c r="AL134" s="21">
        <v>0.28856133149657881</v>
      </c>
      <c r="AM134" s="21">
        <v>0.27969935582404293</v>
      </c>
      <c r="AN134" s="21">
        <v>0.27089776055434645</v>
      </c>
      <c r="AO134" s="21">
        <v>0.26215464642913733</v>
      </c>
      <c r="AP134" s="21">
        <v>0.25346818007287852</v>
      </c>
      <c r="AQ134" s="21">
        <v>0.24483660903853277</v>
      </c>
    </row>
    <row r="135" spans="1:43" x14ac:dyDescent="0.25">
      <c r="A135" s="22" t="str">
        <f t="shared" si="2"/>
        <v>EUpMETP</v>
      </c>
      <c r="B135" s="10" t="s">
        <v>152</v>
      </c>
      <c r="C135" s="10" t="s">
        <v>132</v>
      </c>
      <c r="D135" s="21">
        <v>0.23607994862581583</v>
      </c>
      <c r="E135" s="21">
        <v>0.23099311494006214</v>
      </c>
      <c r="F135" s="21">
        <v>0.2254950802739859</v>
      </c>
      <c r="G135" s="21">
        <v>0.21946695882259037</v>
      </c>
      <c r="H135" s="21">
        <v>0.21425759426572055</v>
      </c>
      <c r="I135" s="21">
        <v>0.20966147864492446</v>
      </c>
      <c r="J135" s="21">
        <v>0.20500916824356952</v>
      </c>
      <c r="K135" s="21">
        <v>0.20020294524574256</v>
      </c>
      <c r="L135" s="21">
        <v>0.19513833719268026</v>
      </c>
      <c r="M135" s="21">
        <v>0.19004212884336891</v>
      </c>
      <c r="N135" s="21">
        <v>0.18379858712116381</v>
      </c>
      <c r="O135" s="21">
        <v>0.17751714229249504</v>
      </c>
      <c r="P135" s="21">
        <v>0.17119014613874062</v>
      </c>
      <c r="Q135" s="21">
        <v>0.16481159227315612</v>
      </c>
      <c r="R135" s="21">
        <v>0.15837772488175683</v>
      </c>
      <c r="S135" s="21">
        <v>0.15197484301012509</v>
      </c>
      <c r="T135" s="21">
        <v>0.14550260815725924</v>
      </c>
      <c r="U135" s="21">
        <v>0.13896208107196273</v>
      </c>
      <c r="V135" s="21">
        <v>0.13235430118724534</v>
      </c>
      <c r="W135" s="21">
        <v>0.12568025189031495</v>
      </c>
      <c r="X135" s="21">
        <v>0.1187648299342885</v>
      </c>
      <c r="Y135" s="21">
        <v>0.11174206664818032</v>
      </c>
      <c r="Z135" s="21">
        <v>0.10461371255729812</v>
      </c>
      <c r="AA135" s="21">
        <v>9.7381536061870833E-2</v>
      </c>
      <c r="AB135" s="21">
        <v>9.004718677388357E-2</v>
      </c>
      <c r="AC135" s="21">
        <v>8.376566962575005E-2</v>
      </c>
      <c r="AD135" s="21">
        <v>7.7519465755086059E-2</v>
      </c>
      <c r="AE135" s="21">
        <v>7.1307652109810604E-2</v>
      </c>
      <c r="AF135" s="21">
        <v>6.5129323736170974E-2</v>
      </c>
      <c r="AG135" s="21">
        <v>5.8983651468576537E-2</v>
      </c>
      <c r="AH135" s="21">
        <v>5.447025885788781E-2</v>
      </c>
      <c r="AI135" s="21">
        <v>4.9976416439342142E-2</v>
      </c>
      <c r="AJ135" s="21">
        <v>4.5501531590571354E-2</v>
      </c>
      <c r="AK135" s="21">
        <v>4.1045080918821419E-2</v>
      </c>
      <c r="AL135" s="21">
        <v>3.6606622377041154E-2</v>
      </c>
      <c r="AM135" s="21">
        <v>3.4674879728242791E-2</v>
      </c>
      <c r="AN135" s="21">
        <v>3.2739737098074317E-2</v>
      </c>
      <c r="AO135" s="21">
        <v>3.0801076816834971E-2</v>
      </c>
      <c r="AP135" s="21">
        <v>2.8858814134112509E-2</v>
      </c>
      <c r="AQ135" s="21">
        <v>2.6912915008857397E-2</v>
      </c>
    </row>
    <row r="136" spans="1:43" x14ac:dyDescent="0.25">
      <c r="A136" s="22" t="str">
        <f t="shared" si="2"/>
        <v>EUpELEC</v>
      </c>
      <c r="B136" s="10" t="s">
        <v>152</v>
      </c>
      <c r="C136" s="10" t="s">
        <v>133</v>
      </c>
      <c r="D136" s="21">
        <v>0.11011924986646249</v>
      </c>
      <c r="E136" s="21">
        <v>0.10738862739826316</v>
      </c>
      <c r="F136" s="21">
        <v>0.10448937588202334</v>
      </c>
      <c r="G136" s="21">
        <v>0.10138966224610413</v>
      </c>
      <c r="H136" s="21">
        <v>9.8775494351313275E-2</v>
      </c>
      <c r="I136" s="21">
        <v>9.646819790785921E-2</v>
      </c>
      <c r="J136" s="21">
        <v>9.4147640942116251E-2</v>
      </c>
      <c r="K136" s="21">
        <v>9.1758347437528309E-2</v>
      </c>
      <c r="L136" s="21">
        <v>8.9225847242880851E-2</v>
      </c>
      <c r="M136" s="21">
        <v>8.6704030217069183E-2</v>
      </c>
      <c r="N136" s="21">
        <v>8.3600438812160505E-2</v>
      </c>
      <c r="O136" s="21">
        <v>8.0505306846101243E-2</v>
      </c>
      <c r="P136" s="21">
        <v>7.7413439495455094E-2</v>
      </c>
      <c r="Q136" s="21">
        <v>7.432073521817939E-2</v>
      </c>
      <c r="R136" s="21">
        <v>7.1224696556318579E-2</v>
      </c>
      <c r="S136" s="21">
        <v>6.8177417336329205E-2</v>
      </c>
      <c r="T136" s="21">
        <v>6.5117339480515568E-2</v>
      </c>
      <c r="U136" s="21">
        <v>6.2044972303533452E-2</v>
      </c>
      <c r="V136" s="21">
        <v>5.8960821075373815E-2</v>
      </c>
      <c r="W136" s="21">
        <v>5.5865352189366169E-2</v>
      </c>
      <c r="X136" s="21">
        <v>5.2714797122163759E-2</v>
      </c>
      <c r="Y136" s="21">
        <v>4.9531027643384795E-2</v>
      </c>
      <c r="Z136" s="21">
        <v>4.6314956610938096E-2</v>
      </c>
      <c r="AA136" s="21">
        <v>4.3067521668832875E-2</v>
      </c>
      <c r="AB136" s="21">
        <v>3.9789567931564074E-2</v>
      </c>
      <c r="AC136" s="21">
        <v>3.6974078156960299E-2</v>
      </c>
      <c r="AD136" s="21">
        <v>3.4186496807502298E-2</v>
      </c>
      <c r="AE136" s="21">
        <v>3.1426212063292547E-2</v>
      </c>
      <c r="AF136" s="21">
        <v>2.8692618587260132E-2</v>
      </c>
      <c r="AG136" s="21">
        <v>2.5985165527463883E-2</v>
      </c>
      <c r="AH136" s="21">
        <v>2.3996621539377316E-2</v>
      </c>
      <c r="AI136" s="21">
        <v>2.2023766316521254E-2</v>
      </c>
      <c r="AJ136" s="21">
        <v>2.0066217012167153E-2</v>
      </c>
      <c r="AK136" s="21">
        <v>1.8123643297300318E-2</v>
      </c>
      <c r="AL136" s="21">
        <v>1.6195757440196856E-2</v>
      </c>
      <c r="AM136" s="21">
        <v>1.5347647754358373E-2</v>
      </c>
      <c r="AN136" s="21">
        <v>1.4500099976947456E-2</v>
      </c>
      <c r="AO136" s="21">
        <v>1.3653034934057895E-2</v>
      </c>
      <c r="AP136" s="21">
        <v>1.2806397175137318E-2</v>
      </c>
      <c r="AQ136" s="21">
        <v>1.1960158274189614E-2</v>
      </c>
    </row>
    <row r="137" spans="1:43" x14ac:dyDescent="0.25">
      <c r="A137" s="22" t="str">
        <f t="shared" si="2"/>
        <v>EUpMACH</v>
      </c>
      <c r="B137" s="10" t="s">
        <v>152</v>
      </c>
      <c r="C137" s="10" t="s">
        <v>134</v>
      </c>
      <c r="D137" s="21">
        <v>0.1011185490869404</v>
      </c>
      <c r="E137" s="21">
        <v>9.8471271567574847E-2</v>
      </c>
      <c r="F137" s="21">
        <v>9.5674847166075994E-2</v>
      </c>
      <c r="G137" s="21">
        <v>9.2701202520358628E-2</v>
      </c>
      <c r="H137" s="21">
        <v>9.0216119279246554E-2</v>
      </c>
      <c r="I137" s="21">
        <v>8.8013520599871997E-2</v>
      </c>
      <c r="J137" s="21">
        <v>8.5805284778507573E-2</v>
      </c>
      <c r="K137" s="21">
        <v>8.3532956036391548E-2</v>
      </c>
      <c r="L137" s="21">
        <v>8.1116874815957862E-2</v>
      </c>
      <c r="M137" s="21">
        <v>7.8720885273174224E-2</v>
      </c>
      <c r="N137" s="21">
        <v>7.5722667176596481E-2</v>
      </c>
      <c r="O137" s="21">
        <v>7.2749025160039782E-2</v>
      </c>
      <c r="P137" s="21">
        <v>6.9794546684090797E-2</v>
      </c>
      <c r="Q137" s="21">
        <v>6.6854957270700677E-2</v>
      </c>
      <c r="R137" s="21">
        <v>6.3927630392724533E-2</v>
      </c>
      <c r="S137" s="21">
        <v>6.107254719362909E-2</v>
      </c>
      <c r="T137" s="21">
        <v>5.8217991925131773E-2</v>
      </c>
      <c r="U137" s="21">
        <v>5.536456285491087E-2</v>
      </c>
      <c r="V137" s="21">
        <v>5.2512849468638323E-2</v>
      </c>
      <c r="W137" s="21">
        <v>4.9663398715863671E-2</v>
      </c>
      <c r="X137" s="21">
        <v>4.6814143186382884E-2</v>
      </c>
      <c r="Y137" s="21">
        <v>4.3943363894102805E-2</v>
      </c>
      <c r="Z137" s="21">
        <v>4.1052115407234968E-2</v>
      </c>
      <c r="AA137" s="21">
        <v>3.8141475599484109E-2</v>
      </c>
      <c r="AB137" s="21">
        <v>3.5212427364520238E-2</v>
      </c>
      <c r="AC137" s="21">
        <v>3.2671758684549412E-2</v>
      </c>
      <c r="AD137" s="21">
        <v>3.016672920760155E-2</v>
      </c>
      <c r="AE137" s="21">
        <v>2.7696673746077871E-2</v>
      </c>
      <c r="AF137" s="21">
        <v>2.5260935158265219E-2</v>
      </c>
      <c r="AG137" s="21">
        <v>2.2858913884852061E-2</v>
      </c>
      <c r="AH137" s="21">
        <v>2.1097130173817313E-2</v>
      </c>
      <c r="AI137" s="21">
        <v>1.935537461135961E-2</v>
      </c>
      <c r="AJ137" s="21">
        <v>1.763323189423438E-2</v>
      </c>
      <c r="AK137" s="21">
        <v>1.5930340173690882E-2</v>
      </c>
      <c r="AL137" s="21">
        <v>1.4246382670992652E-2</v>
      </c>
      <c r="AM137" s="21">
        <v>1.350302919497437E-2</v>
      </c>
      <c r="AN137" s="21">
        <v>1.276152387402274E-2</v>
      </c>
      <c r="AO137" s="21">
        <v>1.2021783558194166E-2</v>
      </c>
      <c r="AP137" s="21">
        <v>1.1283749499078399E-2</v>
      </c>
      <c r="AQ137" s="21">
        <v>1.054739150085271E-2</v>
      </c>
    </row>
    <row r="138" spans="1:43" x14ac:dyDescent="0.25">
      <c r="A138" s="22" t="str">
        <f t="shared" si="2"/>
        <v>EUpELCT</v>
      </c>
      <c r="B138" s="10" t="s">
        <v>152</v>
      </c>
      <c r="C138" s="10" t="s">
        <v>135</v>
      </c>
      <c r="D138" s="21">
        <v>3.1784206766504219</v>
      </c>
      <c r="E138" s="21">
        <v>2.9984572969152081</v>
      </c>
      <c r="F138" s="21">
        <v>2.8235510865552818</v>
      </c>
      <c r="G138" s="21">
        <v>2.6522169413127474</v>
      </c>
      <c r="H138" s="21">
        <v>2.4926494330464797</v>
      </c>
      <c r="I138" s="21">
        <v>2.370375035681568</v>
      </c>
      <c r="J138" s="21">
        <v>2.2519400954118973</v>
      </c>
      <c r="K138" s="21">
        <v>2.1369404701113117</v>
      </c>
      <c r="L138" s="21">
        <v>2.0251731586250314</v>
      </c>
      <c r="M138" s="21">
        <v>1.9169455862675702</v>
      </c>
      <c r="N138" s="21">
        <v>1.7715146690553778</v>
      </c>
      <c r="O138" s="21">
        <v>1.6342788524939642</v>
      </c>
      <c r="P138" s="21">
        <v>1.5048163393902232</v>
      </c>
      <c r="Q138" s="21">
        <v>1.3827364836471454</v>
      </c>
      <c r="R138" s="21">
        <v>1.2676751838454177</v>
      </c>
      <c r="S138" s="21">
        <v>1.1646606461210893</v>
      </c>
      <c r="T138" s="21">
        <v>1.0668276767641123</v>
      </c>
      <c r="U138" s="21">
        <v>0.97402864287052648</v>
      </c>
      <c r="V138" s="21">
        <v>0.88612144700032536</v>
      </c>
      <c r="W138" s="21">
        <v>0.80296920390677118</v>
      </c>
      <c r="X138" s="21">
        <v>0.73220024573629761</v>
      </c>
      <c r="Y138" s="21">
        <v>0.66433398337163752</v>
      </c>
      <c r="Z138" s="21">
        <v>0.59934285814592991</v>
      </c>
      <c r="AA138" s="21">
        <v>0.53719966982416345</v>
      </c>
      <c r="AB138" s="21">
        <v>0.47787743582553233</v>
      </c>
      <c r="AC138" s="21">
        <v>0.42553239486843064</v>
      </c>
      <c r="AD138" s="21">
        <v>0.37634732679582461</v>
      </c>
      <c r="AE138" s="21">
        <v>0.33025788477101847</v>
      </c>
      <c r="AF138" s="21">
        <v>0.28720142207504751</v>
      </c>
      <c r="AG138" s="21">
        <v>0.24711699482300398</v>
      </c>
      <c r="AH138" s="21">
        <v>0.21902428659785456</v>
      </c>
      <c r="AI138" s="21">
        <v>0.19259845997455227</v>
      </c>
      <c r="AJ138" s="21">
        <v>0.1678069012803789</v>
      </c>
      <c r="AK138" s="21">
        <v>0.14461788316380553</v>
      </c>
      <c r="AL138" s="21">
        <v>0.12300058056515206</v>
      </c>
      <c r="AM138" s="21">
        <v>0.11377243251459845</v>
      </c>
      <c r="AN138" s="21">
        <v>0.10487422302451022</v>
      </c>
      <c r="AO138" s="21">
        <v>9.6299261329886421E-2</v>
      </c>
      <c r="AP138" s="21">
        <v>8.8041063929989671E-2</v>
      </c>
      <c r="AQ138" s="21">
        <v>8.009338202626215E-2</v>
      </c>
    </row>
    <row r="139" spans="1:43" x14ac:dyDescent="0.25">
      <c r="A139" s="22" t="str">
        <f t="shared" si="2"/>
        <v>EUpTRDI</v>
      </c>
      <c r="B139" s="10" t="s">
        <v>152</v>
      </c>
      <c r="C139" s="10" t="s">
        <v>136</v>
      </c>
      <c r="D139" s="21">
        <v>0.64198091912511424</v>
      </c>
      <c r="E139" s="21">
        <v>0.62820608850641824</v>
      </c>
      <c r="F139" s="21">
        <v>0.61336902791527259</v>
      </c>
      <c r="G139" s="21">
        <v>0.59706444547889537</v>
      </c>
      <c r="H139" s="21">
        <v>0.58243768248231831</v>
      </c>
      <c r="I139" s="21">
        <v>0.56973329707495624</v>
      </c>
      <c r="J139" s="21">
        <v>0.55700731568426942</v>
      </c>
      <c r="K139" s="21">
        <v>0.54386283828426141</v>
      </c>
      <c r="L139" s="21">
        <v>0.53013919901553108</v>
      </c>
      <c r="M139" s="21">
        <v>0.51627383983031128</v>
      </c>
      <c r="N139" s="21">
        <v>0.49867858248571117</v>
      </c>
      <c r="O139" s="21">
        <v>0.4810293437217934</v>
      </c>
      <c r="P139" s="21">
        <v>0.46330914428745662</v>
      </c>
      <c r="Q139" s="21">
        <v>0.44550573562783224</v>
      </c>
      <c r="R139" s="21">
        <v>0.42760830627378432</v>
      </c>
      <c r="S139" s="21">
        <v>0.40994570094162675</v>
      </c>
      <c r="T139" s="21">
        <v>0.3921280650650496</v>
      </c>
      <c r="U139" s="21">
        <v>0.37415936459225763</v>
      </c>
      <c r="V139" s="21">
        <v>0.3560435189825073</v>
      </c>
      <c r="W139" s="21">
        <v>0.33778429520056663</v>
      </c>
      <c r="X139" s="21">
        <v>0.31913526608814213</v>
      </c>
      <c r="Y139" s="21">
        <v>0.30020397931929799</v>
      </c>
      <c r="Z139" s="21">
        <v>0.28099687308474408</v>
      </c>
      <c r="AA139" s="21">
        <v>0.26152037656610017</v>
      </c>
      <c r="AB139" s="21">
        <v>0.24178071208988849</v>
      </c>
      <c r="AC139" s="21">
        <v>0.22468050205561885</v>
      </c>
      <c r="AD139" s="21">
        <v>0.20771160574137448</v>
      </c>
      <c r="AE139" s="21">
        <v>0.1908721161412722</v>
      </c>
      <c r="AF139" s="21">
        <v>0.17416017846433296</v>
      </c>
      <c r="AG139" s="21">
        <v>0.15757405928344081</v>
      </c>
      <c r="AH139" s="21">
        <v>0.1454517325436695</v>
      </c>
      <c r="AI139" s="21">
        <v>0.13339782473637674</v>
      </c>
      <c r="AJ139" s="21">
        <v>0.12141101305868374</v>
      </c>
      <c r="AK139" s="21">
        <v>0.10949009233710916</v>
      </c>
      <c r="AL139" s="21">
        <v>9.763415359258476E-2</v>
      </c>
      <c r="AM139" s="21">
        <v>9.2557387226322452E-2</v>
      </c>
      <c r="AN139" s="21">
        <v>8.746719716028406E-2</v>
      </c>
      <c r="AO139" s="21">
        <v>8.2363454494253086E-2</v>
      </c>
      <c r="AP139" s="21">
        <v>7.7246103750819417E-2</v>
      </c>
      <c r="AQ139" s="21">
        <v>7.2115287343821555E-2</v>
      </c>
    </row>
    <row r="140" spans="1:43" x14ac:dyDescent="0.25">
      <c r="A140" s="22" t="str">
        <f t="shared" si="2"/>
        <v>EUpHWAT</v>
      </c>
      <c r="B140" s="10" t="s">
        <v>152</v>
      </c>
      <c r="C140" s="10" t="s">
        <v>137</v>
      </c>
      <c r="D140" s="21">
        <v>15.451172908923116</v>
      </c>
      <c r="E140" s="21">
        <v>15.208335734692231</v>
      </c>
      <c r="F140" s="21">
        <v>14.939484983992227</v>
      </c>
      <c r="G140" s="21">
        <v>14.637773802618565</v>
      </c>
      <c r="H140" s="21">
        <v>14.340042167611001</v>
      </c>
      <c r="I140" s="21">
        <v>14.090465458554576</v>
      </c>
      <c r="J140" s="21">
        <v>13.831711879934847</v>
      </c>
      <c r="K140" s="21">
        <v>13.563192127110975</v>
      </c>
      <c r="L140" s="21">
        <v>13.284679732253721</v>
      </c>
      <c r="M140" s="21">
        <v>12.996807826825931</v>
      </c>
      <c r="N140" s="21">
        <v>12.66845848316002</v>
      </c>
      <c r="O140" s="21">
        <v>12.327495158348841</v>
      </c>
      <c r="P140" s="21">
        <v>11.973902521594209</v>
      </c>
      <c r="Q140" s="21">
        <v>11.607671695924171</v>
      </c>
      <c r="R140" s="21">
        <v>11.228795485511666</v>
      </c>
      <c r="S140" s="21">
        <v>10.836265052706567</v>
      </c>
      <c r="T140" s="21">
        <v>10.43183269672682</v>
      </c>
      <c r="U140" s="21">
        <v>10.01550175050831</v>
      </c>
      <c r="V140" s="21">
        <v>9.5872754607098454</v>
      </c>
      <c r="W140" s="21">
        <v>9.1471568642136507</v>
      </c>
      <c r="X140" s="21">
        <v>8.6618927926448475</v>
      </c>
      <c r="Y140" s="21">
        <v>8.164011792633401</v>
      </c>
      <c r="Z140" s="21">
        <v>7.6535169281601982</v>
      </c>
      <c r="AA140" s="21">
        <v>7.1304112149495182</v>
      </c>
      <c r="AB140" s="21">
        <v>6.5946973924297314</v>
      </c>
      <c r="AC140" s="21">
        <v>6.1494355974909389</v>
      </c>
      <c r="AD140" s="21">
        <v>5.7008486651916241</v>
      </c>
      <c r="AE140" s="21">
        <v>5.2489356231124464</v>
      </c>
      <c r="AF140" s="21">
        <v>4.7936954975416288</v>
      </c>
      <c r="AG140" s="21">
        <v>4.3351273869261666</v>
      </c>
      <c r="AH140" s="21">
        <v>3.9981056815613107</v>
      </c>
      <c r="AI140" s="21">
        <v>3.659167735402205</v>
      </c>
      <c r="AJ140" s="21">
        <v>3.3183122563333809</v>
      </c>
      <c r="AK140" s="21">
        <v>2.9755380612739399</v>
      </c>
      <c r="AL140" s="21">
        <v>2.6308442886153012</v>
      </c>
      <c r="AM140" s="21">
        <v>2.4843028108897922</v>
      </c>
      <c r="AN140" s="21">
        <v>2.3367063709585287</v>
      </c>
      <c r="AO140" s="21">
        <v>2.1880541950099195</v>
      </c>
      <c r="AP140" s="21">
        <v>2.0383455915872841</v>
      </c>
      <c r="AQ140" s="21">
        <v>1.887580093517061</v>
      </c>
    </row>
    <row r="141" spans="1:43" x14ac:dyDescent="0.25">
      <c r="A141" s="22" t="str">
        <f t="shared" si="2"/>
        <v>EUpWATR</v>
      </c>
      <c r="B141" s="10" t="s">
        <v>152</v>
      </c>
      <c r="C141" s="10" t="s">
        <v>138</v>
      </c>
      <c r="D141" s="21">
        <v>0.25776518291805739</v>
      </c>
      <c r="E141" s="21">
        <v>0.25170762969829741</v>
      </c>
      <c r="F141" s="21">
        <v>0.24526835495582766</v>
      </c>
      <c r="G141" s="21">
        <v>0.2382917555077273</v>
      </c>
      <c r="H141" s="21">
        <v>0.23193734208709027</v>
      </c>
      <c r="I141" s="21">
        <v>0.22662263543329875</v>
      </c>
      <c r="J141" s="21">
        <v>0.22126702301936407</v>
      </c>
      <c r="K141" s="21">
        <v>0.21578849606107187</v>
      </c>
      <c r="L141" s="21">
        <v>0.21013144229793546</v>
      </c>
      <c r="M141" s="21">
        <v>0.20442459447074723</v>
      </c>
      <c r="N141" s="21">
        <v>0.19747421396034981</v>
      </c>
      <c r="O141" s="21">
        <v>0.19049019290931368</v>
      </c>
      <c r="P141" s="21">
        <v>0.18346780889149916</v>
      </c>
      <c r="Q141" s="21">
        <v>0.176403488315239</v>
      </c>
      <c r="R141" s="21">
        <v>0.1692944376077683</v>
      </c>
      <c r="S141" s="21">
        <v>0.16224124718309363</v>
      </c>
      <c r="T141" s="21">
        <v>0.15512842545321748</v>
      </c>
      <c r="U141" s="21">
        <v>0.14795699062376677</v>
      </c>
      <c r="V141" s="21">
        <v>0.14072794501435182</v>
      </c>
      <c r="W141" s="21">
        <v>0.13344222715742804</v>
      </c>
      <c r="X141" s="21">
        <v>0.12588014189234897</v>
      </c>
      <c r="Y141" s="21">
        <v>0.11822265541992261</v>
      </c>
      <c r="Z141" s="21">
        <v>0.11047147038800953</v>
      </c>
      <c r="AA141" s="21">
        <v>0.10262830260158884</v>
      </c>
      <c r="AB141" s="21">
        <v>9.4694777664860785E-2</v>
      </c>
      <c r="AC141" s="21">
        <v>8.8016226563819577E-2</v>
      </c>
      <c r="AD141" s="21">
        <v>8.1371189956856105E-2</v>
      </c>
      <c r="AE141" s="21">
        <v>7.4759000872139048E-2</v>
      </c>
      <c r="AF141" s="21">
        <v>6.8178986874426473E-2</v>
      </c>
      <c r="AG141" s="21">
        <v>6.1630523761285083E-2</v>
      </c>
      <c r="AH141" s="21">
        <v>5.6833478148862637E-2</v>
      </c>
      <c r="AI141" s="21">
        <v>5.2054504933464418E-2</v>
      </c>
      <c r="AJ141" s="21">
        <v>4.7293149108433741E-2</v>
      </c>
      <c r="AK141" s="21">
        <v>4.2548998429234652E-2</v>
      </c>
      <c r="AL141" s="21">
        <v>3.7821693786285748E-2</v>
      </c>
      <c r="AM141" s="21">
        <v>3.5775608739524456E-2</v>
      </c>
      <c r="AN141" s="21">
        <v>3.3725934378928457E-2</v>
      </c>
      <c r="AO141" s="21">
        <v>3.1672588477808072E-2</v>
      </c>
      <c r="AP141" s="21">
        <v>2.961550905961563E-2</v>
      </c>
      <c r="AQ141" s="21">
        <v>2.7554670151320848E-2</v>
      </c>
    </row>
    <row r="142" spans="1:43" x14ac:dyDescent="0.25">
      <c r="A142" s="22" t="str">
        <f t="shared" si="2"/>
        <v>EUpCONS</v>
      </c>
      <c r="B142" s="10" t="s">
        <v>152</v>
      </c>
      <c r="C142" s="10" t="s">
        <v>139</v>
      </c>
      <c r="D142" s="21">
        <v>0.17161370535283571</v>
      </c>
      <c r="E142" s="21">
        <v>0.16832072636765183</v>
      </c>
      <c r="F142" s="21">
        <v>0.1642173553930677</v>
      </c>
      <c r="G142" s="21">
        <v>0.15869475726430426</v>
      </c>
      <c r="H142" s="21">
        <v>0.1554741772625079</v>
      </c>
      <c r="I142" s="21">
        <v>0.15215757625703197</v>
      </c>
      <c r="J142" s="21">
        <v>0.14882638262613068</v>
      </c>
      <c r="K142" s="21">
        <v>0.14541724443686954</v>
      </c>
      <c r="L142" s="21">
        <v>0.1418624154534931</v>
      </c>
      <c r="M142" s="21">
        <v>0.13829977987955355</v>
      </c>
      <c r="N142" s="21">
        <v>0.13415438708168836</v>
      </c>
      <c r="O142" s="21">
        <v>0.12998735908204684</v>
      </c>
      <c r="P142" s="21">
        <v>0.12579433453019373</v>
      </c>
      <c r="Q142" s="21">
        <v>0.12157192423563279</v>
      </c>
      <c r="R142" s="21">
        <v>0.11731788641889684</v>
      </c>
      <c r="S142" s="21">
        <v>0.11307182748242095</v>
      </c>
      <c r="T142" s="21">
        <v>0.10878892235256932</v>
      </c>
      <c r="U142" s="21">
        <v>0.10446940844724018</v>
      </c>
      <c r="V142" s="21">
        <v>0.10011352822234298</v>
      </c>
      <c r="W142" s="21">
        <v>9.5721490839257517E-2</v>
      </c>
      <c r="X142" s="21">
        <v>9.11431067215277E-2</v>
      </c>
      <c r="Y142" s="21">
        <v>8.6509485326797031E-2</v>
      </c>
      <c r="Z142" s="21">
        <v>8.1821155808365909E-2</v>
      </c>
      <c r="AA142" s="21">
        <v>7.7078678172554094E-2</v>
      </c>
      <c r="AB142" s="21">
        <v>7.2282533409927407E-2</v>
      </c>
      <c r="AC142" s="21">
        <v>6.8188584069711844E-2</v>
      </c>
      <c r="AD142" s="21">
        <v>6.4112822220939614E-2</v>
      </c>
      <c r="AE142" s="21">
        <v>6.0054667114165516E-2</v>
      </c>
      <c r="AF142" s="21">
        <v>5.6013534209157445E-2</v>
      </c>
      <c r="AG142" s="21">
        <v>5.1988888891094098E-2</v>
      </c>
      <c r="AH142" s="21">
        <v>4.8945308564565138E-2</v>
      </c>
      <c r="AI142" s="21">
        <v>4.5914457571319955E-2</v>
      </c>
      <c r="AJ142" s="21">
        <v>4.2895912036720829E-2</v>
      </c>
      <c r="AK142" s="21">
        <v>3.988929498454763E-2</v>
      </c>
      <c r="AL142" s="21">
        <v>3.6894273815774037E-2</v>
      </c>
      <c r="AM142" s="21">
        <v>3.5418912384348467E-2</v>
      </c>
      <c r="AN142" s="21">
        <v>3.3947000197291133E-2</v>
      </c>
      <c r="AO142" s="21">
        <v>3.2478345578784595E-2</v>
      </c>
      <c r="AP142" s="21">
        <v>3.1012780498169912E-2</v>
      </c>
      <c r="AQ142" s="21">
        <v>2.9550168891384065E-2</v>
      </c>
    </row>
    <row r="143" spans="1:43" x14ac:dyDescent="0.25">
      <c r="A143" s="22" t="str">
        <f t="shared" si="2"/>
        <v>EUpTRAD</v>
      </c>
      <c r="B143" s="10" t="s">
        <v>152</v>
      </c>
      <c r="C143" s="10" t="s">
        <v>140</v>
      </c>
      <c r="D143" s="21">
        <v>1.7555679678002534E-2</v>
      </c>
      <c r="E143" s="21">
        <v>1.7159331023753888E-2</v>
      </c>
      <c r="F143" s="21">
        <v>1.6737087180652033E-2</v>
      </c>
      <c r="G143" s="21">
        <v>1.6285120254697416E-2</v>
      </c>
      <c r="H143" s="21">
        <v>1.5907056305008771E-2</v>
      </c>
      <c r="I143" s="21">
        <v>1.5571166983789464E-2</v>
      </c>
      <c r="J143" s="21">
        <v>1.523475781900574E-2</v>
      </c>
      <c r="K143" s="21">
        <v>1.4881972246803876E-2</v>
      </c>
      <c r="L143" s="21">
        <v>1.449537053198835E-2</v>
      </c>
      <c r="M143" s="21">
        <v>1.4109950215891232E-2</v>
      </c>
      <c r="N143" s="21">
        <v>1.3646728093266614E-2</v>
      </c>
      <c r="O143" s="21">
        <v>1.3181184742909302E-2</v>
      </c>
      <c r="P143" s="21">
        <v>1.27124589954839E-2</v>
      </c>
      <c r="Q143" s="21">
        <v>1.2239918101843328E-2</v>
      </c>
      <c r="R143" s="21">
        <v>1.1763163707721125E-2</v>
      </c>
      <c r="S143" s="21">
        <v>1.1287930636672439E-2</v>
      </c>
      <c r="T143" s="21">
        <v>1.0807710033759355E-2</v>
      </c>
      <c r="U143" s="21">
        <v>1.0322589828467565E-2</v>
      </c>
      <c r="V143" s="21">
        <v>9.8326666600997426E-3</v>
      </c>
      <c r="W143" s="21">
        <v>9.3380072233590905E-3</v>
      </c>
      <c r="X143" s="21">
        <v>8.8242799401593297E-3</v>
      </c>
      <c r="Y143" s="21">
        <v>8.3030406896232867E-3</v>
      </c>
      <c r="Z143" s="21">
        <v>7.774404837259552E-3</v>
      </c>
      <c r="AA143" s="21">
        <v>7.2385153781032718E-3</v>
      </c>
      <c r="AB143" s="21">
        <v>6.6954641494365585E-3</v>
      </c>
      <c r="AC143" s="21">
        <v>6.2325094450449425E-3</v>
      </c>
      <c r="AD143" s="21">
        <v>5.7720293367455877E-3</v>
      </c>
      <c r="AE143" s="21">
        <v>5.3139652269774684E-3</v>
      </c>
      <c r="AF143" s="21">
        <v>4.8582271882561257E-3</v>
      </c>
      <c r="AG143" s="21">
        <v>4.4047471385662007E-3</v>
      </c>
      <c r="AH143" s="21">
        <v>4.071101123141907E-3</v>
      </c>
      <c r="AI143" s="21">
        <v>3.7388702796011808E-3</v>
      </c>
      <c r="AJ143" s="21">
        <v>3.4080034605231679E-3</v>
      </c>
      <c r="AK143" s="21">
        <v>3.0784663111522725E-3</v>
      </c>
      <c r="AL143" s="21">
        <v>2.7502256437544892E-3</v>
      </c>
      <c r="AM143" s="21">
        <v>2.6065282625451491E-3</v>
      </c>
      <c r="AN143" s="21">
        <v>2.4626232814340954E-3</v>
      </c>
      <c r="AO143" s="21">
        <v>2.3185004532082498E-3</v>
      </c>
      <c r="AP143" s="21">
        <v>2.1741560950206962E-3</v>
      </c>
      <c r="AQ143" s="21">
        <v>2.0295908076188862E-3</v>
      </c>
    </row>
    <row r="144" spans="1:43" x14ac:dyDescent="0.25">
      <c r="A144" s="22" t="str">
        <f t="shared" si="2"/>
        <v>EUpHORE</v>
      </c>
      <c r="B144" s="10" t="s">
        <v>152</v>
      </c>
      <c r="C144" s="10" t="s">
        <v>141</v>
      </c>
      <c r="D144" s="21">
        <v>6.4925852408334261E-2</v>
      </c>
      <c r="E144" s="21">
        <v>6.3229417946933264E-2</v>
      </c>
      <c r="F144" s="21">
        <v>6.1432130356297243E-2</v>
      </c>
      <c r="G144" s="21">
        <v>5.9492519633669083E-2</v>
      </c>
      <c r="H144" s="21">
        <v>5.7809484781563114E-2</v>
      </c>
      <c r="I144" s="21">
        <v>5.6349856599120951E-2</v>
      </c>
      <c r="J144" s="21">
        <v>5.4892394137379563E-2</v>
      </c>
      <c r="K144" s="21">
        <v>5.3401918579257801E-2</v>
      </c>
      <c r="L144" s="21">
        <v>5.1850230046903922E-2</v>
      </c>
      <c r="M144" s="21">
        <v>5.0301491771086448E-2</v>
      </c>
      <c r="N144" s="21">
        <v>4.8328922511650774E-2</v>
      </c>
      <c r="O144" s="21">
        <v>4.6373969598836107E-2</v>
      </c>
      <c r="P144" s="21">
        <v>4.4434323406510989E-2</v>
      </c>
      <c r="Q144" s="21">
        <v>4.2508159869081963E-2</v>
      </c>
      <c r="R144" s="21">
        <v>4.059418774709167E-2</v>
      </c>
      <c r="S144" s="21">
        <v>3.8736839904042641E-2</v>
      </c>
      <c r="T144" s="21">
        <v>3.6882833163795148E-2</v>
      </c>
      <c r="U144" s="21">
        <v>3.5032607471649602E-2</v>
      </c>
      <c r="V144" s="21">
        <v>3.31865999639267E-2</v>
      </c>
      <c r="W144" s="21">
        <v>3.1345204031050011E-2</v>
      </c>
      <c r="X144" s="21">
        <v>2.9517290393462292E-2</v>
      </c>
      <c r="Y144" s="21">
        <v>2.7677678212638779E-2</v>
      </c>
      <c r="Z144" s="21">
        <v>2.5827135554234548E-2</v>
      </c>
      <c r="AA144" s="21">
        <v>2.3966453072370886E-2</v>
      </c>
      <c r="AB144" s="21">
        <v>2.2096354326403778E-2</v>
      </c>
      <c r="AC144" s="21">
        <v>2.0471338596293576E-2</v>
      </c>
      <c r="AD144" s="21">
        <v>1.887140911049312E-2</v>
      </c>
      <c r="AE144" s="21">
        <v>1.7296212826013568E-2</v>
      </c>
      <c r="AF144" s="21">
        <v>1.5745377661749438E-2</v>
      </c>
      <c r="AG144" s="21">
        <v>1.4218564624210117E-2</v>
      </c>
      <c r="AH144" s="21">
        <v>1.3102791634178157E-2</v>
      </c>
      <c r="AI144" s="21">
        <v>1.2000958101008763E-2</v>
      </c>
      <c r="AJ144" s="21">
        <v>1.0912825137899373E-2</v>
      </c>
      <c r="AK144" s="21">
        <v>9.8381811675616326E-3</v>
      </c>
      <c r="AL144" s="21">
        <v>8.7768293604606473E-3</v>
      </c>
      <c r="AM144" s="21">
        <v>8.3124329036203815E-3</v>
      </c>
      <c r="AN144" s="21">
        <v>7.849304616116215E-3</v>
      </c>
      <c r="AO144" s="21">
        <v>7.3873985388377417E-3</v>
      </c>
      <c r="AP144" s="21">
        <v>6.9266791545402606E-3</v>
      </c>
      <c r="AQ144" s="21">
        <v>6.4671228294671534E-3</v>
      </c>
    </row>
    <row r="145" spans="1:43" x14ac:dyDescent="0.25">
      <c r="A145" s="22" t="str">
        <f t="shared" si="2"/>
        <v>EUpTRAN_water</v>
      </c>
      <c r="B145" s="10" t="s">
        <v>152</v>
      </c>
      <c r="C145" s="10" t="s">
        <v>142</v>
      </c>
      <c r="D145" s="21">
        <v>5.9190828283566477E-2</v>
      </c>
      <c r="E145" s="21">
        <v>5.7894413998060168E-2</v>
      </c>
      <c r="F145" s="21">
        <v>5.6519371463780388E-2</v>
      </c>
      <c r="G145" s="21">
        <v>5.5076263601003594E-2</v>
      </c>
      <c r="H145" s="21">
        <v>5.3868279364312377E-2</v>
      </c>
      <c r="I145" s="21">
        <v>5.2796736045596759E-2</v>
      </c>
      <c r="J145" s="21">
        <v>5.1725484565102953E-2</v>
      </c>
      <c r="K145" s="21">
        <v>5.0594752092806727E-2</v>
      </c>
      <c r="L145" s="21">
        <v>4.9330574578800412E-2</v>
      </c>
      <c r="M145" s="21">
        <v>4.8070883184089919E-2</v>
      </c>
      <c r="N145" s="21">
        <v>4.6612702437485609E-2</v>
      </c>
      <c r="O145" s="21">
        <v>4.5136378067154759E-2</v>
      </c>
      <c r="P145" s="21">
        <v>4.3638722747047831E-2</v>
      </c>
      <c r="Q145" s="21">
        <v>4.2117390668394039E-2</v>
      </c>
      <c r="R145" s="21">
        <v>4.0571026990094738E-2</v>
      </c>
      <c r="S145" s="21">
        <v>3.9009223478063237E-2</v>
      </c>
      <c r="T145" s="21">
        <v>3.74223817736552E-2</v>
      </c>
      <c r="U145" s="21">
        <v>3.581069915138424E-2</v>
      </c>
      <c r="V145" s="21">
        <v>3.417438204925749E-2</v>
      </c>
      <c r="W145" s="21">
        <v>3.2513607138527911E-2</v>
      </c>
      <c r="X145" s="21">
        <v>3.075058955340404E-2</v>
      </c>
      <c r="Y145" s="21">
        <v>2.8956772182238022E-2</v>
      </c>
      <c r="Z145" s="21">
        <v>2.7132371559567048E-2</v>
      </c>
      <c r="AA145" s="21">
        <v>2.527763770455338E-2</v>
      </c>
      <c r="AB145" s="21">
        <v>2.3392747072766618E-2</v>
      </c>
      <c r="AC145" s="21">
        <v>2.1807516475135791E-2</v>
      </c>
      <c r="AD145" s="21">
        <v>2.0223397666825682E-2</v>
      </c>
      <c r="AE145" s="21">
        <v>1.8640178973633681E-2</v>
      </c>
      <c r="AF145" s="21">
        <v>1.7057640065909485E-2</v>
      </c>
      <c r="AG145" s="21">
        <v>1.5475597251650042E-2</v>
      </c>
      <c r="AH145" s="21">
        <v>1.430954968726672E-2</v>
      </c>
      <c r="AI145" s="21">
        <v>1.3144218502936567E-2</v>
      </c>
      <c r="AJ145" s="21">
        <v>1.1979471681067166E-2</v>
      </c>
      <c r="AK145" s="21">
        <v>1.0815215471343786E-2</v>
      </c>
      <c r="AL145" s="21">
        <v>9.6513793411530102E-3</v>
      </c>
      <c r="AM145" s="21">
        <v>9.1433174287454122E-3</v>
      </c>
      <c r="AN145" s="21">
        <v>8.6336346186397517E-3</v>
      </c>
      <c r="AO145" s="21">
        <v>8.1223054638086545E-3</v>
      </c>
      <c r="AP145" s="21">
        <v>7.609322380620176E-3</v>
      </c>
      <c r="AQ145" s="21">
        <v>7.0946948085980344E-3</v>
      </c>
    </row>
    <row r="146" spans="1:43" x14ac:dyDescent="0.25">
      <c r="A146" s="22" t="str">
        <f t="shared" si="2"/>
        <v>EUpTRAN_other</v>
      </c>
      <c r="B146" s="10" t="s">
        <v>152</v>
      </c>
      <c r="C146" s="10" t="s">
        <v>143</v>
      </c>
      <c r="D146" s="21">
        <v>0.21367227240841813</v>
      </c>
      <c r="E146" s="21">
        <v>0.21022550917706528</v>
      </c>
      <c r="F146" s="21">
        <v>0.20645546040337592</v>
      </c>
      <c r="G146" s="21">
        <v>0.20232851235166471</v>
      </c>
      <c r="H146" s="21">
        <v>0.19832786854471651</v>
      </c>
      <c r="I146" s="21">
        <v>0.19490847507702025</v>
      </c>
      <c r="J146" s="21">
        <v>0.19138618215702174</v>
      </c>
      <c r="K146" s="21">
        <v>0.18769247576072257</v>
      </c>
      <c r="L146" s="21">
        <v>0.18374374998505094</v>
      </c>
      <c r="M146" s="21">
        <v>0.17969212284442704</v>
      </c>
      <c r="N146" s="21">
        <v>0.17500907469630489</v>
      </c>
      <c r="O146" s="21">
        <v>0.17016825643005062</v>
      </c>
      <c r="P146" s="21">
        <v>0.16516649274110184</v>
      </c>
      <c r="Q146" s="21">
        <v>0.16000153509546444</v>
      </c>
      <c r="R146" s="21">
        <v>0.15467195867296946</v>
      </c>
      <c r="S146" s="21">
        <v>0.14917558140248</v>
      </c>
      <c r="T146" s="21">
        <v>0.14352205740445889</v>
      </c>
      <c r="U146" s="21">
        <v>0.13771171891165368</v>
      </c>
      <c r="V146" s="21">
        <v>0.13174490599362454</v>
      </c>
      <c r="W146" s="21">
        <v>0.12562192396504024</v>
      </c>
      <c r="X146" s="21">
        <v>0.11893127247847635</v>
      </c>
      <c r="Y146" s="21">
        <v>0.11206882194927592</v>
      </c>
      <c r="Z146" s="21">
        <v>0.1050349292995687</v>
      </c>
      <c r="AA146" s="21">
        <v>9.7829983675260523E-2</v>
      </c>
      <c r="AB146" s="21">
        <v>9.0454298297915403E-2</v>
      </c>
      <c r="AC146" s="21">
        <v>8.4274559480707723E-2</v>
      </c>
      <c r="AD146" s="21">
        <v>7.8060305725851875E-2</v>
      </c>
      <c r="AE146" s="21">
        <v>7.1811345430230045E-2</v>
      </c>
      <c r="AF146" s="21">
        <v>6.5527476700087628E-2</v>
      </c>
      <c r="AG146" s="21">
        <v>5.9208533495964333E-2</v>
      </c>
      <c r="AH146" s="21">
        <v>5.4568408568159588E-2</v>
      </c>
      <c r="AI146" s="21">
        <v>4.990820282302888E-2</v>
      </c>
      <c r="AJ146" s="21">
        <v>4.522778753038259E-2</v>
      </c>
      <c r="AK146" s="21">
        <v>4.0527072982029733E-2</v>
      </c>
      <c r="AL146" s="21">
        <v>3.5805999221934615E-2</v>
      </c>
      <c r="AM146" s="21">
        <v>3.3803415834822825E-2</v>
      </c>
      <c r="AN146" s="21">
        <v>3.1787050381680837E-2</v>
      </c>
      <c r="AO146" s="21">
        <v>2.9756882202783608E-2</v>
      </c>
      <c r="AP146" s="21">
        <v>2.771290998653686E-2</v>
      </c>
      <c r="AQ146" s="21">
        <v>2.5655154471640684E-2</v>
      </c>
    </row>
    <row r="147" spans="1:43" x14ac:dyDescent="0.25">
      <c r="A147" s="22" t="str">
        <f t="shared" si="2"/>
        <v>EUpREBA</v>
      </c>
      <c r="B147" s="10" t="s">
        <v>152</v>
      </c>
      <c r="C147" s="10" t="s">
        <v>144</v>
      </c>
      <c r="D147" s="21">
        <v>6.1263486336773143E-2</v>
      </c>
      <c r="E147" s="21">
        <v>5.9873211768188828E-2</v>
      </c>
      <c r="F147" s="21">
        <v>5.835746065116787E-2</v>
      </c>
      <c r="G147" s="21">
        <v>5.6654344742040008E-2</v>
      </c>
      <c r="H147" s="21">
        <v>5.5247442470136132E-2</v>
      </c>
      <c r="I147" s="21">
        <v>5.4013451752969788E-2</v>
      </c>
      <c r="J147" s="21">
        <v>5.2770925042710193E-2</v>
      </c>
      <c r="K147" s="21">
        <v>5.1492990165690422E-2</v>
      </c>
      <c r="L147" s="21">
        <v>5.0153444557239135E-2</v>
      </c>
      <c r="M147" s="21">
        <v>4.8808449758071637E-2</v>
      </c>
      <c r="N147" s="21">
        <v>4.7183651757792378E-2</v>
      </c>
      <c r="O147" s="21">
        <v>4.5552286701803224E-2</v>
      </c>
      <c r="P147" s="21">
        <v>4.3912621944794061E-2</v>
      </c>
      <c r="Q147" s="21">
        <v>4.2263345190604484E-2</v>
      </c>
      <c r="R147" s="21">
        <v>4.0603560751483414E-2</v>
      </c>
      <c r="S147" s="21">
        <v>3.8955423944565082E-2</v>
      </c>
      <c r="T147" s="21">
        <v>3.7293443227515155E-2</v>
      </c>
      <c r="U147" s="21">
        <v>3.561784412964375E-2</v>
      </c>
      <c r="V147" s="21">
        <v>3.3928858260275141E-2</v>
      </c>
      <c r="W147" s="21">
        <v>3.2226680734850799E-2</v>
      </c>
      <c r="X147" s="21">
        <v>3.0462455861992921E-2</v>
      </c>
      <c r="Y147" s="21">
        <v>2.867576496002E-2</v>
      </c>
      <c r="Z147" s="21">
        <v>2.6866984872164656E-2</v>
      </c>
      <c r="AA147" s="21">
        <v>2.5036515173784801E-2</v>
      </c>
      <c r="AB147" s="21">
        <v>2.3184698122426739E-2</v>
      </c>
      <c r="AC147" s="21">
        <v>2.1614665626541241E-2</v>
      </c>
      <c r="AD147" s="21">
        <v>2.0053350662623148E-2</v>
      </c>
      <c r="AE147" s="21">
        <v>1.8500559102525127E-2</v>
      </c>
      <c r="AF147" s="21">
        <v>1.6956070017656755E-2</v>
      </c>
      <c r="AG147" s="21">
        <v>1.5419692028068699E-2</v>
      </c>
      <c r="AH147" s="21">
        <v>1.4287224012658362E-2</v>
      </c>
      <c r="AI147" s="21">
        <v>1.3159725445751169E-2</v>
      </c>
      <c r="AJ147" s="21">
        <v>1.2037054597691332E-2</v>
      </c>
      <c r="AK147" s="21">
        <v>1.0919093803411495E-2</v>
      </c>
      <c r="AL147" s="21">
        <v>9.8057355680681857E-3</v>
      </c>
      <c r="AM147" s="21">
        <v>9.3111438129259705E-3</v>
      </c>
      <c r="AN147" s="21">
        <v>8.8162106200905255E-3</v>
      </c>
      <c r="AO147" s="21">
        <v>8.3209021361110302E-3</v>
      </c>
      <c r="AP147" s="21">
        <v>7.825194077491715E-3</v>
      </c>
      <c r="AQ147" s="21">
        <v>7.329072095533351E-3</v>
      </c>
    </row>
    <row r="148" spans="1:43" x14ac:dyDescent="0.25">
      <c r="A148" s="22" t="str">
        <f t="shared" si="2"/>
        <v>EUpRENT</v>
      </c>
      <c r="B148" s="10" t="s">
        <v>152</v>
      </c>
      <c r="C148" s="10" t="s">
        <v>145</v>
      </c>
      <c r="D148" s="21">
        <v>7.1975034432083085E-2</v>
      </c>
      <c r="E148" s="21">
        <v>7.0411027257278214E-2</v>
      </c>
      <c r="F148" s="21">
        <v>6.8735373953746626E-2</v>
      </c>
      <c r="G148" s="21">
        <v>6.69159542819735E-2</v>
      </c>
      <c r="H148" s="21">
        <v>6.5311919836039456E-2</v>
      </c>
      <c r="I148" s="21">
        <v>6.3935768901755896E-2</v>
      </c>
      <c r="J148" s="21">
        <v>6.2547087222071918E-2</v>
      </c>
      <c r="K148" s="21">
        <v>6.1108438220597749E-2</v>
      </c>
      <c r="L148" s="21">
        <v>5.9580422203860506E-2</v>
      </c>
      <c r="M148" s="21">
        <v>5.804145683486861E-2</v>
      </c>
      <c r="N148" s="21">
        <v>5.6200466409925598E-2</v>
      </c>
      <c r="O148" s="21">
        <v>5.4340874806834139E-2</v>
      </c>
      <c r="P148" s="21">
        <v>5.2460602498047404E-2</v>
      </c>
      <c r="Q148" s="21">
        <v>5.0558119029094239E-2</v>
      </c>
      <c r="R148" s="21">
        <v>4.863239321072288E-2</v>
      </c>
      <c r="S148" s="21">
        <v>4.6703192541394545E-2</v>
      </c>
      <c r="T148" s="21">
        <v>4.4748497379313745E-2</v>
      </c>
      <c r="U148" s="21">
        <v>4.2768554059243291E-2</v>
      </c>
      <c r="V148" s="21">
        <v>4.0763612329699161E-2</v>
      </c>
      <c r="W148" s="21">
        <v>3.8733888299702923E-2</v>
      </c>
      <c r="X148" s="21">
        <v>3.6600571558468076E-2</v>
      </c>
      <c r="Y148" s="21">
        <v>3.4432981229524984E-2</v>
      </c>
      <c r="Z148" s="21">
        <v>3.2231482873553485E-2</v>
      </c>
      <c r="AA148" s="21">
        <v>2.9996469572796003E-2</v>
      </c>
      <c r="AB148" s="21">
        <v>2.7728271112334779E-2</v>
      </c>
      <c r="AC148" s="21">
        <v>2.5816184670167108E-2</v>
      </c>
      <c r="AD148" s="21">
        <v>2.3908609462073738E-2</v>
      </c>
      <c r="AE148" s="21">
        <v>2.2005361514289556E-2</v>
      </c>
      <c r="AF148" s="21">
        <v>2.0106233479301627E-2</v>
      </c>
      <c r="AG148" s="21">
        <v>1.821104880298785E-2</v>
      </c>
      <c r="AH148" s="21">
        <v>1.6818649737454949E-2</v>
      </c>
      <c r="AI148" s="21">
        <v>1.5428680209509937E-2</v>
      </c>
      <c r="AJ148" s="21">
        <v>1.4041009124125314E-2</v>
      </c>
      <c r="AK148" s="21">
        <v>1.2655532214514653E-2</v>
      </c>
      <c r="AL148" s="21">
        <v>1.1272161145538973E-2</v>
      </c>
      <c r="AM148" s="21">
        <v>1.067168955020803E-2</v>
      </c>
      <c r="AN148" s="21">
        <v>1.0069495886286028E-2</v>
      </c>
      <c r="AO148" s="21">
        <v>9.4655552026882139E-3</v>
      </c>
      <c r="AP148" s="21">
        <v>8.8598534867396772E-3</v>
      </c>
      <c r="AQ148" s="21">
        <v>8.2523909492415726E-3</v>
      </c>
    </row>
    <row r="149" spans="1:43" x14ac:dyDescent="0.25">
      <c r="A149" s="22" t="str">
        <f t="shared" si="2"/>
        <v>EUpPUBO</v>
      </c>
      <c r="B149" s="10" t="s">
        <v>152</v>
      </c>
      <c r="C149" s="10" t="s">
        <v>146</v>
      </c>
      <c r="D149" s="21">
        <v>7.0466680075857102E-2</v>
      </c>
      <c r="E149" s="21">
        <v>6.8769232277104519E-2</v>
      </c>
      <c r="F149" s="21">
        <v>6.6967164677002033E-2</v>
      </c>
      <c r="G149" s="21">
        <v>6.5028163287068397E-2</v>
      </c>
      <c r="H149" s="21">
        <v>6.3316723143598264E-2</v>
      </c>
      <c r="I149" s="21">
        <v>6.1835398812150055E-2</v>
      </c>
      <c r="J149" s="21">
        <v>6.0346899320764091E-2</v>
      </c>
      <c r="K149" s="21">
        <v>5.8816451749899246E-2</v>
      </c>
      <c r="L149" s="21">
        <v>5.7209865020547701E-2</v>
      </c>
      <c r="M149" s="21">
        <v>5.5600367483616298E-2</v>
      </c>
      <c r="N149" s="21">
        <v>5.3580760848515041E-2</v>
      </c>
      <c r="O149" s="21">
        <v>5.1566023196345512E-2</v>
      </c>
      <c r="P149" s="21">
        <v>4.9553743619479951E-2</v>
      </c>
      <c r="Q149" s="21">
        <v>4.7542064098247128E-2</v>
      </c>
      <c r="R149" s="21">
        <v>4.5529683143348931E-2</v>
      </c>
      <c r="S149" s="21">
        <v>4.3554918500270823E-2</v>
      </c>
      <c r="T149" s="21">
        <v>4.1572278288698694E-2</v>
      </c>
      <c r="U149" s="21">
        <v>3.9582176583159656E-2</v>
      </c>
      <c r="V149" s="21">
        <v>3.7585025547474671E-2</v>
      </c>
      <c r="W149" s="21">
        <v>3.5581195626608664E-2</v>
      </c>
      <c r="X149" s="21">
        <v>3.3551692132062994E-2</v>
      </c>
      <c r="Y149" s="21">
        <v>3.1500193146248634E-2</v>
      </c>
      <c r="Z149" s="21">
        <v>2.942739587694343E-2</v>
      </c>
      <c r="AA149" s="21">
        <v>2.7334019739253645E-2</v>
      </c>
      <c r="AB149" s="21">
        <v>2.5220716923821329E-2</v>
      </c>
      <c r="AC149" s="21">
        <v>2.33976036207727E-2</v>
      </c>
      <c r="AD149" s="21">
        <v>2.1593923280939675E-2</v>
      </c>
      <c r="AE149" s="21">
        <v>1.9809355444856958E-2</v>
      </c>
      <c r="AF149" s="21">
        <v>1.8043560205714848E-2</v>
      </c>
      <c r="AG149" s="21">
        <v>1.629623131100022E-2</v>
      </c>
      <c r="AH149" s="21">
        <v>1.5017972720667738E-2</v>
      </c>
      <c r="AI149" s="21">
        <v>1.3750429005794818E-2</v>
      </c>
      <c r="AJ149" s="21">
        <v>1.2493383040791062E-2</v>
      </c>
      <c r="AK149" s="21">
        <v>1.1246646550335804E-2</v>
      </c>
      <c r="AL149" s="21">
        <v>1.0010047624008256E-2</v>
      </c>
      <c r="AM149" s="21">
        <v>9.4739619400273645E-3</v>
      </c>
      <c r="AN149" s="21">
        <v>8.93797452353573E-3</v>
      </c>
      <c r="AO149" s="21">
        <v>8.4020462165759202E-3</v>
      </c>
      <c r="AP149" s="21">
        <v>7.8661489242293214E-3</v>
      </c>
      <c r="AQ149" s="21">
        <v>7.3302682589717616E-3</v>
      </c>
    </row>
    <row r="150" spans="1:43" x14ac:dyDescent="0.25">
      <c r="A150" s="22" t="str">
        <f t="shared" si="2"/>
        <v>EUpWAST</v>
      </c>
      <c r="B150" s="10" t="s">
        <v>152</v>
      </c>
      <c r="C150" s="10" t="s">
        <v>147</v>
      </c>
      <c r="D150" s="21">
        <v>0.15007337390311482</v>
      </c>
      <c r="E150" s="21">
        <v>0.14657914706911823</v>
      </c>
      <c r="F150" s="21">
        <v>0.14283448571662105</v>
      </c>
      <c r="G150" s="21">
        <v>0.13874140308804317</v>
      </c>
      <c r="H150" s="21">
        <v>0.13520299518648238</v>
      </c>
      <c r="I150" s="21">
        <v>0.13214967773335062</v>
      </c>
      <c r="J150" s="21">
        <v>0.12907931924194793</v>
      </c>
      <c r="K150" s="21">
        <v>0.12592053975255779</v>
      </c>
      <c r="L150" s="21">
        <v>0.12259948966084666</v>
      </c>
      <c r="M150" s="21">
        <v>0.11926539664006763</v>
      </c>
      <c r="N150" s="21">
        <v>0.11519745880443466</v>
      </c>
      <c r="O150" s="21">
        <v>0.11111775705126026</v>
      </c>
      <c r="P150" s="21">
        <v>0.10702185769135819</v>
      </c>
      <c r="Q150" s="21">
        <v>0.10290640484524594</v>
      </c>
      <c r="R150" s="21">
        <v>9.8769094144236735E-2</v>
      </c>
      <c r="S150" s="21">
        <v>9.4670637210302111E-2</v>
      </c>
      <c r="T150" s="21">
        <v>9.0540705977286251E-2</v>
      </c>
      <c r="U150" s="21">
        <v>8.6379955842970313E-2</v>
      </c>
      <c r="V150" s="21">
        <v>8.2189031582008076E-2</v>
      </c>
      <c r="W150" s="21">
        <v>7.7968531485728576E-2</v>
      </c>
      <c r="X150" s="21">
        <v>7.3612670614966125E-2</v>
      </c>
      <c r="Y150" s="21">
        <v>6.9202351572065113E-2</v>
      </c>
      <c r="Z150" s="21">
        <v>6.4738642028000726E-2</v>
      </c>
      <c r="AA150" s="21">
        <v>6.0222631929023773E-2</v>
      </c>
      <c r="AB150" s="21">
        <v>5.5655325296096958E-2</v>
      </c>
      <c r="AC150" s="21">
        <v>5.1775291733526907E-2</v>
      </c>
      <c r="AD150" s="21">
        <v>4.7920268994840476E-2</v>
      </c>
      <c r="AE150" s="21">
        <v>4.4089725480047415E-2</v>
      </c>
      <c r="AF150" s="21">
        <v>4.0283126514849332E-2</v>
      </c>
      <c r="AG150" s="21">
        <v>3.6499984517857631E-2</v>
      </c>
      <c r="AH150" s="21">
        <v>3.3721774460227172E-2</v>
      </c>
      <c r="AI150" s="21">
        <v>3.0957474160426157E-2</v>
      </c>
      <c r="AJ150" s="21">
        <v>2.8206731533077511E-2</v>
      </c>
      <c r="AK150" s="21">
        <v>2.5469240309843544E-2</v>
      </c>
      <c r="AL150" s="21">
        <v>2.2744733503201831E-2</v>
      </c>
      <c r="AM150" s="21">
        <v>2.1552236234196664E-2</v>
      </c>
      <c r="AN150" s="21">
        <v>2.0358636846178779E-2</v>
      </c>
      <c r="AO150" s="21">
        <v>1.9163862874927218E-2</v>
      </c>
      <c r="AP150" s="21">
        <v>1.7967861930161422E-2</v>
      </c>
      <c r="AQ150" s="21">
        <v>1.6770608899413841E-2</v>
      </c>
    </row>
    <row r="151" spans="1:43" x14ac:dyDescent="0.25">
      <c r="A151" s="22" t="str">
        <f t="shared" si="2"/>
        <v>EUpRECY</v>
      </c>
      <c r="B151" s="10" t="s">
        <v>152</v>
      </c>
      <c r="C151" s="10" t="s">
        <v>148</v>
      </c>
      <c r="D151" s="21">
        <v>0.15503782795609022</v>
      </c>
      <c r="E151" s="21">
        <v>0.15152349985235691</v>
      </c>
      <c r="F151" s="21">
        <v>0.14778777372725083</v>
      </c>
      <c r="G151" s="21">
        <v>0.14378413891096242</v>
      </c>
      <c r="H151" s="21">
        <v>0.14023674868181013</v>
      </c>
      <c r="I151" s="21">
        <v>0.13718104129717679</v>
      </c>
      <c r="J151" s="21">
        <v>0.13409568540852757</v>
      </c>
      <c r="K151" s="21">
        <v>0.13090523928839648</v>
      </c>
      <c r="L151" s="21">
        <v>0.12752148004290031</v>
      </c>
      <c r="M151" s="21">
        <v>0.12412428707517775</v>
      </c>
      <c r="N151" s="21">
        <v>0.11999451892794766</v>
      </c>
      <c r="O151" s="21">
        <v>0.11584232777848502</v>
      </c>
      <c r="P151" s="21">
        <v>0.11166241703170776</v>
      </c>
      <c r="Q151" s="21">
        <v>0.10745076778302654</v>
      </c>
      <c r="R151" s="21">
        <v>0.10320479291946971</v>
      </c>
      <c r="S151" s="21">
        <v>9.8980299161267382E-2</v>
      </c>
      <c r="T151" s="21">
        <v>9.4712964194485716E-2</v>
      </c>
      <c r="U151" s="21">
        <v>9.0403412782771309E-2</v>
      </c>
      <c r="V151" s="21">
        <v>8.605226173261471E-2</v>
      </c>
      <c r="W151" s="21">
        <v>8.1660081302507237E-2</v>
      </c>
      <c r="X151" s="21">
        <v>7.7099922511694396E-2</v>
      </c>
      <c r="Y151" s="21">
        <v>7.2473479196465074E-2</v>
      </c>
      <c r="Z151" s="21">
        <v>6.7781778152944283E-2</v>
      </c>
      <c r="AA151" s="21">
        <v>6.302587041147667E-2</v>
      </c>
      <c r="AB151" s="21">
        <v>5.8206715228766304E-2</v>
      </c>
      <c r="AC151" s="21">
        <v>5.4109434451580229E-2</v>
      </c>
      <c r="AD151" s="21">
        <v>5.0033381132100541E-2</v>
      </c>
      <c r="AE151" s="21">
        <v>4.5977978313196832E-2</v>
      </c>
      <c r="AF151" s="21">
        <v>4.1942652199440378E-2</v>
      </c>
      <c r="AG151" s="21">
        <v>3.7926883545971846E-2</v>
      </c>
      <c r="AH151" s="21">
        <v>3.4981531869507143E-2</v>
      </c>
      <c r="AI151" s="21">
        <v>3.2047793723949836E-2</v>
      </c>
      <c r="AJ151" s="21">
        <v>2.9125302135265985E-2</v>
      </c>
      <c r="AK151" s="21">
        <v>2.6213740472204927E-2</v>
      </c>
      <c r="AL151" s="21">
        <v>2.331284113073806E-2</v>
      </c>
      <c r="AM151" s="21">
        <v>2.2056967231260827E-2</v>
      </c>
      <c r="AN151" s="21">
        <v>2.0798676589567688E-2</v>
      </c>
      <c r="AO151" s="21">
        <v>1.9537900486526261E-2</v>
      </c>
      <c r="AP151" s="21">
        <v>1.8274593818492391E-2</v>
      </c>
      <c r="AQ151" s="21">
        <v>1.7008742384048037E-2</v>
      </c>
    </row>
    <row r="152" spans="1:43" x14ac:dyDescent="0.25">
      <c r="A152" s="22" t="str">
        <f t="shared" si="2"/>
        <v>EUpREPR_TXWO</v>
      </c>
      <c r="B152" s="10" t="s">
        <v>152</v>
      </c>
      <c r="C152" s="10" t="s">
        <v>153</v>
      </c>
      <c r="D152" s="21">
        <v>9.5341728655509814E-2</v>
      </c>
      <c r="E152" s="21">
        <v>9.2788106609187807E-2</v>
      </c>
      <c r="F152" s="21">
        <v>9.0106065266004662E-2</v>
      </c>
      <c r="G152" s="21">
        <v>8.7261874462017122E-2</v>
      </c>
      <c r="H152" s="21">
        <v>8.4767881630839009E-2</v>
      </c>
      <c r="I152" s="21">
        <v>8.2597139345836276E-2</v>
      </c>
      <c r="J152" s="21">
        <v>8.0429557199418883E-2</v>
      </c>
      <c r="K152" s="21">
        <v>7.8211212681311079E-2</v>
      </c>
      <c r="L152" s="21">
        <v>7.5880680823027166E-2</v>
      </c>
      <c r="M152" s="21">
        <v>7.3560867240530542E-2</v>
      </c>
      <c r="N152" s="21">
        <v>7.0568427423435109E-2</v>
      </c>
      <c r="O152" s="21">
        <v>6.761085831322966E-2</v>
      </c>
      <c r="P152" s="21">
        <v>6.4684106359454013E-2</v>
      </c>
      <c r="Q152" s="21">
        <v>6.1784981710417429E-2</v>
      </c>
      <c r="R152" s="21">
        <v>5.8911271820352766E-2</v>
      </c>
      <c r="S152" s="21">
        <v>5.6135671679799916E-2</v>
      </c>
      <c r="T152" s="21">
        <v>5.3370656429741883E-2</v>
      </c>
      <c r="U152" s="21">
        <v>5.061701652240002E-2</v>
      </c>
      <c r="V152" s="21">
        <v>4.7875528423396846E-2</v>
      </c>
      <c r="W152" s="21">
        <v>4.5146919605327615E-2</v>
      </c>
      <c r="X152" s="21">
        <v>4.2469747515853404E-2</v>
      </c>
      <c r="Y152" s="21">
        <v>3.9778653333222315E-2</v>
      </c>
      <c r="Z152" s="21">
        <v>3.7074962969875516E-2</v>
      </c>
      <c r="AA152" s="21">
        <v>3.4360014641378535E-2</v>
      </c>
      <c r="AB152" s="21">
        <v>3.1635068472520185E-2</v>
      </c>
      <c r="AC152" s="21">
        <v>2.9244238026713568E-2</v>
      </c>
      <c r="AD152" s="21">
        <v>2.689701628384809E-2</v>
      </c>
      <c r="AE152" s="21">
        <v>2.459278666110204E-2</v>
      </c>
      <c r="AF152" s="21">
        <v>2.2330937220392651E-2</v>
      </c>
      <c r="AG152" s="21">
        <v>2.0110898764814273E-2</v>
      </c>
      <c r="AH152" s="21">
        <v>1.8492488212785155E-2</v>
      </c>
      <c r="AI152" s="21">
        <v>1.6898336682354784E-2</v>
      </c>
      <c r="AJ152" s="21">
        <v>1.5328046832391314E-2</v>
      </c>
      <c r="AK152" s="21">
        <v>1.3781263709960351E-2</v>
      </c>
      <c r="AL152" s="21">
        <v>1.2257664127152608E-2</v>
      </c>
      <c r="AM152" s="21">
        <v>1.1595345646300628E-2</v>
      </c>
      <c r="AN152" s="21">
        <v>1.0935520757526051E-2</v>
      </c>
      <c r="AO152" s="21">
        <v>1.0278117292179733E-2</v>
      </c>
      <c r="AP152" s="21">
        <v>9.6230814262818452E-3</v>
      </c>
      <c r="AQ152" s="21">
        <v>8.9703793317378374E-3</v>
      </c>
    </row>
    <row r="153" spans="1:43" x14ac:dyDescent="0.25">
      <c r="A153" s="22" t="str">
        <f t="shared" si="2"/>
        <v>EUpREPR_RUBP</v>
      </c>
      <c r="B153" s="10" t="s">
        <v>152</v>
      </c>
      <c r="C153" s="10" t="s">
        <v>154</v>
      </c>
      <c r="D153" s="21">
        <v>3.6157623420550067E-2</v>
      </c>
      <c r="E153" s="21">
        <v>3.5249238413225137E-2</v>
      </c>
      <c r="F153" s="21">
        <v>3.4286634639124625E-2</v>
      </c>
      <c r="G153" s="21">
        <v>3.3255229284634313E-2</v>
      </c>
      <c r="H153" s="21">
        <v>3.2379776436452179E-2</v>
      </c>
      <c r="I153" s="21">
        <v>3.160927068159114E-2</v>
      </c>
      <c r="J153" s="21">
        <v>3.0840055544253397E-2</v>
      </c>
      <c r="K153" s="21">
        <v>3.0045359996031307E-2</v>
      </c>
      <c r="L153" s="21">
        <v>2.9196443120324655E-2</v>
      </c>
      <c r="M153" s="21">
        <v>2.8351251010530154E-2</v>
      </c>
      <c r="N153" s="21">
        <v>2.7284152330302236E-2</v>
      </c>
      <c r="O153" s="21">
        <v>2.6223890737014588E-2</v>
      </c>
      <c r="P153" s="21">
        <v>2.5168797346179828E-2</v>
      </c>
      <c r="Q153" s="21">
        <v>2.411760811969843E-2</v>
      </c>
      <c r="R153" s="21">
        <v>2.3069472089105703E-2</v>
      </c>
      <c r="S153" s="21">
        <v>2.2046647272356279E-2</v>
      </c>
      <c r="T153" s="21">
        <v>2.1022636307617359E-2</v>
      </c>
      <c r="U153" s="21">
        <v>1.9997701090904818E-2</v>
      </c>
      <c r="V153" s="21">
        <v>1.897210135031524E-2</v>
      </c>
      <c r="W153" s="21">
        <v>1.7946074854549465E-2</v>
      </c>
      <c r="X153" s="21">
        <v>1.6919317235240039E-2</v>
      </c>
      <c r="Y153" s="21">
        <v>1.5883487438395238E-2</v>
      </c>
      <c r="Z153" s="21">
        <v>1.4838998336300313E-2</v>
      </c>
      <c r="AA153" s="21">
        <v>1.3786275118342184E-2</v>
      </c>
      <c r="AB153" s="21">
        <v>1.2725704735976728E-2</v>
      </c>
      <c r="AC153" s="21">
        <v>1.1804597022848029E-2</v>
      </c>
      <c r="AD153" s="21">
        <v>1.0895770137797578E-2</v>
      </c>
      <c r="AE153" s="21">
        <v>9.9990329224772245E-3</v>
      </c>
      <c r="AF153" s="21">
        <v>9.1141876807869782E-3</v>
      </c>
      <c r="AG153" s="21">
        <v>8.24105697811639E-3</v>
      </c>
      <c r="AH153" s="21">
        <v>7.6018839215346024E-3</v>
      </c>
      <c r="AI153" s="21">
        <v>6.9695420431419852E-3</v>
      </c>
      <c r="AJ153" s="21">
        <v>6.3439040304976158E-3</v>
      </c>
      <c r="AK153" s="21">
        <v>5.7248607751668179E-3</v>
      </c>
      <c r="AL153" s="21">
        <v>5.1123178717107365E-3</v>
      </c>
      <c r="AM153" s="21">
        <v>4.8443470645238018E-3</v>
      </c>
      <c r="AN153" s="21">
        <v>4.576782318989947E-3</v>
      </c>
      <c r="AO153" s="21">
        <v>4.3096009307128091E-3</v>
      </c>
      <c r="AP153" s="21">
        <v>4.04278789022261E-3</v>
      </c>
      <c r="AQ153" s="21">
        <v>3.7763387614291877E-3</v>
      </c>
    </row>
    <row r="154" spans="1:43" x14ac:dyDescent="0.25">
      <c r="A154" s="22" t="str">
        <f t="shared" si="2"/>
        <v>EUpREPR_NMMP</v>
      </c>
      <c r="B154" s="10" t="s">
        <v>152</v>
      </c>
      <c r="C154" s="10" t="s">
        <v>155</v>
      </c>
      <c r="D154" s="21">
        <v>0.10515281893855964</v>
      </c>
      <c r="E154" s="21">
        <v>0.10320169656271347</v>
      </c>
      <c r="F154" s="21">
        <v>0.10063726489047931</v>
      </c>
      <c r="G154" s="21">
        <v>9.6974569960932941E-2</v>
      </c>
      <c r="H154" s="21">
        <v>9.5135786196774999E-2</v>
      </c>
      <c r="I154" s="21">
        <v>9.3067163345856671E-2</v>
      </c>
      <c r="J154" s="21">
        <v>9.0999304713687793E-2</v>
      </c>
      <c r="K154" s="21">
        <v>8.8885204393077274E-2</v>
      </c>
      <c r="L154" s="21">
        <v>8.6674249775590517E-2</v>
      </c>
      <c r="M154" s="21">
        <v>8.4468646552888993E-2</v>
      </c>
      <c r="N154" s="21">
        <v>8.1859335397787766E-2</v>
      </c>
      <c r="O154" s="21">
        <v>7.9254076704632873E-2</v>
      </c>
      <c r="P154" s="21">
        <v>7.664973209722159E-2</v>
      </c>
      <c r="Q154" s="21">
        <v>7.4043860118972543E-2</v>
      </c>
      <c r="R154" s="21">
        <v>7.1434828517143598E-2</v>
      </c>
      <c r="S154" s="21">
        <v>6.8857236070782729E-2</v>
      </c>
      <c r="T154" s="21">
        <v>6.6270302351310706E-2</v>
      </c>
      <c r="U154" s="21">
        <v>6.3674312467511443E-2</v>
      </c>
      <c r="V154" s="21">
        <v>6.106954809533096E-2</v>
      </c>
      <c r="W154" s="21">
        <v>5.845626745070219E-2</v>
      </c>
      <c r="X154" s="21">
        <v>5.5790939198761949E-2</v>
      </c>
      <c r="Y154" s="21">
        <v>5.3101734621550246E-2</v>
      </c>
      <c r="Z154" s="21">
        <v>5.0389197007092199E-2</v>
      </c>
      <c r="AA154" s="21">
        <v>4.7653885383898677E-2</v>
      </c>
      <c r="AB154" s="21">
        <v>4.4896308523195053E-2</v>
      </c>
      <c r="AC154" s="21">
        <v>4.2490231914153707E-2</v>
      </c>
      <c r="AD154" s="21">
        <v>4.0106745864386666E-2</v>
      </c>
      <c r="AE154" s="21">
        <v>3.7745381868327356E-2</v>
      </c>
      <c r="AF154" s="21">
        <v>3.5405676355136695E-2</v>
      </c>
      <c r="AG154" s="21">
        <v>3.3087199330413812E-2</v>
      </c>
      <c r="AH154" s="21">
        <v>3.1315180897274059E-2</v>
      </c>
      <c r="AI154" s="21">
        <v>2.9557953377029694E-2</v>
      </c>
      <c r="AJ154" s="21">
        <v>2.7815176879655474E-2</v>
      </c>
      <c r="AK154" s="21">
        <v>2.6086543886223078E-2</v>
      </c>
      <c r="AL154" s="21">
        <v>2.4371779153187605E-2</v>
      </c>
      <c r="AM154" s="21">
        <v>2.3483308630575829E-2</v>
      </c>
      <c r="AN154" s="21">
        <v>2.2599526238685524E-2</v>
      </c>
      <c r="AO154" s="21">
        <v>2.1720280615578388E-2</v>
      </c>
      <c r="AP154" s="21">
        <v>2.0845436837534325E-2</v>
      </c>
      <c r="AQ154" s="21">
        <v>1.9974882179494603E-2</v>
      </c>
    </row>
    <row r="155" spans="1:43" x14ac:dyDescent="0.25">
      <c r="A155" s="22" t="str">
        <f t="shared" si="2"/>
        <v>EUpREPR_METP</v>
      </c>
      <c r="B155" s="10" t="s">
        <v>152</v>
      </c>
      <c r="C155" s="10" t="s">
        <v>156</v>
      </c>
      <c r="D155" s="21">
        <v>6.885309875698481E-2</v>
      </c>
      <c r="E155" s="21">
        <v>6.6823589098270242E-2</v>
      </c>
      <c r="F155" s="21">
        <v>6.470030232321719E-2</v>
      </c>
      <c r="G155" s="21">
        <v>6.2450807728503033E-2</v>
      </c>
      <c r="H155" s="21">
        <v>6.0502220545421467E-2</v>
      </c>
      <c r="I155" s="21">
        <v>5.8802540528108821E-2</v>
      </c>
      <c r="J155" s="21">
        <v>5.7109606995015015E-2</v>
      </c>
      <c r="K155" s="21">
        <v>5.5389349998914927E-2</v>
      </c>
      <c r="L155" s="21">
        <v>5.3605419112008182E-2</v>
      </c>
      <c r="M155" s="21">
        <v>5.1837336481891198E-2</v>
      </c>
      <c r="N155" s="21">
        <v>4.9500707062710828E-2</v>
      </c>
      <c r="O155" s="21">
        <v>4.7209308437237592E-2</v>
      </c>
      <c r="P155" s="21">
        <v>4.4959932411469103E-2</v>
      </c>
      <c r="Q155" s="21">
        <v>4.2749988718736094E-2</v>
      </c>
      <c r="R155" s="21">
        <v>4.057767953715874E-2</v>
      </c>
      <c r="S155" s="21">
        <v>3.8510417205519086E-2</v>
      </c>
      <c r="T155" s="21">
        <v>3.6466289704698972E-2</v>
      </c>
      <c r="U155" s="21">
        <v>3.4445978075268495E-2</v>
      </c>
      <c r="V155" s="21">
        <v>3.2450144115448151E-2</v>
      </c>
      <c r="W155" s="21">
        <v>3.0479419821895275E-2</v>
      </c>
      <c r="X155" s="21">
        <v>2.860593499983664E-2</v>
      </c>
      <c r="Y155" s="21">
        <v>2.6734086593644395E-2</v>
      </c>
      <c r="Z155" s="21">
        <v>2.4865067359285942E-2</v>
      </c>
      <c r="AA155" s="21">
        <v>2.3000067104993673E-2</v>
      </c>
      <c r="AB155" s="21">
        <v>2.1140230117458532E-2</v>
      </c>
      <c r="AC155" s="21">
        <v>1.948197795063961E-2</v>
      </c>
      <c r="AD155" s="21">
        <v>1.7866725657018162E-2</v>
      </c>
      <c r="AE155" s="21">
        <v>1.6293928963851168E-2</v>
      </c>
      <c r="AF155" s="21">
        <v>1.4763058643695632E-2</v>
      </c>
      <c r="AG155" s="21">
        <v>1.3273616010007049E-2</v>
      </c>
      <c r="AH155" s="21">
        <v>1.2191243118032234E-2</v>
      </c>
      <c r="AI155" s="21">
        <v>1.113282800284157E-2</v>
      </c>
      <c r="AJ155" s="21">
        <v>1.0098023398768351E-2</v>
      </c>
      <c r="AK155" s="21">
        <v>9.0865089201712049E-3</v>
      </c>
      <c r="AL155" s="21">
        <v>8.0979957603071091E-3</v>
      </c>
      <c r="AM155" s="21">
        <v>7.6644955896439382E-3</v>
      </c>
      <c r="AN155" s="21">
        <v>7.2344370552114732E-3</v>
      </c>
      <c r="AO155" s="21">
        <v>6.8077572036016366E-3</v>
      </c>
      <c r="AP155" s="21">
        <v>6.3844047128652536E-3</v>
      </c>
      <c r="AQ155" s="21">
        <v>5.9643459952697661E-3</v>
      </c>
    </row>
    <row r="156" spans="1:43" x14ac:dyDescent="0.25">
      <c r="A156" s="22" t="str">
        <f t="shared" si="2"/>
        <v>EUpREPR_CONS</v>
      </c>
      <c r="B156" s="10" t="s">
        <v>152</v>
      </c>
      <c r="C156" s="10" t="s">
        <v>157</v>
      </c>
      <c r="D156" s="21">
        <v>3.5899082445760948E-2</v>
      </c>
      <c r="E156" s="21">
        <v>3.4841902618659409E-2</v>
      </c>
      <c r="F156" s="21">
        <v>3.3747629355349418E-2</v>
      </c>
      <c r="G156" s="21">
        <v>3.2613511058855821E-2</v>
      </c>
      <c r="H156" s="21">
        <v>3.1651480247510397E-2</v>
      </c>
      <c r="I156" s="21">
        <v>3.0805889640639447E-2</v>
      </c>
      <c r="J156" s="21">
        <v>2.9972471201492053E-2</v>
      </c>
      <c r="K156" s="21">
        <v>2.9112289788905944E-2</v>
      </c>
      <c r="L156" s="21">
        <v>2.8187217199260185E-2</v>
      </c>
      <c r="M156" s="21">
        <v>2.7276031394171216E-2</v>
      </c>
      <c r="N156" s="21">
        <v>2.6081807368436464E-2</v>
      </c>
      <c r="O156" s="21">
        <v>2.4909818756242798E-2</v>
      </c>
      <c r="P156" s="21">
        <v>2.3757693543667097E-2</v>
      </c>
      <c r="Q156" s="21">
        <v>2.2623654937718583E-2</v>
      </c>
      <c r="R156" s="21">
        <v>2.1506476614157662E-2</v>
      </c>
      <c r="S156" s="21">
        <v>2.0439690372233466E-2</v>
      </c>
      <c r="T156" s="21">
        <v>1.9382753470504544E-2</v>
      </c>
      <c r="U156" s="21">
        <v>1.8336038517099928E-2</v>
      </c>
      <c r="V156" s="21">
        <v>1.7299913376277693E-2</v>
      </c>
      <c r="W156" s="21">
        <v>1.62747198072094E-2</v>
      </c>
      <c r="X156" s="21">
        <v>1.5294555448609764E-2</v>
      </c>
      <c r="Y156" s="21">
        <v>1.431338316015467E-2</v>
      </c>
      <c r="Z156" s="21">
        <v>1.333179858936972E-2</v>
      </c>
      <c r="AA156" s="21">
        <v>1.23504099304743E-2</v>
      </c>
      <c r="AB156" s="21">
        <v>1.1369779925666472E-2</v>
      </c>
      <c r="AC156" s="21">
        <v>1.0496058787197969E-2</v>
      </c>
      <c r="AD156" s="21">
        <v>9.6431454979652616E-3</v>
      </c>
      <c r="AE156" s="21">
        <v>8.8107767446528006E-3</v>
      </c>
      <c r="AF156" s="21">
        <v>7.9986871185799939E-3</v>
      </c>
      <c r="AG156" s="21">
        <v>7.2066357488276287E-3</v>
      </c>
      <c r="AH156" s="21">
        <v>6.6305439494321466E-3</v>
      </c>
      <c r="AI156" s="21">
        <v>6.0659726677956922E-3</v>
      </c>
      <c r="AJ156" s="21">
        <v>5.5127503946607289E-3</v>
      </c>
      <c r="AK156" s="21">
        <v>4.9707286792176116E-3</v>
      </c>
      <c r="AL156" s="21">
        <v>4.4397803405345345E-3</v>
      </c>
      <c r="AM156" s="21">
        <v>4.2082225758011405E-3</v>
      </c>
      <c r="AN156" s="21">
        <v>3.9780346927728175E-3</v>
      </c>
      <c r="AO156" s="21">
        <v>3.7491903572043411E-3</v>
      </c>
      <c r="AP156" s="21">
        <v>3.5216736311043445E-3</v>
      </c>
      <c r="AQ156" s="21">
        <v>3.2954831580867443E-3</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B413-580D-40FE-82E0-0ACB69501971}">
  <sheetPr>
    <tabColor theme="5" tint="0.79998168889431442"/>
  </sheetPr>
  <dimension ref="A1:AQ156"/>
  <sheetViews>
    <sheetView topLeftCell="I1" zoomScale="70" zoomScaleNormal="70" workbookViewId="0">
      <selection activeCell="AW1" sqref="AW1"/>
    </sheetView>
  </sheetViews>
  <sheetFormatPr defaultRowHeight="15" x14ac:dyDescent="0.25"/>
  <sheetData>
    <row r="1" spans="1:43" x14ac:dyDescent="0.25">
      <c r="D1" s="10" t="s">
        <v>78</v>
      </c>
      <c r="E1" s="10" t="s">
        <v>79</v>
      </c>
      <c r="F1" s="10" t="s">
        <v>80</v>
      </c>
      <c r="G1" s="10" t="s">
        <v>81</v>
      </c>
      <c r="H1" s="10" t="s">
        <v>82</v>
      </c>
      <c r="I1" s="10" t="s">
        <v>83</v>
      </c>
      <c r="J1" s="10" t="s">
        <v>84</v>
      </c>
      <c r="K1" s="10" t="s">
        <v>85</v>
      </c>
      <c r="L1" s="10" t="s">
        <v>86</v>
      </c>
      <c r="M1" s="10" t="s">
        <v>87</v>
      </c>
      <c r="N1" s="10" t="s">
        <v>88</v>
      </c>
      <c r="O1" s="10" t="s">
        <v>89</v>
      </c>
      <c r="P1" s="10" t="s">
        <v>90</v>
      </c>
      <c r="Q1" s="10" t="s">
        <v>91</v>
      </c>
      <c r="R1" s="10" t="s">
        <v>92</v>
      </c>
      <c r="S1" s="10" t="s">
        <v>93</v>
      </c>
      <c r="T1" s="10" t="s">
        <v>94</v>
      </c>
      <c r="U1" s="10" t="s">
        <v>95</v>
      </c>
      <c r="V1" s="10" t="s">
        <v>96</v>
      </c>
      <c r="W1" s="10" t="s">
        <v>97</v>
      </c>
      <c r="X1" s="10" t="s">
        <v>98</v>
      </c>
      <c r="Y1" s="10" t="s">
        <v>99</v>
      </c>
      <c r="Z1" s="10" t="s">
        <v>100</v>
      </c>
      <c r="AA1" s="10" t="s">
        <v>101</v>
      </c>
      <c r="AB1" s="10" t="s">
        <v>102</v>
      </c>
      <c r="AC1" s="10" t="s">
        <v>103</v>
      </c>
      <c r="AD1" s="10" t="s">
        <v>104</v>
      </c>
      <c r="AE1" s="10" t="s">
        <v>105</v>
      </c>
      <c r="AF1" s="10" t="s">
        <v>106</v>
      </c>
      <c r="AG1" s="10" t="s">
        <v>107</v>
      </c>
      <c r="AH1" s="10" t="s">
        <v>108</v>
      </c>
      <c r="AI1" s="10" t="s">
        <v>109</v>
      </c>
      <c r="AJ1" s="10" t="s">
        <v>110</v>
      </c>
      <c r="AK1" s="10" t="s">
        <v>111</v>
      </c>
      <c r="AL1" s="10" t="s">
        <v>112</v>
      </c>
      <c r="AM1" s="10" t="s">
        <v>113</v>
      </c>
      <c r="AN1" s="10" t="s">
        <v>114</v>
      </c>
      <c r="AO1" s="10" t="s">
        <v>115</v>
      </c>
      <c r="AP1" s="10" t="s">
        <v>116</v>
      </c>
      <c r="AQ1" s="10" t="s">
        <v>117</v>
      </c>
    </row>
    <row r="2" spans="1:43" x14ac:dyDescent="0.25">
      <c r="A2" s="22" t="str">
        <f>B2&amp;C2</f>
        <v>nonEUpPLNT</v>
      </c>
      <c r="B2" s="10" t="s">
        <v>118</v>
      </c>
      <c r="C2" s="10" t="s">
        <v>119</v>
      </c>
      <c r="D2">
        <v>0.81904111061257301</v>
      </c>
      <c r="E2">
        <v>0.80226136722429175</v>
      </c>
      <c r="F2">
        <v>0.77683370923849637</v>
      </c>
      <c r="G2">
        <v>0.71102165660510352</v>
      </c>
      <c r="H2">
        <v>0.66553560549491275</v>
      </c>
      <c r="I2">
        <v>0.65925815578394364</v>
      </c>
      <c r="J2">
        <v>0.65369037005818531</v>
      </c>
      <c r="K2">
        <v>0.64775002925709324</v>
      </c>
      <c r="L2">
        <v>0.64365941684283889</v>
      </c>
      <c r="M2">
        <v>0.63941344837989145</v>
      </c>
      <c r="N2">
        <v>0.63791490597860512</v>
      </c>
      <c r="O2">
        <v>0.63637796697874172</v>
      </c>
      <c r="P2">
        <v>0.63482714534376317</v>
      </c>
      <c r="Q2">
        <v>0.63327922192088426</v>
      </c>
      <c r="R2">
        <v>0.63175044385140389</v>
      </c>
      <c r="S2">
        <v>0.62927561902103424</v>
      </c>
      <c r="T2">
        <v>0.62680752097527248</v>
      </c>
      <c r="U2">
        <v>0.62434584022750328</v>
      </c>
      <c r="V2">
        <v>0.62188744857538736</v>
      </c>
      <c r="W2">
        <v>0.61942947999029818</v>
      </c>
      <c r="X2">
        <v>0.61735839604254172</v>
      </c>
      <c r="Y2">
        <v>0.6152849155081086</v>
      </c>
      <c r="Z2">
        <v>0.6132075241803201</v>
      </c>
      <c r="AA2">
        <v>0.61112284063205613</v>
      </c>
      <c r="AB2">
        <v>0.6090283880429529</v>
      </c>
      <c r="AC2">
        <v>0.6075155687885041</v>
      </c>
      <c r="AD2">
        <v>0.60599696736751107</v>
      </c>
      <c r="AE2">
        <v>0.60447100225148476</v>
      </c>
      <c r="AF2">
        <v>0.60293993207318475</v>
      </c>
      <c r="AG2">
        <v>0.60140446759169364</v>
      </c>
      <c r="AH2">
        <v>0.6008533014999683</v>
      </c>
      <c r="AI2">
        <v>0.60029896564649365</v>
      </c>
      <c r="AJ2">
        <v>0.59974416216198834</v>
      </c>
      <c r="AK2">
        <v>0.5991890876855932</v>
      </c>
      <c r="AL2">
        <v>0.59863421438780107</v>
      </c>
      <c r="AM2">
        <v>0.59849609295936712</v>
      </c>
      <c r="AN2">
        <v>0.59836235544490712</v>
      </c>
      <c r="AO2">
        <v>0.59823491672552165</v>
      </c>
      <c r="AP2">
        <v>0.59811234893112675</v>
      </c>
      <c r="AQ2">
        <v>0.59799768672104692</v>
      </c>
    </row>
    <row r="3" spans="1:43" x14ac:dyDescent="0.25">
      <c r="A3" s="22" t="str">
        <f t="shared" ref="A3:A66" si="0">B3&amp;C3</f>
        <v>nonEUpANIM</v>
      </c>
      <c r="B3" s="10" t="s">
        <v>118</v>
      </c>
      <c r="C3" s="10" t="s">
        <v>120</v>
      </c>
      <c r="D3">
        <v>2.5592403942065971</v>
      </c>
      <c r="E3">
        <v>2.5245843070344702</v>
      </c>
      <c r="F3">
        <v>2.4404963871069847</v>
      </c>
      <c r="G3">
        <v>2.1979319717234707</v>
      </c>
      <c r="H3">
        <v>2.0460225702233679</v>
      </c>
      <c r="I3">
        <v>2.041857186923322</v>
      </c>
      <c r="J3">
        <v>2.0369865427997587</v>
      </c>
      <c r="K3">
        <v>2.0326220094588638</v>
      </c>
      <c r="L3">
        <v>2.0282929220371066</v>
      </c>
      <c r="M3">
        <v>2.0239479865787415</v>
      </c>
      <c r="N3">
        <v>2.0213604057396557</v>
      </c>
      <c r="O3">
        <v>2.0188423504365565</v>
      </c>
      <c r="P3">
        <v>2.0164022665882477</v>
      </c>
      <c r="Q3">
        <v>2.0140519697986718</v>
      </c>
      <c r="R3">
        <v>2.0117849261287803</v>
      </c>
      <c r="S3">
        <v>2.0089850913955498</v>
      </c>
      <c r="T3">
        <v>2.0062537260694944</v>
      </c>
      <c r="U3">
        <v>2.0035858266608826</v>
      </c>
      <c r="V3">
        <v>2.0009792657189633</v>
      </c>
      <c r="W3">
        <v>1.9984302519118955</v>
      </c>
      <c r="X3">
        <v>1.9961776760856169</v>
      </c>
      <c r="Y3">
        <v>1.9939760753085161</v>
      </c>
      <c r="Z3">
        <v>1.9918181716171095</v>
      </c>
      <c r="AA3">
        <v>1.9897049922513339</v>
      </c>
      <c r="AB3">
        <v>1.9876297454593264</v>
      </c>
      <c r="AC3">
        <v>1.9857861968008916</v>
      </c>
      <c r="AD3">
        <v>1.98398215030515</v>
      </c>
      <c r="AE3">
        <v>1.9822140086475379</v>
      </c>
      <c r="AF3">
        <v>1.9804821591344635</v>
      </c>
      <c r="AG3">
        <v>1.9787853942922944</v>
      </c>
      <c r="AH3">
        <v>1.9776936412504802</v>
      </c>
      <c r="AI3">
        <v>1.9766378594464673</v>
      </c>
      <c r="AJ3">
        <v>1.9756141482097476</v>
      </c>
      <c r="AK3">
        <v>1.9746252787029746</v>
      </c>
      <c r="AL3">
        <v>1.9736684088199052</v>
      </c>
      <c r="AM3">
        <v>1.97292337973566</v>
      </c>
      <c r="AN3">
        <v>1.9722100210850193</v>
      </c>
      <c r="AO3">
        <v>1.9715285338478936</v>
      </c>
      <c r="AP3">
        <v>1.970876020375703</v>
      </c>
      <c r="AQ3">
        <v>1.9702543520246594</v>
      </c>
    </row>
    <row r="4" spans="1:43" x14ac:dyDescent="0.25">
      <c r="A4" s="22" t="str">
        <f t="shared" si="0"/>
        <v>nonEUpFORE</v>
      </c>
      <c r="B4" s="10" t="s">
        <v>118</v>
      </c>
      <c r="C4" s="10" t="s">
        <v>121</v>
      </c>
      <c r="D4">
        <v>0.26109967902938236</v>
      </c>
      <c r="E4">
        <v>0.25483247343270976</v>
      </c>
      <c r="F4">
        <v>0.24539792442705693</v>
      </c>
      <c r="G4">
        <v>0.2246518240225889</v>
      </c>
      <c r="H4">
        <v>0.20976029031609578</v>
      </c>
      <c r="I4">
        <v>0.20413623564418887</v>
      </c>
      <c r="J4">
        <v>0.19857975452505866</v>
      </c>
      <c r="K4">
        <v>0.1930690912978637</v>
      </c>
      <c r="L4">
        <v>0.18798335543075601</v>
      </c>
      <c r="M4">
        <v>0.18290356516441458</v>
      </c>
      <c r="N4">
        <v>0.18074610607511035</v>
      </c>
      <c r="O4">
        <v>0.1786017659447833</v>
      </c>
      <c r="P4">
        <v>0.17647643144493741</v>
      </c>
      <c r="Q4">
        <v>0.17437099243838566</v>
      </c>
      <c r="R4">
        <v>0.17228747482810339</v>
      </c>
      <c r="S4">
        <v>0.16928940608724846</v>
      </c>
      <c r="T4">
        <v>0.16631511974899199</v>
      </c>
      <c r="U4">
        <v>0.16336384240992213</v>
      </c>
      <c r="V4">
        <v>0.16043388290028976</v>
      </c>
      <c r="W4">
        <v>0.15752427850959891</v>
      </c>
      <c r="X4">
        <v>0.15514699922159975</v>
      </c>
      <c r="Y4">
        <v>0.15278703797320464</v>
      </c>
      <c r="Z4">
        <v>0.15044408239955737</v>
      </c>
      <c r="AA4">
        <v>0.14811678858609667</v>
      </c>
      <c r="AB4">
        <v>0.14580454367348156</v>
      </c>
      <c r="AC4">
        <v>0.14391402165734407</v>
      </c>
      <c r="AD4">
        <v>0.14203622485930165</v>
      </c>
      <c r="AE4">
        <v>0.1401708475177319</v>
      </c>
      <c r="AF4">
        <v>0.13831680277670641</v>
      </c>
      <c r="AG4">
        <v>0.1364747832569099</v>
      </c>
      <c r="AH4">
        <v>0.1354556396574014</v>
      </c>
      <c r="AI4">
        <v>0.13444313206248987</v>
      </c>
      <c r="AJ4">
        <v>0.13343833596150806</v>
      </c>
      <c r="AK4">
        <v>0.13244044872863886</v>
      </c>
      <c r="AL4">
        <v>0.131449276649723</v>
      </c>
      <c r="AM4">
        <v>0.13076156747464657</v>
      </c>
      <c r="AN4">
        <v>0.13007970576659136</v>
      </c>
      <c r="AO4">
        <v>0.12940389260668028</v>
      </c>
      <c r="AP4">
        <v>0.12873154706368847</v>
      </c>
      <c r="AQ4">
        <v>0.12806507402058628</v>
      </c>
    </row>
    <row r="5" spans="1:43" x14ac:dyDescent="0.25">
      <c r="A5" s="22" t="str">
        <f t="shared" si="0"/>
        <v>nonEUpFISH</v>
      </c>
      <c r="B5" s="10" t="s">
        <v>118</v>
      </c>
      <c r="C5" s="10" t="s">
        <v>122</v>
      </c>
      <c r="D5">
        <v>0.44342753925414236</v>
      </c>
      <c r="E5">
        <v>0.42923220524740913</v>
      </c>
      <c r="F5">
        <v>0.41483830342626948</v>
      </c>
      <c r="G5">
        <v>0.39678013462959827</v>
      </c>
      <c r="H5">
        <v>0.38039050989361051</v>
      </c>
      <c r="I5">
        <v>0.36326600951356514</v>
      </c>
      <c r="J5">
        <v>0.34675316033315745</v>
      </c>
      <c r="K5">
        <v>0.33026421220502161</v>
      </c>
      <c r="L5">
        <v>0.31251098170874048</v>
      </c>
      <c r="M5">
        <v>0.29501269816750775</v>
      </c>
      <c r="N5">
        <v>0.2864965411527744</v>
      </c>
      <c r="O5">
        <v>0.27807817231423104</v>
      </c>
      <c r="P5">
        <v>0.26974911765503551</v>
      </c>
      <c r="Q5">
        <v>0.26150313960676896</v>
      </c>
      <c r="R5">
        <v>0.25333214339013344</v>
      </c>
      <c r="S5">
        <v>0.24240555645449297</v>
      </c>
      <c r="T5">
        <v>0.23157644805514463</v>
      </c>
      <c r="U5">
        <v>0.22084258517012306</v>
      </c>
      <c r="V5">
        <v>0.21020092160859502</v>
      </c>
      <c r="W5">
        <v>0.19964932900341911</v>
      </c>
      <c r="X5">
        <v>0.19076227304641133</v>
      </c>
      <c r="Y5">
        <v>0.18194274284343451</v>
      </c>
      <c r="Z5">
        <v>0.17318973382502353</v>
      </c>
      <c r="AA5">
        <v>0.16450171137252909</v>
      </c>
      <c r="AB5">
        <v>0.15587780054128569</v>
      </c>
      <c r="AC5">
        <v>0.14882413666287542</v>
      </c>
      <c r="AD5">
        <v>0.14183941123689969</v>
      </c>
      <c r="AE5">
        <v>0.13492081778989515</v>
      </c>
      <c r="AF5">
        <v>0.12806551893958534</v>
      </c>
      <c r="AG5">
        <v>0.12127184472147808</v>
      </c>
      <c r="AH5">
        <v>0.11727690493794914</v>
      </c>
      <c r="AI5">
        <v>0.11331920544293687</v>
      </c>
      <c r="AJ5">
        <v>0.10939883277706959</v>
      </c>
      <c r="AK5">
        <v>0.10551472713894298</v>
      </c>
      <c r="AL5">
        <v>0.10166476308346853</v>
      </c>
      <c r="AM5">
        <v>9.9269710196871766E-2</v>
      </c>
      <c r="AN5">
        <v>9.6896716633434757E-2</v>
      </c>
      <c r="AO5">
        <v>9.4545322722548203E-2</v>
      </c>
      <c r="AP5">
        <v>9.2212650907274263E-2</v>
      </c>
      <c r="AQ5">
        <v>8.9899007743820744E-2</v>
      </c>
    </row>
    <row r="6" spans="1:43" x14ac:dyDescent="0.25">
      <c r="A6" s="22" t="str">
        <f t="shared" si="0"/>
        <v>nonEUpFOSM</v>
      </c>
      <c r="B6" s="10" t="s">
        <v>118</v>
      </c>
      <c r="C6" s="10" t="s">
        <v>123</v>
      </c>
      <c r="D6">
        <v>1.3546359726198889</v>
      </c>
      <c r="E6">
        <v>1.3386155288514692</v>
      </c>
      <c r="F6">
        <v>1.3271899193424883</v>
      </c>
      <c r="G6">
        <v>1.2917921523246363</v>
      </c>
      <c r="H6">
        <v>1.2542829016381691</v>
      </c>
      <c r="I6">
        <v>1.2580519576984461</v>
      </c>
      <c r="J6">
        <v>1.2671006746160598</v>
      </c>
      <c r="K6">
        <v>1.2737779007142263</v>
      </c>
      <c r="L6">
        <v>1.2772814120291907</v>
      </c>
      <c r="M6">
        <v>1.2811218920111433</v>
      </c>
      <c r="N6">
        <v>1.2869949660178699</v>
      </c>
      <c r="O6">
        <v>1.2926189443353737</v>
      </c>
      <c r="P6">
        <v>1.2979731790245093</v>
      </c>
      <c r="Q6">
        <v>1.3030928391684395</v>
      </c>
      <c r="R6">
        <v>1.3079619102943378</v>
      </c>
      <c r="S6">
        <v>1.3117953003055873</v>
      </c>
      <c r="T6">
        <v>1.3154171407781858</v>
      </c>
      <c r="U6">
        <v>1.3188359989371434</v>
      </c>
      <c r="V6">
        <v>1.3220586481920023</v>
      </c>
      <c r="W6">
        <v>1.3250907482454881</v>
      </c>
      <c r="X6">
        <v>1.3280785834918718</v>
      </c>
      <c r="Y6">
        <v>1.3308252167244556</v>
      </c>
      <c r="Z6">
        <v>1.333326280156188</v>
      </c>
      <c r="AA6">
        <v>1.3355880294996756</v>
      </c>
      <c r="AB6">
        <v>1.3376095913478696</v>
      </c>
      <c r="AC6">
        <v>1.3406302254556712</v>
      </c>
      <c r="AD6">
        <v>1.3434554404408046</v>
      </c>
      <c r="AE6">
        <v>1.3460835343926665</v>
      </c>
      <c r="AF6">
        <v>1.3485237581157044</v>
      </c>
      <c r="AG6">
        <v>1.3507762223441679</v>
      </c>
      <c r="AH6">
        <v>1.3544865546229254</v>
      </c>
      <c r="AI6">
        <v>1.3580172427763222</v>
      </c>
      <c r="AJ6">
        <v>1.3613761630054486</v>
      </c>
      <c r="AK6">
        <v>1.3645731340560725</v>
      </c>
      <c r="AL6">
        <v>1.3676011709054654</v>
      </c>
      <c r="AM6">
        <v>1.3723922332562004</v>
      </c>
      <c r="AN6">
        <v>1.3770491507310036</v>
      </c>
      <c r="AO6">
        <v>1.3815820752703463</v>
      </c>
      <c r="AP6">
        <v>1.3859993612226984</v>
      </c>
      <c r="AQ6">
        <v>1.3902938269839507</v>
      </c>
    </row>
    <row r="7" spans="1:43" x14ac:dyDescent="0.25">
      <c r="A7" s="22" t="str">
        <f t="shared" si="0"/>
        <v>nonEUpOTHM</v>
      </c>
      <c r="B7" s="10" t="s">
        <v>118</v>
      </c>
      <c r="C7" s="10" t="s">
        <v>124</v>
      </c>
      <c r="D7">
        <v>0.23460858728376602</v>
      </c>
      <c r="E7">
        <v>0.22216650133544583</v>
      </c>
      <c r="F7">
        <v>0.20620538209185196</v>
      </c>
      <c r="G7">
        <v>0.17487888274494159</v>
      </c>
      <c r="H7">
        <v>0.15408328276876099</v>
      </c>
      <c r="I7">
        <v>0.14507638112051388</v>
      </c>
      <c r="J7">
        <v>0.13684805961371885</v>
      </c>
      <c r="K7">
        <v>0.12850474125591482</v>
      </c>
      <c r="L7">
        <v>0.1227355829798096</v>
      </c>
      <c r="M7">
        <v>0.11709301402290709</v>
      </c>
      <c r="N7">
        <v>0.11471085458199529</v>
      </c>
      <c r="O7">
        <v>0.112410894587333</v>
      </c>
      <c r="P7">
        <v>0.11019126661214074</v>
      </c>
      <c r="Q7">
        <v>0.10804677520206347</v>
      </c>
      <c r="R7">
        <v>0.10597651112525408</v>
      </c>
      <c r="S7">
        <v>0.10296494861814262</v>
      </c>
      <c r="T7">
        <v>0.1000167049400051</v>
      </c>
      <c r="U7">
        <v>9.7125183731207793E-2</v>
      </c>
      <c r="V7">
        <v>9.4283532920653793E-2</v>
      </c>
      <c r="W7">
        <v>9.1485808551727651E-2</v>
      </c>
      <c r="X7">
        <v>8.9233550354534147E-2</v>
      </c>
      <c r="Y7">
        <v>8.7012986787521313E-2</v>
      </c>
      <c r="Z7">
        <v>8.4819819878861863E-2</v>
      </c>
      <c r="AA7">
        <v>8.2648700220823171E-2</v>
      </c>
      <c r="AB7">
        <v>8.0495438190656549E-2</v>
      </c>
      <c r="AC7">
        <v>7.8959308794637417E-2</v>
      </c>
      <c r="AD7">
        <v>7.7432504992910184E-2</v>
      </c>
      <c r="AE7">
        <v>7.5914002886525611E-2</v>
      </c>
      <c r="AF7">
        <v>7.4401767602980701E-2</v>
      </c>
      <c r="AG7">
        <v>7.2896029152315051E-2</v>
      </c>
      <c r="AH7">
        <v>7.2351306240639526E-2</v>
      </c>
      <c r="AI7">
        <v>7.1806214219602857E-2</v>
      </c>
      <c r="AJ7">
        <v>7.1260938505671251E-2</v>
      </c>
      <c r="AK7">
        <v>7.0713228770592898E-2</v>
      </c>
      <c r="AL7">
        <v>7.0162733504699593E-2</v>
      </c>
      <c r="AM7">
        <v>7.0003416703036447E-2</v>
      </c>
      <c r="AN7">
        <v>6.9840396024469786E-2</v>
      </c>
      <c r="AO7">
        <v>6.9673616091346077E-2</v>
      </c>
      <c r="AP7">
        <v>6.9499972592466847E-2</v>
      </c>
      <c r="AQ7">
        <v>6.9322363248406182E-2</v>
      </c>
    </row>
    <row r="8" spans="1:43" x14ac:dyDescent="0.25">
      <c r="A8" s="22" t="str">
        <f t="shared" si="0"/>
        <v>nonEUpFBTO</v>
      </c>
      <c r="B8" s="10" t="s">
        <v>118</v>
      </c>
      <c r="C8" s="10" t="s">
        <v>125</v>
      </c>
      <c r="D8">
        <v>0.45179713269210597</v>
      </c>
      <c r="E8">
        <v>0.44352865875919029</v>
      </c>
      <c r="F8">
        <v>0.42842944019820078</v>
      </c>
      <c r="G8">
        <v>0.39033824352584101</v>
      </c>
      <c r="H8">
        <v>0.36580090518878366</v>
      </c>
      <c r="I8">
        <v>0.36032329148314035</v>
      </c>
      <c r="J8">
        <v>0.35446541868980458</v>
      </c>
      <c r="K8">
        <v>0.3488585787629146</v>
      </c>
      <c r="L8">
        <v>0.34540257508756655</v>
      </c>
      <c r="M8">
        <v>0.34180726001106343</v>
      </c>
      <c r="N8">
        <v>0.34006371610499686</v>
      </c>
      <c r="O8">
        <v>0.33832266440966097</v>
      </c>
      <c r="P8">
        <v>0.33659957108182281</v>
      </c>
      <c r="Q8">
        <v>0.33490094805988158</v>
      </c>
      <c r="R8">
        <v>0.33323473193582825</v>
      </c>
      <c r="S8">
        <v>0.33094150483554402</v>
      </c>
      <c r="T8">
        <v>0.3286630133052294</v>
      </c>
      <c r="U8">
        <v>0.32639751338949585</v>
      </c>
      <c r="V8">
        <v>0.3241423523953294</v>
      </c>
      <c r="W8">
        <v>0.32189548585161648</v>
      </c>
      <c r="X8">
        <v>0.31996988787747782</v>
      </c>
      <c r="Y8">
        <v>0.318051673811864</v>
      </c>
      <c r="Z8">
        <v>0.31613995496805136</v>
      </c>
      <c r="AA8">
        <v>0.31423251258357776</v>
      </c>
      <c r="AB8">
        <v>0.31232778938369821</v>
      </c>
      <c r="AC8">
        <v>0.31081564821686058</v>
      </c>
      <c r="AD8">
        <v>0.30931066326252898</v>
      </c>
      <c r="AE8">
        <v>0.30781314338214461</v>
      </c>
      <c r="AF8">
        <v>0.30632240122591914</v>
      </c>
      <c r="AG8">
        <v>0.30483885811470379</v>
      </c>
      <c r="AH8">
        <v>0.30404433256624408</v>
      </c>
      <c r="AI8">
        <v>0.30325983760264208</v>
      </c>
      <c r="AJ8">
        <v>0.30248667331794582</v>
      </c>
      <c r="AK8">
        <v>0.30172388790472598</v>
      </c>
      <c r="AL8">
        <v>0.30097125661776503</v>
      </c>
      <c r="AM8">
        <v>0.30046384141180138</v>
      </c>
      <c r="AN8">
        <v>0.29996880352294963</v>
      </c>
      <c r="AO8">
        <v>0.29948666380753131</v>
      </c>
      <c r="AP8">
        <v>0.29901489160955275</v>
      </c>
      <c r="AQ8">
        <v>0.29855612828286981</v>
      </c>
    </row>
    <row r="9" spans="1:43" x14ac:dyDescent="0.25">
      <c r="A9" s="22" t="str">
        <f t="shared" si="0"/>
        <v>nonEUpTXWO</v>
      </c>
      <c r="B9" s="10" t="s">
        <v>118</v>
      </c>
      <c r="C9" s="10" t="s">
        <v>126</v>
      </c>
      <c r="D9">
        <v>-7.811288729020241E-2</v>
      </c>
      <c r="E9">
        <v>-7.8738203771103493E-2</v>
      </c>
      <c r="F9">
        <v>-8.1503970975204926E-2</v>
      </c>
      <c r="G9">
        <v>-8.565723298297051E-2</v>
      </c>
      <c r="H9">
        <v>-8.7318579901971866E-2</v>
      </c>
      <c r="I9">
        <v>-9.1603824080487728E-2</v>
      </c>
      <c r="J9">
        <v>-9.7036333830023566E-2</v>
      </c>
      <c r="K9">
        <v>-0.10211280198262122</v>
      </c>
      <c r="L9">
        <v>-0.1035382596133982</v>
      </c>
      <c r="M9">
        <v>-0.10512418224498617</v>
      </c>
      <c r="N9">
        <v>-0.10531962949407452</v>
      </c>
      <c r="O9">
        <v>-0.10553495287181447</v>
      </c>
      <c r="P9">
        <v>-0.10575222450822766</v>
      </c>
      <c r="Q9">
        <v>-0.1059708238737678</v>
      </c>
      <c r="R9">
        <v>-0.1061773494595936</v>
      </c>
      <c r="S9">
        <v>-0.10684961665266143</v>
      </c>
      <c r="T9">
        <v>-0.10752445874502922</v>
      </c>
      <c r="U9">
        <v>-0.10820295363268947</v>
      </c>
      <c r="V9">
        <v>-0.10888712415114779</v>
      </c>
      <c r="W9">
        <v>-0.1095783209540753</v>
      </c>
      <c r="X9">
        <v>-0.11001367614733057</v>
      </c>
      <c r="Y9">
        <v>-0.11045298803139043</v>
      </c>
      <c r="Z9">
        <v>-0.11089645881846306</v>
      </c>
      <c r="AA9">
        <v>-0.11134585877383887</v>
      </c>
      <c r="AB9">
        <v>-0.11180220538110112</v>
      </c>
      <c r="AC9">
        <v>-0.11192251042109921</v>
      </c>
      <c r="AD9">
        <v>-0.11205407287596128</v>
      </c>
      <c r="AE9">
        <v>-0.11219586752964932</v>
      </c>
      <c r="AF9">
        <v>-0.11234848160526938</v>
      </c>
      <c r="AG9">
        <v>-0.11251001073520539</v>
      </c>
      <c r="AH9">
        <v>-0.11229602601320236</v>
      </c>
      <c r="AI9">
        <v>-0.11208854441660758</v>
      </c>
      <c r="AJ9">
        <v>-0.11188641050907014</v>
      </c>
      <c r="AK9">
        <v>-0.11169111592382426</v>
      </c>
      <c r="AL9">
        <v>-0.11150179717408612</v>
      </c>
      <c r="AM9">
        <v>-0.11138494561936585</v>
      </c>
      <c r="AN9">
        <v>-0.11127057326469089</v>
      </c>
      <c r="AO9">
        <v>-0.11115864831054852</v>
      </c>
      <c r="AP9">
        <v>-0.11105226722054076</v>
      </c>
      <c r="AQ9">
        <v>-0.11094754675099623</v>
      </c>
    </row>
    <row r="10" spans="1:43" x14ac:dyDescent="0.25">
      <c r="A10" s="22" t="str">
        <f t="shared" si="0"/>
        <v>nonEUpCOKE</v>
      </c>
      <c r="B10" s="10" t="s">
        <v>118</v>
      </c>
      <c r="C10" s="10" t="s">
        <v>127</v>
      </c>
      <c r="D10">
        <v>1.9238854574286954</v>
      </c>
      <c r="E10">
        <v>1.8649179471355979</v>
      </c>
      <c r="F10">
        <v>1.8036413517819512</v>
      </c>
      <c r="G10">
        <v>1.7314008617116445</v>
      </c>
      <c r="H10">
        <v>1.6642119112224258</v>
      </c>
      <c r="I10">
        <v>1.5790181821934257</v>
      </c>
      <c r="J10">
        <v>1.4943063603864366</v>
      </c>
      <c r="K10">
        <v>1.4094087525452659</v>
      </c>
      <c r="L10">
        <v>1.3249557589873422</v>
      </c>
      <c r="M10">
        <v>1.2405619597859197</v>
      </c>
      <c r="N10">
        <v>1.2055291520001044</v>
      </c>
      <c r="O10">
        <v>1.1705111512091839</v>
      </c>
      <c r="P10">
        <v>1.1355079938537584</v>
      </c>
      <c r="Q10">
        <v>1.1005150524159029</v>
      </c>
      <c r="R10">
        <v>1.0655330621822519</v>
      </c>
      <c r="S10">
        <v>1.0144239104814645</v>
      </c>
      <c r="T10">
        <v>0.9633193465062927</v>
      </c>
      <c r="U10">
        <v>0.91222132909692255</v>
      </c>
      <c r="V10">
        <v>0.86112920350682975</v>
      </c>
      <c r="W10">
        <v>0.81004290864531581</v>
      </c>
      <c r="X10">
        <v>0.76821574472124365</v>
      </c>
      <c r="Y10">
        <v>0.72639394640080301</v>
      </c>
      <c r="Z10">
        <v>0.68457792784847693</v>
      </c>
      <c r="AA10">
        <v>0.64276690365525158</v>
      </c>
      <c r="AB10">
        <v>0.60096064388612491</v>
      </c>
      <c r="AC10">
        <v>0.56769364797606847</v>
      </c>
      <c r="AD10">
        <v>0.53443177456472712</v>
      </c>
      <c r="AE10">
        <v>0.5011732450079649</v>
      </c>
      <c r="AF10">
        <v>0.4679177091617891</v>
      </c>
      <c r="AG10">
        <v>0.43466479085133231</v>
      </c>
      <c r="AH10">
        <v>0.41677179443510531</v>
      </c>
      <c r="AI10">
        <v>0.39887765040241713</v>
      </c>
      <c r="AJ10">
        <v>0.38098345337651363</v>
      </c>
      <c r="AK10">
        <v>0.36308886417071523</v>
      </c>
      <c r="AL10">
        <v>0.34519266580527747</v>
      </c>
      <c r="AM10">
        <v>0.33384584020486757</v>
      </c>
      <c r="AN10">
        <v>0.32249524417031172</v>
      </c>
      <c r="AO10">
        <v>0.31114146707356155</v>
      </c>
      <c r="AP10">
        <v>0.29978248504711252</v>
      </c>
      <c r="AQ10">
        <v>0.28841950380167669</v>
      </c>
    </row>
    <row r="11" spans="1:43" x14ac:dyDescent="0.25">
      <c r="A11" s="22" t="str">
        <f t="shared" si="0"/>
        <v>nonEUpREFN</v>
      </c>
      <c r="B11" s="10" t="s">
        <v>118</v>
      </c>
      <c r="C11" s="10" t="s">
        <v>128</v>
      </c>
      <c r="D11">
        <v>1.0907236495541019</v>
      </c>
      <c r="E11">
        <v>1.0674614671053995</v>
      </c>
      <c r="F11">
        <v>1.0490899041582522</v>
      </c>
      <c r="G11">
        <v>1.0173494688559874</v>
      </c>
      <c r="H11">
        <v>0.98232412166714556</v>
      </c>
      <c r="I11">
        <v>0.96875277289842321</v>
      </c>
      <c r="J11">
        <v>0.9586858737013253</v>
      </c>
      <c r="K11">
        <v>0.94741520913335431</v>
      </c>
      <c r="L11">
        <v>0.93436667360641645</v>
      </c>
      <c r="M11">
        <v>0.9215518733859478</v>
      </c>
      <c r="N11">
        <v>0.91690565068871377</v>
      </c>
      <c r="O11">
        <v>0.91222356408988392</v>
      </c>
      <c r="P11">
        <v>0.90749632531061564</v>
      </c>
      <c r="Q11">
        <v>0.90273539308807771</v>
      </c>
      <c r="R11">
        <v>0.89792912312341211</v>
      </c>
      <c r="S11">
        <v>0.89035285002035558</v>
      </c>
      <c r="T11">
        <v>0.8827468178140061</v>
      </c>
      <c r="U11">
        <v>0.87511326991765837</v>
      </c>
      <c r="V11">
        <v>0.86745242217692342</v>
      </c>
      <c r="W11">
        <v>0.85976467174828886</v>
      </c>
      <c r="X11">
        <v>0.85347432106294385</v>
      </c>
      <c r="Y11">
        <v>0.8471253478210935</v>
      </c>
      <c r="Z11">
        <v>0.84071688216983187</v>
      </c>
      <c r="AA11">
        <v>0.83424791028119349</v>
      </c>
      <c r="AB11">
        <v>0.82771841861310302</v>
      </c>
      <c r="AC11">
        <v>0.82326687337228732</v>
      </c>
      <c r="AD11">
        <v>0.81876585273511548</v>
      </c>
      <c r="AE11">
        <v>0.81421112734109025</v>
      </c>
      <c r="AF11">
        <v>0.80960602974015383</v>
      </c>
      <c r="AG11">
        <v>0.80494855478736083</v>
      </c>
      <c r="AH11">
        <v>0.80351344703809835</v>
      </c>
      <c r="AI11">
        <v>0.80201487417689599</v>
      </c>
      <c r="AJ11">
        <v>0.80045500655584301</v>
      </c>
      <c r="AK11">
        <v>0.79883607060625328</v>
      </c>
      <c r="AL11">
        <v>0.79715265379476841</v>
      </c>
      <c r="AM11">
        <v>0.79769160115904025</v>
      </c>
      <c r="AN11">
        <v>0.79817149758784733</v>
      </c>
      <c r="AO11">
        <v>0.79859507508718475</v>
      </c>
      <c r="AP11">
        <v>0.79896293838088073</v>
      </c>
      <c r="AQ11">
        <v>0.7992712388978489</v>
      </c>
    </row>
    <row r="12" spans="1:43" x14ac:dyDescent="0.25">
      <c r="A12" s="22" t="str">
        <f t="shared" si="0"/>
        <v>nonEUpCHEM</v>
      </c>
      <c r="B12" s="10" t="s">
        <v>118</v>
      </c>
      <c r="C12" s="10" t="s">
        <v>129</v>
      </c>
      <c r="D12">
        <v>0.36279605788812574</v>
      </c>
      <c r="E12">
        <v>0.35567929609288007</v>
      </c>
      <c r="F12">
        <v>0.34918350861028369</v>
      </c>
      <c r="G12">
        <v>0.33731750393491666</v>
      </c>
      <c r="H12">
        <v>0.32267163134672172</v>
      </c>
      <c r="I12">
        <v>0.31789142068972331</v>
      </c>
      <c r="J12">
        <v>0.31213860772024898</v>
      </c>
      <c r="K12">
        <v>0.30649206516034272</v>
      </c>
      <c r="L12">
        <v>0.30364449677422661</v>
      </c>
      <c r="M12">
        <v>0.30055494452277792</v>
      </c>
      <c r="N12">
        <v>0.2994935795982227</v>
      </c>
      <c r="O12">
        <v>0.29834627239218392</v>
      </c>
      <c r="P12">
        <v>0.29714913366852841</v>
      </c>
      <c r="Q12">
        <v>0.29592377758194843</v>
      </c>
      <c r="R12">
        <v>0.29469597875265768</v>
      </c>
      <c r="S12">
        <v>0.29272324992539961</v>
      </c>
      <c r="T12">
        <v>0.29073725347079377</v>
      </c>
      <c r="U12">
        <v>0.28873744717198346</v>
      </c>
      <c r="V12">
        <v>0.28672202545256725</v>
      </c>
      <c r="W12">
        <v>0.28468933301157084</v>
      </c>
      <c r="X12">
        <v>0.28287557537363273</v>
      </c>
      <c r="Y12">
        <v>0.28104153397227527</v>
      </c>
      <c r="Z12">
        <v>0.27918616943256225</v>
      </c>
      <c r="AA12">
        <v>0.27730709373302442</v>
      </c>
      <c r="AB12">
        <v>0.2754028599730422</v>
      </c>
      <c r="AC12">
        <v>0.27397242622586176</v>
      </c>
      <c r="AD12">
        <v>0.27253206078782799</v>
      </c>
      <c r="AE12">
        <v>0.27108287946429321</v>
      </c>
      <c r="AF12">
        <v>0.26962560548315706</v>
      </c>
      <c r="AG12">
        <v>0.26816131354191486</v>
      </c>
      <c r="AH12">
        <v>0.26753527861504944</v>
      </c>
      <c r="AI12">
        <v>0.26690606530077815</v>
      </c>
      <c r="AJ12">
        <v>0.26627756166564109</v>
      </c>
      <c r="AK12">
        <v>0.26565171794751413</v>
      </c>
      <c r="AL12">
        <v>0.26502867101107308</v>
      </c>
      <c r="AM12">
        <v>0.26479999802288301</v>
      </c>
      <c r="AN12">
        <v>0.26458223076631088</v>
      </c>
      <c r="AO12">
        <v>0.26437833468364086</v>
      </c>
      <c r="AP12">
        <v>0.26418806029936898</v>
      </c>
      <c r="AQ12">
        <v>0.26401345140590143</v>
      </c>
    </row>
    <row r="13" spans="1:43" x14ac:dyDescent="0.25">
      <c r="A13" s="22" t="str">
        <f t="shared" si="0"/>
        <v>nonEUpRUBP</v>
      </c>
      <c r="B13" s="10" t="s">
        <v>118</v>
      </c>
      <c r="C13" s="10" t="s">
        <v>130</v>
      </c>
      <c r="D13">
        <v>0.36413812886289265</v>
      </c>
      <c r="E13">
        <v>0.36536005196264026</v>
      </c>
      <c r="F13">
        <v>0.36362141252784186</v>
      </c>
      <c r="G13">
        <v>0.3588987712313928</v>
      </c>
      <c r="H13">
        <v>0.35062608083598407</v>
      </c>
      <c r="I13">
        <v>0.34800941009557601</v>
      </c>
      <c r="J13">
        <v>0.34299272332814962</v>
      </c>
      <c r="K13">
        <v>0.33887443589503341</v>
      </c>
      <c r="L13">
        <v>0.33712627137685913</v>
      </c>
      <c r="M13">
        <v>0.33478536626362115</v>
      </c>
      <c r="N13">
        <v>0.33568552755740472</v>
      </c>
      <c r="O13">
        <v>0.33640636541326274</v>
      </c>
      <c r="P13">
        <v>0.33700806416402551</v>
      </c>
      <c r="Q13">
        <v>0.33754624540200057</v>
      </c>
      <c r="R13">
        <v>0.33804508898230851</v>
      </c>
      <c r="S13">
        <v>0.3373323710606117</v>
      </c>
      <c r="T13">
        <v>0.33656357744379239</v>
      </c>
      <c r="U13">
        <v>0.33573832136808596</v>
      </c>
      <c r="V13">
        <v>0.33485506363507955</v>
      </c>
      <c r="W13">
        <v>0.33391223121712027</v>
      </c>
      <c r="X13">
        <v>0.33336773421008742</v>
      </c>
      <c r="Y13">
        <v>0.33276827787716462</v>
      </c>
      <c r="Z13">
        <v>0.33211333228878714</v>
      </c>
      <c r="AA13">
        <v>0.33140016349456347</v>
      </c>
      <c r="AB13">
        <v>0.3306270686654087</v>
      </c>
      <c r="AC13">
        <v>0.3303132120613278</v>
      </c>
      <c r="AD13">
        <v>0.32995187291684325</v>
      </c>
      <c r="AE13">
        <v>0.3295469724251634</v>
      </c>
      <c r="AF13">
        <v>0.32910080433012701</v>
      </c>
      <c r="AG13">
        <v>0.32861683734702357</v>
      </c>
      <c r="AH13">
        <v>0.32918904071298705</v>
      </c>
      <c r="AI13">
        <v>0.32973174252896753</v>
      </c>
      <c r="AJ13">
        <v>0.33024958926587783</v>
      </c>
      <c r="AK13">
        <v>0.3307439653318362</v>
      </c>
      <c r="AL13">
        <v>0.33121684958640091</v>
      </c>
      <c r="AM13">
        <v>0.33189116594291684</v>
      </c>
      <c r="AN13">
        <v>0.33255660166958001</v>
      </c>
      <c r="AO13">
        <v>0.33321655939505412</v>
      </c>
      <c r="AP13">
        <v>0.33387057067454012</v>
      </c>
      <c r="AQ13">
        <v>0.33452319430798505</v>
      </c>
    </row>
    <row r="14" spans="1:43" x14ac:dyDescent="0.25">
      <c r="A14" s="22" t="str">
        <f t="shared" si="0"/>
        <v>nonEUpNMMP</v>
      </c>
      <c r="B14" s="10" t="s">
        <v>118</v>
      </c>
      <c r="C14" s="10" t="s">
        <v>131</v>
      </c>
      <c r="D14">
        <v>1.6913143208373509</v>
      </c>
      <c r="E14">
        <v>1.6668248022602206</v>
      </c>
      <c r="F14">
        <v>1.6318560774455537</v>
      </c>
      <c r="G14">
        <v>1.5508693801305826</v>
      </c>
      <c r="H14">
        <v>1.4844612962785013</v>
      </c>
      <c r="I14">
        <v>1.4641380508957988</v>
      </c>
      <c r="J14">
        <v>1.4431524252786887</v>
      </c>
      <c r="K14">
        <v>1.4227006741514592</v>
      </c>
      <c r="L14">
        <v>1.4052947634490693</v>
      </c>
      <c r="M14">
        <v>1.3869263748005838</v>
      </c>
      <c r="N14">
        <v>1.3788812737801899</v>
      </c>
      <c r="O14">
        <v>1.3705564044667979</v>
      </c>
      <c r="P14">
        <v>1.3620620737905373</v>
      </c>
      <c r="Q14">
        <v>1.3534864643768572</v>
      </c>
      <c r="R14">
        <v>1.3448869324638966</v>
      </c>
      <c r="S14">
        <v>1.3325813004833582</v>
      </c>
      <c r="T14">
        <v>1.320218041563628</v>
      </c>
      <c r="U14">
        <v>1.3077961876892725</v>
      </c>
      <c r="V14">
        <v>1.2953112719127584</v>
      </c>
      <c r="W14">
        <v>1.2827582095535615</v>
      </c>
      <c r="X14">
        <v>1.2716078812148446</v>
      </c>
      <c r="Y14">
        <v>1.26039196218354</v>
      </c>
      <c r="Z14">
        <v>1.2491063371810465</v>
      </c>
      <c r="AA14">
        <v>1.2377490179662021</v>
      </c>
      <c r="AB14">
        <v>1.2263124929051696</v>
      </c>
      <c r="AC14">
        <v>1.2167436363435402</v>
      </c>
      <c r="AD14">
        <v>1.2071637185357589</v>
      </c>
      <c r="AE14">
        <v>1.1975735290575271</v>
      </c>
      <c r="AF14">
        <v>1.1879781709367645</v>
      </c>
      <c r="AG14">
        <v>1.1783798514857384</v>
      </c>
      <c r="AH14">
        <v>1.1728756915050442</v>
      </c>
      <c r="AI14">
        <v>1.1673892433594344</v>
      </c>
      <c r="AJ14">
        <v>1.1619294490847074</v>
      </c>
      <c r="AK14">
        <v>1.1565025736530279</v>
      </c>
      <c r="AL14">
        <v>1.151109884147806</v>
      </c>
      <c r="AM14">
        <v>1.1479444816065405</v>
      </c>
      <c r="AN14">
        <v>1.1448343373589793</v>
      </c>
      <c r="AO14">
        <v>1.1417875434590465</v>
      </c>
      <c r="AP14">
        <v>1.1388078173155005</v>
      </c>
      <c r="AQ14">
        <v>1.1358977500304737</v>
      </c>
    </row>
    <row r="15" spans="1:43" x14ac:dyDescent="0.25">
      <c r="A15" s="22" t="str">
        <f t="shared" si="0"/>
        <v>nonEUpMETP</v>
      </c>
      <c r="B15" s="10" t="s">
        <v>118</v>
      </c>
      <c r="C15" s="10" t="s">
        <v>132</v>
      </c>
      <c r="D15">
        <v>0.49282991050953218</v>
      </c>
      <c r="E15">
        <v>0.47780777562384003</v>
      </c>
      <c r="F15">
        <v>0.46214211768364499</v>
      </c>
      <c r="G15">
        <v>0.44307090492289214</v>
      </c>
      <c r="H15">
        <v>0.42301553142716186</v>
      </c>
      <c r="I15">
        <v>0.40241123543376967</v>
      </c>
      <c r="J15">
        <v>0.38104237795199719</v>
      </c>
      <c r="K15">
        <v>0.35995411067549365</v>
      </c>
      <c r="L15">
        <v>0.34229226020647835</v>
      </c>
      <c r="M15">
        <v>0.32434176673118709</v>
      </c>
      <c r="N15">
        <v>0.31710040433889725</v>
      </c>
      <c r="O15">
        <v>0.30978319920047093</v>
      </c>
      <c r="P15">
        <v>0.30242631177905638</v>
      </c>
      <c r="Q15">
        <v>0.29505078668630697</v>
      </c>
      <c r="R15">
        <v>0.2876794486245276</v>
      </c>
      <c r="S15">
        <v>0.27673813292911165</v>
      </c>
      <c r="T15">
        <v>0.26578380888215503</v>
      </c>
      <c r="U15">
        <v>0.25481509415731812</v>
      </c>
      <c r="V15">
        <v>0.24382946786022322</v>
      </c>
      <c r="W15">
        <v>0.23282472355291434</v>
      </c>
      <c r="X15">
        <v>0.22372278364228865</v>
      </c>
      <c r="Y15">
        <v>0.21460157701075028</v>
      </c>
      <c r="Z15">
        <v>0.20545997536102062</v>
      </c>
      <c r="AA15">
        <v>0.19629545421285222</v>
      </c>
      <c r="AB15">
        <v>0.18710640912909288</v>
      </c>
      <c r="AC15">
        <v>0.17989687128192286</v>
      </c>
      <c r="AD15">
        <v>0.17267829594642808</v>
      </c>
      <c r="AE15">
        <v>0.16545160404037368</v>
      </c>
      <c r="AF15">
        <v>0.15821675349151729</v>
      </c>
      <c r="AG15">
        <v>0.15097522399252289</v>
      </c>
      <c r="AH15">
        <v>0.14723413423511833</v>
      </c>
      <c r="AI15">
        <v>0.14348945655911979</v>
      </c>
      <c r="AJ15">
        <v>0.13974428103098943</v>
      </c>
      <c r="AK15">
        <v>0.1359995525737227</v>
      </c>
      <c r="AL15">
        <v>0.13225556199080335</v>
      </c>
      <c r="AM15">
        <v>0.1299611164828951</v>
      </c>
      <c r="AN15">
        <v>0.12767287413262735</v>
      </c>
      <c r="AO15">
        <v>0.12539297867859456</v>
      </c>
      <c r="AP15">
        <v>0.12312037319317162</v>
      </c>
      <c r="AQ15">
        <v>0.12085759749881728</v>
      </c>
    </row>
    <row r="16" spans="1:43" x14ac:dyDescent="0.25">
      <c r="A16" s="22" t="str">
        <f t="shared" si="0"/>
        <v>nonEUpELEC</v>
      </c>
      <c r="B16" s="10" t="s">
        <v>118</v>
      </c>
      <c r="C16" s="10" t="s">
        <v>133</v>
      </c>
      <c r="D16">
        <v>-9.6813819730272796E-3</v>
      </c>
      <c r="E16">
        <v>-1.1558879320131431E-2</v>
      </c>
      <c r="F16">
        <v>-1.595586811822941E-2</v>
      </c>
      <c r="G16">
        <v>-2.2744747417808131E-2</v>
      </c>
      <c r="H16">
        <v>-2.7411874303816926E-2</v>
      </c>
      <c r="I16">
        <v>-3.3482644824665217E-2</v>
      </c>
      <c r="J16">
        <v>-4.0881990947638717E-2</v>
      </c>
      <c r="K16">
        <v>-4.7906945296718066E-2</v>
      </c>
      <c r="L16">
        <v>-5.0793149431146337E-2</v>
      </c>
      <c r="M16">
        <v>-5.3918486964291523E-2</v>
      </c>
      <c r="N16">
        <v>-5.4624993157467175E-2</v>
      </c>
      <c r="O16">
        <v>-5.5382003873381679E-2</v>
      </c>
      <c r="P16">
        <v>-5.6160342719649911E-2</v>
      </c>
      <c r="Q16">
        <v>-5.6949795205670097E-2</v>
      </c>
      <c r="R16">
        <v>-5.7730195666165107E-2</v>
      </c>
      <c r="S16">
        <v>-5.9325488774634762E-2</v>
      </c>
      <c r="T16">
        <v>-6.0925581587114863E-2</v>
      </c>
      <c r="U16">
        <v>-6.2531767763636253E-2</v>
      </c>
      <c r="V16">
        <v>-6.4146394972322815E-2</v>
      </c>
      <c r="W16">
        <v>-6.5771308922503421E-2</v>
      </c>
      <c r="X16">
        <v>-6.7006725460452124E-2</v>
      </c>
      <c r="Y16">
        <v>-6.8248959230504697E-2</v>
      </c>
      <c r="Z16">
        <v>-6.9498698337704903E-2</v>
      </c>
      <c r="AA16">
        <v>-7.0758242361126669E-2</v>
      </c>
      <c r="AB16">
        <v>-7.2028998802903449E-2</v>
      </c>
      <c r="AC16">
        <v>-7.2750598452793691E-2</v>
      </c>
      <c r="AD16">
        <v>-7.3486574389434955E-2</v>
      </c>
      <c r="AE16">
        <v>-7.4235620879419956E-2</v>
      </c>
      <c r="AF16">
        <v>-7.4997901620432822E-2</v>
      </c>
      <c r="AG16">
        <v>-7.5771352091674377E-2</v>
      </c>
      <c r="AH16">
        <v>-7.5839004239958582E-2</v>
      </c>
      <c r="AI16">
        <v>-7.59145755344839E-2</v>
      </c>
      <c r="AJ16">
        <v>-7.5996032933472776E-2</v>
      </c>
      <c r="AK16">
        <v>-7.6083961414551066E-2</v>
      </c>
      <c r="AL16">
        <v>-7.6177492072078717E-2</v>
      </c>
      <c r="AM16">
        <v>-7.6221947067975609E-2</v>
      </c>
      <c r="AN16">
        <v>-7.6265828465522462E-2</v>
      </c>
      <c r="AO16">
        <v>-7.6308283172871111E-2</v>
      </c>
      <c r="AP16">
        <v>-7.6351689846491433E-2</v>
      </c>
      <c r="AQ16">
        <v>-7.6392421213951928E-2</v>
      </c>
    </row>
    <row r="17" spans="1:43" x14ac:dyDescent="0.25">
      <c r="A17" s="22" t="str">
        <f t="shared" si="0"/>
        <v>nonEUpMACH</v>
      </c>
      <c r="B17" s="10" t="s">
        <v>118</v>
      </c>
      <c r="C17" s="10" t="s">
        <v>134</v>
      </c>
      <c r="D17">
        <v>2.7310517091462184E-2</v>
      </c>
      <c r="E17">
        <v>2.565921764831517E-2</v>
      </c>
      <c r="F17">
        <v>2.159383642832035E-2</v>
      </c>
      <c r="G17">
        <v>1.5917806005766876E-2</v>
      </c>
      <c r="H17">
        <v>1.1188774038677652E-2</v>
      </c>
      <c r="I17">
        <v>5.3523772433696814E-3</v>
      </c>
      <c r="J17">
        <v>-1.8901459993625289E-3</v>
      </c>
      <c r="K17">
        <v>-8.6903669598019512E-3</v>
      </c>
      <c r="L17">
        <v>-1.1451149627785028E-2</v>
      </c>
      <c r="M17">
        <v>-1.4492580061918081E-2</v>
      </c>
      <c r="N17">
        <v>-1.4915465865396544E-2</v>
      </c>
      <c r="O17">
        <v>-1.5399383853334486E-2</v>
      </c>
      <c r="P17">
        <v>-1.5913303826093426E-2</v>
      </c>
      <c r="Q17">
        <v>-1.6443634793930094E-2</v>
      </c>
      <c r="R17">
        <v>-1.6970697720801942E-2</v>
      </c>
      <c r="S17">
        <v>-1.83953279141305E-2</v>
      </c>
      <c r="T17">
        <v>-1.9833832305845595E-2</v>
      </c>
      <c r="U17">
        <v>-2.1287297775444233E-2</v>
      </c>
      <c r="V17">
        <v>-2.2757829071129825E-2</v>
      </c>
      <c r="W17">
        <v>-2.4247054812728062E-2</v>
      </c>
      <c r="X17">
        <v>-2.5294082186033483E-2</v>
      </c>
      <c r="Y17">
        <v>-2.6354757163837249E-2</v>
      </c>
      <c r="Z17">
        <v>-2.7429530791124701E-2</v>
      </c>
      <c r="AA17">
        <v>-2.8520357919352445E-2</v>
      </c>
      <c r="AB17">
        <v>-2.9628537975074441E-2</v>
      </c>
      <c r="AC17">
        <v>-3.0232200598684401E-2</v>
      </c>
      <c r="AD17">
        <v>-3.0856174960305648E-2</v>
      </c>
      <c r="AE17">
        <v>-3.1499001963822354E-2</v>
      </c>
      <c r="AF17">
        <v>-3.216059444590523E-2</v>
      </c>
      <c r="AG17">
        <v>-3.2838793492812324E-2</v>
      </c>
      <c r="AH17">
        <v>-3.2778409413818474E-2</v>
      </c>
      <c r="AI17">
        <v>-3.2729769762475797E-2</v>
      </c>
      <c r="AJ17">
        <v>-3.2690690285783801E-2</v>
      </c>
      <c r="AK17">
        <v>-3.2661536189013789E-2</v>
      </c>
      <c r="AL17">
        <v>-3.2641564351648417E-2</v>
      </c>
      <c r="AM17">
        <v>-3.2611309286735717E-2</v>
      </c>
      <c r="AN17">
        <v>-3.2582868324215135E-2</v>
      </c>
      <c r="AO17">
        <v>-3.2555262806793647E-2</v>
      </c>
      <c r="AP17">
        <v>-3.2530728008973012E-2</v>
      </c>
      <c r="AQ17">
        <v>-3.250589679097278E-2</v>
      </c>
    </row>
    <row r="18" spans="1:43" x14ac:dyDescent="0.25">
      <c r="A18" s="22" t="str">
        <f t="shared" si="0"/>
        <v>nonEUpELCT</v>
      </c>
      <c r="B18" s="10" t="s">
        <v>118</v>
      </c>
      <c r="C18" s="10" t="s">
        <v>135</v>
      </c>
      <c r="D18">
        <v>5.7008289338072595</v>
      </c>
      <c r="E18">
        <v>5.5227827197022199</v>
      </c>
      <c r="F18">
        <v>5.3442330409392333</v>
      </c>
      <c r="G18">
        <v>5.1533053746098778</v>
      </c>
      <c r="H18">
        <v>4.9662852653012717</v>
      </c>
      <c r="I18">
        <v>4.6997659968246053</v>
      </c>
      <c r="J18">
        <v>4.4352057251975614</v>
      </c>
      <c r="K18">
        <v>4.1701672058584318</v>
      </c>
      <c r="L18">
        <v>3.9019858332996606</v>
      </c>
      <c r="M18">
        <v>3.6342753285814466</v>
      </c>
      <c r="N18">
        <v>3.5230926788120236</v>
      </c>
      <c r="O18">
        <v>3.412175483773511</v>
      </c>
      <c r="P18">
        <v>3.3014937442292958</v>
      </c>
      <c r="Q18">
        <v>3.1910198195194321</v>
      </c>
      <c r="R18">
        <v>3.0807329807408244</v>
      </c>
      <c r="S18">
        <v>2.9195478832038972</v>
      </c>
      <c r="T18">
        <v>2.758529205813363</v>
      </c>
      <c r="U18">
        <v>2.5976790185953829</v>
      </c>
      <c r="V18">
        <v>2.4369901574324699</v>
      </c>
      <c r="W18">
        <v>2.2764623966723319</v>
      </c>
      <c r="X18">
        <v>2.145928711132433</v>
      </c>
      <c r="Y18">
        <v>2.0154896489065797</v>
      </c>
      <c r="Z18">
        <v>1.8851397842276478</v>
      </c>
      <c r="AA18">
        <v>1.7548830315890633</v>
      </c>
      <c r="AB18">
        <v>1.6247153338305085</v>
      </c>
      <c r="AC18">
        <v>1.5207386557530393</v>
      </c>
      <c r="AD18">
        <v>1.4168512095766843</v>
      </c>
      <c r="AE18">
        <v>1.3130473215076492</v>
      </c>
      <c r="AF18">
        <v>1.2093267857593413</v>
      </c>
      <c r="AG18">
        <v>1.1056867147326956</v>
      </c>
      <c r="AH18">
        <v>1.0500383424469901</v>
      </c>
      <c r="AI18">
        <v>0.99441557278140746</v>
      </c>
      <c r="AJ18">
        <v>0.93881798189748378</v>
      </c>
      <c r="AK18">
        <v>0.88324422472900133</v>
      </c>
      <c r="AL18">
        <v>0.82769166516965631</v>
      </c>
      <c r="AM18">
        <v>0.79200339568833888</v>
      </c>
      <c r="AN18">
        <v>0.75629794651308246</v>
      </c>
      <c r="AO18">
        <v>0.72057527891166817</v>
      </c>
      <c r="AP18">
        <v>0.68483312213507852</v>
      </c>
      <c r="AQ18">
        <v>0.64907167046077341</v>
      </c>
    </row>
    <row r="19" spans="1:43" x14ac:dyDescent="0.25">
      <c r="A19" s="22" t="str">
        <f t="shared" si="0"/>
        <v>nonEUpTRDI</v>
      </c>
      <c r="B19" s="10" t="s">
        <v>118</v>
      </c>
      <c r="C19" s="10" t="s">
        <v>136</v>
      </c>
      <c r="D19">
        <v>0.98819810847607625</v>
      </c>
      <c r="E19">
        <v>0.95995977219035855</v>
      </c>
      <c r="F19">
        <v>0.93314455713279221</v>
      </c>
      <c r="G19">
        <v>0.90245057045826971</v>
      </c>
      <c r="H19">
        <v>0.87174196014619998</v>
      </c>
      <c r="I19">
        <v>0.83449350133798572</v>
      </c>
      <c r="J19">
        <v>0.79897580874742791</v>
      </c>
      <c r="K19">
        <v>0.7629589234072377</v>
      </c>
      <c r="L19">
        <v>0.7231320812017985</v>
      </c>
      <c r="M19">
        <v>0.6836887037888999</v>
      </c>
      <c r="N19">
        <v>0.66694194191859502</v>
      </c>
      <c r="O19">
        <v>0.65031390887054175</v>
      </c>
      <c r="P19">
        <v>0.63377752591041658</v>
      </c>
      <c r="Q19">
        <v>0.61732052535755788</v>
      </c>
      <c r="R19">
        <v>0.60092241580793382</v>
      </c>
      <c r="S19">
        <v>0.57723605858775229</v>
      </c>
      <c r="T19">
        <v>0.5536203871991453</v>
      </c>
      <c r="U19">
        <v>0.53007670036445909</v>
      </c>
      <c r="V19">
        <v>0.50660390205748718</v>
      </c>
      <c r="W19">
        <v>0.4832017793484702</v>
      </c>
      <c r="X19">
        <v>0.46426253141772217</v>
      </c>
      <c r="Y19">
        <v>0.445365587385254</v>
      </c>
      <c r="Z19">
        <v>0.42651139267306393</v>
      </c>
      <c r="AA19">
        <v>0.40769960972788483</v>
      </c>
      <c r="AB19">
        <v>0.38893038163250188</v>
      </c>
      <c r="AC19">
        <v>0.37380248583068404</v>
      </c>
      <c r="AD19">
        <v>0.35871191270135377</v>
      </c>
      <c r="AE19">
        <v>0.34365702308058765</v>
      </c>
      <c r="AF19">
        <v>0.32863642915116753</v>
      </c>
      <c r="AG19">
        <v>0.31364907738754955</v>
      </c>
      <c r="AH19">
        <v>0.3055579181010496</v>
      </c>
      <c r="AI19">
        <v>0.29747368153327136</v>
      </c>
      <c r="AJ19">
        <v>0.28939666465123504</v>
      </c>
      <c r="AK19">
        <v>0.28132606903721485</v>
      </c>
      <c r="AL19">
        <v>0.27326068451092267</v>
      </c>
      <c r="AM19">
        <v>0.26821381275022921</v>
      </c>
      <c r="AN19">
        <v>0.2631567329109562</v>
      </c>
      <c r="AO19">
        <v>0.25808949032995782</v>
      </c>
      <c r="AP19">
        <v>0.25300981472294248</v>
      </c>
      <c r="AQ19">
        <v>0.24791897917688366</v>
      </c>
    </row>
    <row r="20" spans="1:43" x14ac:dyDescent="0.25">
      <c r="A20" s="22" t="str">
        <f t="shared" si="0"/>
        <v>nonEUpHWAT</v>
      </c>
      <c r="B20" s="10" t="s">
        <v>118</v>
      </c>
      <c r="C20" s="10" t="s">
        <v>137</v>
      </c>
      <c r="D20">
        <v>26.392617433965572</v>
      </c>
      <c r="E20">
        <v>25.552245667557884</v>
      </c>
      <c r="F20">
        <v>24.693971544000753</v>
      </c>
      <c r="G20">
        <v>23.786949046854122</v>
      </c>
      <c r="H20">
        <v>22.910561740601171</v>
      </c>
      <c r="I20">
        <v>21.595374174780645</v>
      </c>
      <c r="J20">
        <v>20.279741645752846</v>
      </c>
      <c r="K20">
        <v>18.964257171897529</v>
      </c>
      <c r="L20">
        <v>17.651087118306997</v>
      </c>
      <c r="M20">
        <v>16.338049544139249</v>
      </c>
      <c r="N20">
        <v>15.802762463369145</v>
      </c>
      <c r="O20">
        <v>15.267533873637003</v>
      </c>
      <c r="P20">
        <v>14.732369824857219</v>
      </c>
      <c r="Q20">
        <v>14.197235981464178</v>
      </c>
      <c r="R20">
        <v>13.662139224623425</v>
      </c>
      <c r="S20">
        <v>12.873700015797136</v>
      </c>
      <c r="T20">
        <v>12.085292434133011</v>
      </c>
      <c r="U20">
        <v>11.29692010168664</v>
      </c>
      <c r="V20">
        <v>10.508577219647929</v>
      </c>
      <c r="W20">
        <v>9.7202650486905942</v>
      </c>
      <c r="X20">
        <v>9.0783308681220358</v>
      </c>
      <c r="Y20">
        <v>8.4364274357739912</v>
      </c>
      <c r="Z20">
        <v>7.7945588499685883</v>
      </c>
      <c r="AA20">
        <v>7.152719739377412</v>
      </c>
      <c r="AB20">
        <v>6.5109087294828045</v>
      </c>
      <c r="AC20">
        <v>5.9988157608210795</v>
      </c>
      <c r="AD20">
        <v>5.4867330731357402</v>
      </c>
      <c r="AE20">
        <v>4.9746599514738055</v>
      </c>
      <c r="AF20">
        <v>4.4625881891058219</v>
      </c>
      <c r="AG20">
        <v>3.9505274168088738</v>
      </c>
      <c r="AH20">
        <v>3.6747014075494717</v>
      </c>
      <c r="AI20">
        <v>3.3988810101289326</v>
      </c>
      <c r="AJ20">
        <v>3.1230589806959048</v>
      </c>
      <c r="AK20">
        <v>2.8472370356296524</v>
      </c>
      <c r="AL20">
        <v>2.5714130279876235</v>
      </c>
      <c r="AM20">
        <v>2.3913004889085845</v>
      </c>
      <c r="AN20">
        <v>2.2111798855806364</v>
      </c>
      <c r="AO20">
        <v>2.0310565367658961</v>
      </c>
      <c r="AP20">
        <v>1.8509238496922833</v>
      </c>
      <c r="AQ20">
        <v>1.6707841378834278</v>
      </c>
    </row>
    <row r="21" spans="1:43" x14ac:dyDescent="0.25">
      <c r="A21" s="22" t="str">
        <f t="shared" si="0"/>
        <v>nonEUpWATR</v>
      </c>
      <c r="B21" s="10" t="s">
        <v>118</v>
      </c>
      <c r="C21" s="10" t="s">
        <v>138</v>
      </c>
      <c r="D21">
        <v>0.87887139093757338</v>
      </c>
      <c r="E21">
        <v>0.85202124615477604</v>
      </c>
      <c r="F21">
        <v>0.82731996038099997</v>
      </c>
      <c r="G21">
        <v>0.80206782807477484</v>
      </c>
      <c r="H21">
        <v>0.77526799098084154</v>
      </c>
      <c r="I21">
        <v>0.74055811766631796</v>
      </c>
      <c r="J21">
        <v>0.70740320087089492</v>
      </c>
      <c r="K21">
        <v>0.67387043016448811</v>
      </c>
      <c r="L21">
        <v>0.63671984287520134</v>
      </c>
      <c r="M21">
        <v>0.59994879216722352</v>
      </c>
      <c r="N21">
        <v>0.58291744637201615</v>
      </c>
      <c r="O21">
        <v>0.56610634593406284</v>
      </c>
      <c r="P21">
        <v>0.54948646926317679</v>
      </c>
      <c r="Q21">
        <v>0.5330414933126193</v>
      </c>
      <c r="R21">
        <v>0.5167483084381399</v>
      </c>
      <c r="S21">
        <v>0.49412108205183569</v>
      </c>
      <c r="T21">
        <v>0.47163106037566704</v>
      </c>
      <c r="U21">
        <v>0.44927790745008861</v>
      </c>
      <c r="V21">
        <v>0.42705890856605855</v>
      </c>
      <c r="W21">
        <v>0.40497230589378258</v>
      </c>
      <c r="X21">
        <v>0.38706808979509927</v>
      </c>
      <c r="Y21">
        <v>0.36924686129076717</v>
      </c>
      <c r="Z21">
        <v>0.35150916152373457</v>
      </c>
      <c r="AA21">
        <v>0.33385462998379761</v>
      </c>
      <c r="AB21">
        <v>0.31628338278316209</v>
      </c>
      <c r="AC21">
        <v>0.30200032358077639</v>
      </c>
      <c r="AD21">
        <v>0.28779805140802195</v>
      </c>
      <c r="AE21">
        <v>0.2736745129084151</v>
      </c>
      <c r="AF21">
        <v>0.25962765488103923</v>
      </c>
      <c r="AG21">
        <v>0.24565600748589081</v>
      </c>
      <c r="AH21">
        <v>0.23795963961866975</v>
      </c>
      <c r="AI21">
        <v>0.23029518984877795</v>
      </c>
      <c r="AJ21">
        <v>0.22266270544237052</v>
      </c>
      <c r="AK21">
        <v>0.21506098892029138</v>
      </c>
      <c r="AL21">
        <v>0.20748898654941766</v>
      </c>
      <c r="AM21">
        <v>0.2027161696755794</v>
      </c>
      <c r="AN21">
        <v>0.19794042889806435</v>
      </c>
      <c r="AO21">
        <v>0.19316168014994456</v>
      </c>
      <c r="AP21">
        <v>0.18837748475859153</v>
      </c>
      <c r="AQ21">
        <v>0.18358959573876771</v>
      </c>
    </row>
    <row r="22" spans="1:43" x14ac:dyDescent="0.25">
      <c r="A22" s="22" t="str">
        <f t="shared" si="0"/>
        <v>nonEUpCONS</v>
      </c>
      <c r="B22" s="10" t="s">
        <v>118</v>
      </c>
      <c r="C22" s="10" t="s">
        <v>139</v>
      </c>
      <c r="D22">
        <v>-1.1501631850985522E-2</v>
      </c>
      <c r="E22">
        <v>-1.0095798314407082E-2</v>
      </c>
      <c r="F22">
        <v>-8.6092026006677671E-3</v>
      </c>
      <c r="G22">
        <v>-7.9289161928521191E-3</v>
      </c>
      <c r="H22">
        <v>-7.1468907634705354E-3</v>
      </c>
      <c r="I22">
        <v>-4.340551751798297E-3</v>
      </c>
      <c r="J22">
        <v>-1.2456814559189248E-3</v>
      </c>
      <c r="K22">
        <v>1.7015257558689739E-3</v>
      </c>
      <c r="L22">
        <v>4.093020069537873E-3</v>
      </c>
      <c r="M22">
        <v>6.4713943460606022E-3</v>
      </c>
      <c r="N22">
        <v>7.574558023457076E-3</v>
      </c>
      <c r="O22">
        <v>8.6496201365492791E-3</v>
      </c>
      <c r="P22">
        <v>9.6970073483227844E-3</v>
      </c>
      <c r="Q22">
        <v>1.0716336677370694E-2</v>
      </c>
      <c r="R22">
        <v>1.1707322007277384E-2</v>
      </c>
      <c r="S22">
        <v>1.3057602429865613E-2</v>
      </c>
      <c r="T22">
        <v>1.4376740076812378E-2</v>
      </c>
      <c r="U22">
        <v>1.5666632991787804E-2</v>
      </c>
      <c r="V22">
        <v>1.692816362038544E-2</v>
      </c>
      <c r="W22">
        <v>1.8162844294610292E-2</v>
      </c>
      <c r="X22">
        <v>1.9160261287937068E-2</v>
      </c>
      <c r="Y22">
        <v>2.0136907969078681E-2</v>
      </c>
      <c r="Z22">
        <v>2.1094070664665808E-2</v>
      </c>
      <c r="AA22">
        <v>2.2032055379836286E-2</v>
      </c>
      <c r="AB22">
        <v>2.2951539471877096E-2</v>
      </c>
      <c r="AC22">
        <v>2.3631936037344613E-2</v>
      </c>
      <c r="AD22">
        <v>2.4299533289991189E-2</v>
      </c>
      <c r="AE22">
        <v>2.4954893570656517E-2</v>
      </c>
      <c r="AF22">
        <v>2.559778321385129E-2</v>
      </c>
      <c r="AG22">
        <v>2.6229788064866467E-2</v>
      </c>
      <c r="AH22">
        <v>2.6525717257117505E-2</v>
      </c>
      <c r="AI22">
        <v>2.6814820045795912E-2</v>
      </c>
      <c r="AJ22">
        <v>2.7098531740377081E-2</v>
      </c>
      <c r="AK22">
        <v>2.7376442763234553E-2</v>
      </c>
      <c r="AL22">
        <v>2.7649016133769244E-2</v>
      </c>
      <c r="AM22">
        <v>2.7815239669241498E-2</v>
      </c>
      <c r="AN22">
        <v>2.7978270443348476E-2</v>
      </c>
      <c r="AO22">
        <v>2.8138542556593104E-2</v>
      </c>
      <c r="AP22">
        <v>2.8293743450102458E-2</v>
      </c>
      <c r="AQ22">
        <v>2.844676041458858E-2</v>
      </c>
    </row>
    <row r="23" spans="1:43" x14ac:dyDescent="0.25">
      <c r="A23" s="22" t="str">
        <f t="shared" si="0"/>
        <v>nonEUpTRAD</v>
      </c>
      <c r="B23" s="10" t="s">
        <v>118</v>
      </c>
      <c r="C23" s="10" t="s">
        <v>140</v>
      </c>
      <c r="D23">
        <v>-0.23430310388726824</v>
      </c>
      <c r="E23">
        <v>-0.22789598039071962</v>
      </c>
      <c r="F23">
        <v>-0.22059689912783562</v>
      </c>
      <c r="G23">
        <v>-0.20892273598059835</v>
      </c>
      <c r="H23">
        <v>-0.19888887594973922</v>
      </c>
      <c r="I23">
        <v>-0.19176601829006462</v>
      </c>
      <c r="J23">
        <v>-0.18466208653258284</v>
      </c>
      <c r="K23">
        <v>-0.17768466785517245</v>
      </c>
      <c r="L23">
        <v>-0.1702135919005803</v>
      </c>
      <c r="M23">
        <v>-0.16286199482534108</v>
      </c>
      <c r="N23">
        <v>-0.15937370524197217</v>
      </c>
      <c r="O23">
        <v>-0.1559553049260137</v>
      </c>
      <c r="P23">
        <v>-0.15260401022295036</v>
      </c>
      <c r="Q23">
        <v>-0.149320946851147</v>
      </c>
      <c r="R23">
        <v>-0.14610348860501601</v>
      </c>
      <c r="S23">
        <v>-0.14177207137846454</v>
      </c>
      <c r="T23">
        <v>-0.1375174070340171</v>
      </c>
      <c r="U23">
        <v>-0.13333582831591567</v>
      </c>
      <c r="V23">
        <v>-0.12922474561674374</v>
      </c>
      <c r="W23">
        <v>-0.12518101429598644</v>
      </c>
      <c r="X23">
        <v>-0.12185786928486382</v>
      </c>
      <c r="Y23">
        <v>-0.11858596330877888</v>
      </c>
      <c r="Z23">
        <v>-0.11536267956105536</v>
      </c>
      <c r="AA23">
        <v>-0.11218653824874911</v>
      </c>
      <c r="AB23">
        <v>-0.10905551273068181</v>
      </c>
      <c r="AC23">
        <v>-0.10654695524120697</v>
      </c>
      <c r="AD23">
        <v>-0.10407293541862395</v>
      </c>
      <c r="AE23">
        <v>-0.10163208160806969</v>
      </c>
      <c r="AF23">
        <v>-9.9223972440320413E-2</v>
      </c>
      <c r="AG23">
        <v>-9.684632374865533E-2</v>
      </c>
      <c r="AH23">
        <v>-9.5517387893372635E-2</v>
      </c>
      <c r="AI23">
        <v>-9.4205856688747661E-2</v>
      </c>
      <c r="AJ23">
        <v>-9.2910234363105554E-2</v>
      </c>
      <c r="AK23">
        <v>-9.16309441200584E-2</v>
      </c>
      <c r="AL23">
        <v>-9.036729206226525E-2</v>
      </c>
      <c r="AM23">
        <v>-8.9529025014973743E-2</v>
      </c>
      <c r="AN23">
        <v>-8.8700839960779362E-2</v>
      </c>
      <c r="AO23">
        <v>-8.7882445971178141E-2</v>
      </c>
      <c r="AP23">
        <v>-8.7076293264425314E-2</v>
      </c>
      <c r="AQ23">
        <v>-8.6279311498220698E-2</v>
      </c>
    </row>
    <row r="24" spans="1:43" x14ac:dyDescent="0.25">
      <c r="A24" s="22" t="str">
        <f t="shared" si="0"/>
        <v>nonEUpHORE</v>
      </c>
      <c r="B24" s="10" t="s">
        <v>118</v>
      </c>
      <c r="C24" s="10" t="s">
        <v>141</v>
      </c>
      <c r="D24">
        <v>-0.21944069181909515</v>
      </c>
      <c r="E24">
        <v>-0.21429334363830482</v>
      </c>
      <c r="F24">
        <v>-0.21015296488074994</v>
      </c>
      <c r="G24">
        <v>-0.20438965187339958</v>
      </c>
      <c r="H24">
        <v>-0.19753308739005954</v>
      </c>
      <c r="I24">
        <v>-0.19276924645784818</v>
      </c>
      <c r="J24">
        <v>-0.18857735306147769</v>
      </c>
      <c r="K24">
        <v>-0.18432818229989476</v>
      </c>
      <c r="L24">
        <v>-0.1785277513871</v>
      </c>
      <c r="M24">
        <v>-0.17280459107548277</v>
      </c>
      <c r="N24">
        <v>-0.17016059968241534</v>
      </c>
      <c r="O24">
        <v>-0.16754578546575477</v>
      </c>
      <c r="P24">
        <v>-0.16495643827095671</v>
      </c>
      <c r="Q24">
        <v>-0.16239528652214533</v>
      </c>
      <c r="R24">
        <v>-0.15985907322613266</v>
      </c>
      <c r="S24">
        <v>-0.15638345261137304</v>
      </c>
      <c r="T24">
        <v>-0.15294325831533154</v>
      </c>
      <c r="U24">
        <v>-0.1495372098427396</v>
      </c>
      <c r="V24">
        <v>-0.14616498263743244</v>
      </c>
      <c r="W24">
        <v>-0.14282560502555436</v>
      </c>
      <c r="X24">
        <v>-0.14007093546913083</v>
      </c>
      <c r="Y24">
        <v>-0.13734013229890951</v>
      </c>
      <c r="Z24">
        <v>-0.13463196811393374</v>
      </c>
      <c r="AA24">
        <v>-0.13194630659089801</v>
      </c>
      <c r="AB24">
        <v>-0.12928240826896792</v>
      </c>
      <c r="AC24">
        <v>-0.12709293289870729</v>
      </c>
      <c r="AD24">
        <v>-0.12492167973311638</v>
      </c>
      <c r="AE24">
        <v>-0.12276808904651108</v>
      </c>
      <c r="AF24">
        <v>-0.12063248951434395</v>
      </c>
      <c r="AG24">
        <v>-0.11851340221370717</v>
      </c>
      <c r="AH24">
        <v>-0.11728688080702492</v>
      </c>
      <c r="AI24">
        <v>-0.11606847145600416</v>
      </c>
      <c r="AJ24">
        <v>-0.11485711421699607</v>
      </c>
      <c r="AK24">
        <v>-0.11365364245743451</v>
      </c>
      <c r="AL24">
        <v>-0.11245806831644374</v>
      </c>
      <c r="AM24">
        <v>-0.11168777708976987</v>
      </c>
      <c r="AN24">
        <v>-0.11092046808470349</v>
      </c>
      <c r="AO24">
        <v>-0.11015619180736416</v>
      </c>
      <c r="AP24">
        <v>-0.10939772619741488</v>
      </c>
      <c r="AQ24">
        <v>-0.10864251752082865</v>
      </c>
    </row>
    <row r="25" spans="1:43" x14ac:dyDescent="0.25">
      <c r="A25" s="22" t="str">
        <f t="shared" si="0"/>
        <v>nonEUpTRAN_water</v>
      </c>
      <c r="B25" s="10" t="s">
        <v>118</v>
      </c>
      <c r="C25" s="10" t="s">
        <v>142</v>
      </c>
      <c r="D25">
        <v>1.8667383681979883</v>
      </c>
      <c r="E25">
        <v>1.8100887143100841</v>
      </c>
      <c r="F25">
        <v>1.7569942387819981</v>
      </c>
      <c r="G25">
        <v>1.7054712250800477</v>
      </c>
      <c r="H25">
        <v>1.6483100578100405</v>
      </c>
      <c r="I25">
        <v>1.5763513508811831</v>
      </c>
      <c r="J25">
        <v>1.5049093419557966</v>
      </c>
      <c r="K25">
        <v>1.4331362240465684</v>
      </c>
      <c r="L25">
        <v>1.3602766039202279</v>
      </c>
      <c r="M25">
        <v>1.28757000094909</v>
      </c>
      <c r="N25">
        <v>1.254185891018837</v>
      </c>
      <c r="O25">
        <v>1.2207925099261474</v>
      </c>
      <c r="P25">
        <v>1.1873736213275135</v>
      </c>
      <c r="Q25">
        <v>1.1539123041869082</v>
      </c>
      <c r="R25">
        <v>1.120408687176671</v>
      </c>
      <c r="S25">
        <v>1.073849368456008</v>
      </c>
      <c r="T25">
        <v>1.0272297164781912</v>
      </c>
      <c r="U25">
        <v>0.98055250932826665</v>
      </c>
      <c r="V25">
        <v>0.93381766911868413</v>
      </c>
      <c r="W25">
        <v>0.88702568214191169</v>
      </c>
      <c r="X25">
        <v>0.8473613498776833</v>
      </c>
      <c r="Y25">
        <v>0.80764722398473854</v>
      </c>
      <c r="Z25">
        <v>0.7678831844413383</v>
      </c>
      <c r="AA25">
        <v>0.7280673216342104</v>
      </c>
      <c r="AB25">
        <v>0.68819815384313809</v>
      </c>
      <c r="AC25">
        <v>0.65620745567592342</v>
      </c>
      <c r="AD25">
        <v>0.62424313595964986</v>
      </c>
      <c r="AE25">
        <v>0.59230070393199707</v>
      </c>
      <c r="AF25">
        <v>0.56037974713174521</v>
      </c>
      <c r="AG25">
        <v>0.52847904256410838</v>
      </c>
      <c r="AH25">
        <v>0.5102161275874012</v>
      </c>
      <c r="AI25">
        <v>0.49197742340983253</v>
      </c>
      <c r="AJ25">
        <v>0.4737641037461417</v>
      </c>
      <c r="AK25">
        <v>0.45557524331482346</v>
      </c>
      <c r="AL25">
        <v>0.437411563264061</v>
      </c>
      <c r="AM25">
        <v>0.4262508890358</v>
      </c>
      <c r="AN25">
        <v>0.41509772425158864</v>
      </c>
      <c r="AO25">
        <v>0.40395372818731906</v>
      </c>
      <c r="AP25">
        <v>0.39281742558794031</v>
      </c>
      <c r="AQ25">
        <v>0.38169299290753106</v>
      </c>
    </row>
    <row r="26" spans="1:43" x14ac:dyDescent="0.25">
      <c r="A26" s="22" t="str">
        <f t="shared" si="0"/>
        <v>nonEUpTRAN_other</v>
      </c>
      <c r="B26" s="10" t="s">
        <v>118</v>
      </c>
      <c r="C26" s="10" t="s">
        <v>143</v>
      </c>
      <c r="D26">
        <v>0.10617367569939293</v>
      </c>
      <c r="E26">
        <v>0.1014544922853429</v>
      </c>
      <c r="F26">
        <v>9.7208211416405788E-2</v>
      </c>
      <c r="G26">
        <v>9.4422934894327668E-2</v>
      </c>
      <c r="H26">
        <v>9.095196774589473E-2</v>
      </c>
      <c r="I26">
        <v>8.2323651423761787E-2</v>
      </c>
      <c r="J26">
        <v>7.3607485100925921E-2</v>
      </c>
      <c r="K26">
        <v>6.4913945908869619E-2</v>
      </c>
      <c r="L26">
        <v>5.7619971865089159E-2</v>
      </c>
      <c r="M26">
        <v>5.018392472332088E-2</v>
      </c>
      <c r="N26">
        <v>4.7576790354703288E-2</v>
      </c>
      <c r="O26">
        <v>4.4909028624316651E-2</v>
      </c>
      <c r="P26">
        <v>4.2189721645824706E-2</v>
      </c>
      <c r="Q26">
        <v>3.9421240057043359E-2</v>
      </c>
      <c r="R26">
        <v>3.6608837335298017E-2</v>
      </c>
      <c r="S26">
        <v>3.2118304216912572E-2</v>
      </c>
      <c r="T26">
        <v>2.7574838357193893E-2</v>
      </c>
      <c r="U26">
        <v>2.2980216462080826E-2</v>
      </c>
      <c r="V26">
        <v>1.8335252669083806E-2</v>
      </c>
      <c r="W26">
        <v>1.364136733146204E-2</v>
      </c>
      <c r="X26">
        <v>9.8137823348525832E-3</v>
      </c>
      <c r="Y26">
        <v>5.9484609628117861E-3</v>
      </c>
      <c r="Z26">
        <v>2.0468640443838198E-3</v>
      </c>
      <c r="AA26">
        <v>-1.8906205654617343E-3</v>
      </c>
      <c r="AB26">
        <v>-5.8632239266510049E-3</v>
      </c>
      <c r="AC26">
        <v>-8.9334078210908507E-3</v>
      </c>
      <c r="AD26">
        <v>-1.2030180178304439E-2</v>
      </c>
      <c r="AE26">
        <v>-1.5152607943241603E-2</v>
      </c>
      <c r="AF26">
        <v>-1.83006361720419E-2</v>
      </c>
      <c r="AG26">
        <v>-2.1472468571768745E-2</v>
      </c>
      <c r="AH26">
        <v>-2.3043432191940549E-2</v>
      </c>
      <c r="AI26">
        <v>-2.4629444355692306E-2</v>
      </c>
      <c r="AJ26">
        <v>-2.622906442824139E-2</v>
      </c>
      <c r="AK26">
        <v>-2.7842817574423646E-2</v>
      </c>
      <c r="AL26">
        <v>-2.9470502247268847E-2</v>
      </c>
      <c r="AM26">
        <v>-3.0424790876376402E-2</v>
      </c>
      <c r="AN26">
        <v>-3.1388111613392271E-2</v>
      </c>
      <c r="AO26">
        <v>-3.2360105259998072E-2</v>
      </c>
      <c r="AP26">
        <v>-3.334321799150073E-2</v>
      </c>
      <c r="AQ26">
        <v>-3.4334781967389094E-2</v>
      </c>
    </row>
    <row r="27" spans="1:43" x14ac:dyDescent="0.25">
      <c r="A27" s="22" t="str">
        <f t="shared" si="0"/>
        <v>nonEUpREBA</v>
      </c>
      <c r="B27" s="10" t="s">
        <v>118</v>
      </c>
      <c r="C27" s="10" t="s">
        <v>144</v>
      </c>
      <c r="D27">
        <v>-0.20380238983271182</v>
      </c>
      <c r="E27">
        <v>-0.1966346342845397</v>
      </c>
      <c r="F27">
        <v>-0.18741014828058816</v>
      </c>
      <c r="G27">
        <v>-0.17463859625053729</v>
      </c>
      <c r="H27">
        <v>-0.16434297799294925</v>
      </c>
      <c r="I27">
        <v>-0.15295328243397438</v>
      </c>
      <c r="J27">
        <v>-0.14060750078274917</v>
      </c>
      <c r="K27">
        <v>-0.12861326323798239</v>
      </c>
      <c r="L27">
        <v>-0.11934108654370752</v>
      </c>
      <c r="M27">
        <v>-0.10989721738255911</v>
      </c>
      <c r="N27">
        <v>-0.10604333407566138</v>
      </c>
      <c r="O27">
        <v>-0.10217549757382183</v>
      </c>
      <c r="P27">
        <v>-9.8307370808331088E-2</v>
      </c>
      <c r="Q27">
        <v>-9.4446266595787004E-2</v>
      </c>
      <c r="R27">
        <v>-9.0602103856461502E-2</v>
      </c>
      <c r="S27">
        <v>-8.4912764062097495E-2</v>
      </c>
      <c r="T27">
        <v>-7.9228407715650331E-2</v>
      </c>
      <c r="U27">
        <v>-7.3546849096020564E-2</v>
      </c>
      <c r="V27">
        <v>-6.7866870061062984E-2</v>
      </c>
      <c r="W27">
        <v>-6.2186486023772615E-2</v>
      </c>
      <c r="X27">
        <v>-5.7516499396268447E-2</v>
      </c>
      <c r="Y27">
        <v>-5.2845817413060048E-2</v>
      </c>
      <c r="Z27">
        <v>-4.817302236179892E-2</v>
      </c>
      <c r="AA27">
        <v>-4.3497408674270002E-2</v>
      </c>
      <c r="AB27">
        <v>-3.8817989007090603E-2</v>
      </c>
      <c r="AC27">
        <v>-3.5253780179541686E-2</v>
      </c>
      <c r="AD27">
        <v>-3.1687818320417241E-2</v>
      </c>
      <c r="AE27">
        <v>-2.8120224142021727E-2</v>
      </c>
      <c r="AF27">
        <v>-2.4551675005383706E-2</v>
      </c>
      <c r="AG27">
        <v>-2.0981088512233247E-2</v>
      </c>
      <c r="AH27">
        <v>-1.9220332996164505E-2</v>
      </c>
      <c r="AI27">
        <v>-1.7462044405939615E-2</v>
      </c>
      <c r="AJ27">
        <v>-1.5705236554208794E-2</v>
      </c>
      <c r="AK27">
        <v>-1.3950476551779537E-2</v>
      </c>
      <c r="AL27">
        <v>-1.2197412771903549E-2</v>
      </c>
      <c r="AM27">
        <v>-1.1134762998545008E-2</v>
      </c>
      <c r="AN27">
        <v>-1.0076092322033683E-2</v>
      </c>
      <c r="AO27">
        <v>-9.0213162201695403E-3</v>
      </c>
      <c r="AP27">
        <v>-7.9728778411131702E-3</v>
      </c>
      <c r="AQ27">
        <v>-6.9280440558840859E-3</v>
      </c>
    </row>
    <row r="28" spans="1:43" x14ac:dyDescent="0.25">
      <c r="A28" s="22" t="str">
        <f t="shared" si="0"/>
        <v>nonEUpRENT</v>
      </c>
      <c r="B28" s="10" t="s">
        <v>118</v>
      </c>
      <c r="C28" s="10" t="s">
        <v>145</v>
      </c>
      <c r="D28">
        <v>-9.9943105026000026E-2</v>
      </c>
      <c r="E28">
        <v>-9.6378325094370831E-2</v>
      </c>
      <c r="F28">
        <v>-9.157691177900594E-2</v>
      </c>
      <c r="G28">
        <v>-8.474553324178688E-2</v>
      </c>
      <c r="H28">
        <v>-7.9269190049356328E-2</v>
      </c>
      <c r="I28">
        <v>-7.3601535208871999E-2</v>
      </c>
      <c r="J28">
        <v>-6.7303611210281306E-2</v>
      </c>
      <c r="K28">
        <v>-6.1263008166839952E-2</v>
      </c>
      <c r="L28">
        <v>-5.6788421111605869E-2</v>
      </c>
      <c r="M28">
        <v>-5.2230943564315548E-2</v>
      </c>
      <c r="N28">
        <v>-5.0287788332829188E-2</v>
      </c>
      <c r="O28">
        <v>-4.8351630989719327E-2</v>
      </c>
      <c r="P28">
        <v>-4.6430202398103596E-2</v>
      </c>
      <c r="Q28">
        <v>-4.4528707603504011E-2</v>
      </c>
      <c r="R28">
        <v>-4.2652660474982361E-2</v>
      </c>
      <c r="S28">
        <v>-3.9943821664970104E-2</v>
      </c>
      <c r="T28">
        <v>-3.725580687715084E-2</v>
      </c>
      <c r="U28">
        <v>-3.4586391216763809E-2</v>
      </c>
      <c r="V28">
        <v>-3.1934336868839404E-2</v>
      </c>
      <c r="W28">
        <v>-2.9297693323460404E-2</v>
      </c>
      <c r="X28">
        <v>-2.7127469916623403E-2</v>
      </c>
      <c r="Y28">
        <v>-2.4968734582222714E-2</v>
      </c>
      <c r="Z28">
        <v>-2.2819970464295004E-2</v>
      </c>
      <c r="AA28">
        <v>-2.0680495710206363E-2</v>
      </c>
      <c r="AB28">
        <v>-1.8549330293398936E-2</v>
      </c>
      <c r="AC28">
        <v>-1.6952646798592784E-2</v>
      </c>
      <c r="AD28">
        <v>-1.5362689921455164E-2</v>
      </c>
      <c r="AE28">
        <v>-1.3779223327831982E-2</v>
      </c>
      <c r="AF28">
        <v>-1.2202702116707849E-2</v>
      </c>
      <c r="AG28">
        <v>-1.0631773288303647E-2</v>
      </c>
      <c r="AH28">
        <v>-9.8830469636926235E-3</v>
      </c>
      <c r="AI28">
        <v>-9.1398844900811588E-3</v>
      </c>
      <c r="AJ28">
        <v>-8.4011769306636119E-3</v>
      </c>
      <c r="AK28">
        <v>-7.6675103789499623E-3</v>
      </c>
      <c r="AL28">
        <v>-6.9384865129783454E-3</v>
      </c>
      <c r="AM28">
        <v>-6.5032721206140422E-3</v>
      </c>
      <c r="AN28">
        <v>-6.072913725758888E-3</v>
      </c>
      <c r="AO28">
        <v>-5.6472705972163573E-3</v>
      </c>
      <c r="AP28">
        <v>-5.2288173184974742E-3</v>
      </c>
      <c r="AQ28">
        <v>-4.8147357491661142E-3</v>
      </c>
    </row>
    <row r="29" spans="1:43" x14ac:dyDescent="0.25">
      <c r="A29" s="22" t="str">
        <f t="shared" si="0"/>
        <v>nonEUpPUBO</v>
      </c>
      <c r="B29" s="10" t="s">
        <v>118</v>
      </c>
      <c r="C29" s="10" t="s">
        <v>146</v>
      </c>
      <c r="D29">
        <v>-0.23955055783425275</v>
      </c>
      <c r="E29">
        <v>-0.23353998623217009</v>
      </c>
      <c r="F29">
        <v>-0.22762648815857239</v>
      </c>
      <c r="G29">
        <v>-0.2190538475309062</v>
      </c>
      <c r="H29">
        <v>-0.21064785613436371</v>
      </c>
      <c r="I29">
        <v>-0.2040678295672235</v>
      </c>
      <c r="J29">
        <v>-0.19763723452195681</v>
      </c>
      <c r="K29">
        <v>-0.19125796098011114</v>
      </c>
      <c r="L29">
        <v>-0.18392587415112596</v>
      </c>
      <c r="M29">
        <v>-0.17667458099280314</v>
      </c>
      <c r="N29">
        <v>-0.17338233618529705</v>
      </c>
      <c r="O29">
        <v>-0.17012885815799383</v>
      </c>
      <c r="P29">
        <v>-0.16691069817585052</v>
      </c>
      <c r="Q29">
        <v>-0.16372998998977883</v>
      </c>
      <c r="R29">
        <v>-0.16058383364399706</v>
      </c>
      <c r="S29">
        <v>-0.15622908152008383</v>
      </c>
      <c r="T29">
        <v>-0.15191764052230255</v>
      </c>
      <c r="U29">
        <v>-0.14764746809717935</v>
      </c>
      <c r="V29">
        <v>-0.14341751996948632</v>
      </c>
      <c r="W29">
        <v>-0.13922612699511736</v>
      </c>
      <c r="X29">
        <v>-0.13577604529107362</v>
      </c>
      <c r="Y29">
        <v>-0.13235462347114235</v>
      </c>
      <c r="Z29">
        <v>-0.1289601702920829</v>
      </c>
      <c r="AA29">
        <v>-0.12559205064018997</v>
      </c>
      <c r="AB29">
        <v>-0.12224904051102543</v>
      </c>
      <c r="AC29">
        <v>-0.11955210238123752</v>
      </c>
      <c r="AD29">
        <v>-0.116875323104412</v>
      </c>
      <c r="AE29">
        <v>-0.11421796235889689</v>
      </c>
      <c r="AF29">
        <v>-0.11158012208298965</v>
      </c>
      <c r="AG29">
        <v>-0.10896014921234905</v>
      </c>
      <c r="AH29">
        <v>-0.10748992535683013</v>
      </c>
      <c r="AI29">
        <v>-0.10602951976425876</v>
      </c>
      <c r="AJ29">
        <v>-0.10457769126037871</v>
      </c>
      <c r="AK29">
        <v>-0.10313503771625572</v>
      </c>
      <c r="AL29">
        <v>-0.10170141204694416</v>
      </c>
      <c r="AM29">
        <v>-0.10077251914054015</v>
      </c>
      <c r="AN29">
        <v>-9.9848358918407723E-2</v>
      </c>
      <c r="AO29">
        <v>-9.8928825201066092E-2</v>
      </c>
      <c r="AP29">
        <v>-9.8016519244926922E-2</v>
      </c>
      <c r="AQ29">
        <v>-9.7108878273454699E-2</v>
      </c>
    </row>
    <row r="30" spans="1:43" x14ac:dyDescent="0.25">
      <c r="A30" s="22" t="str">
        <f t="shared" si="0"/>
        <v>nonEUpWAST</v>
      </c>
      <c r="B30" s="10" t="s">
        <v>118</v>
      </c>
      <c r="C30" s="10" t="s">
        <v>147</v>
      </c>
      <c r="D30">
        <v>0.79137964414052209</v>
      </c>
      <c r="E30">
        <v>0.77035973648239908</v>
      </c>
      <c r="F30">
        <v>0.74267395420941673</v>
      </c>
      <c r="G30">
        <v>0.69431312525481181</v>
      </c>
      <c r="H30">
        <v>0.65814497689390583</v>
      </c>
      <c r="I30">
        <v>0.6313158804373098</v>
      </c>
      <c r="J30">
        <v>0.6045291400282562</v>
      </c>
      <c r="K30">
        <v>0.57769467955633869</v>
      </c>
      <c r="L30">
        <v>0.55131453159952515</v>
      </c>
      <c r="M30">
        <v>0.52492420099904724</v>
      </c>
      <c r="N30">
        <v>0.51420582592124975</v>
      </c>
      <c r="O30">
        <v>0.50347690803507761</v>
      </c>
      <c r="P30">
        <v>0.49273802677097506</v>
      </c>
      <c r="Q30">
        <v>0.4819853059491811</v>
      </c>
      <c r="R30">
        <v>0.47121958778109896</v>
      </c>
      <c r="S30">
        <v>0.45531592140316096</v>
      </c>
      <c r="T30">
        <v>0.43939407051823159</v>
      </c>
      <c r="U30">
        <v>0.42345629309093302</v>
      </c>
      <c r="V30">
        <v>0.4075022089856245</v>
      </c>
      <c r="W30">
        <v>0.39153218212702318</v>
      </c>
      <c r="X30">
        <v>0.37851043858507716</v>
      </c>
      <c r="Y30">
        <v>0.3654776505326196</v>
      </c>
      <c r="Z30">
        <v>0.3524351311919065</v>
      </c>
      <c r="AA30">
        <v>0.33938276142650198</v>
      </c>
      <c r="AB30">
        <v>0.32632088076610938</v>
      </c>
      <c r="AC30">
        <v>0.31590568087218529</v>
      </c>
      <c r="AD30">
        <v>0.3054827588754353</v>
      </c>
      <c r="AE30">
        <v>0.29505251784350628</v>
      </c>
      <c r="AF30">
        <v>0.28461454507841999</v>
      </c>
      <c r="AG30">
        <v>0.27416952265079808</v>
      </c>
      <c r="AH30">
        <v>0.26853585102858496</v>
      </c>
      <c r="AI30">
        <v>0.26289828093698542</v>
      </c>
      <c r="AJ30">
        <v>0.25725784701643045</v>
      </c>
      <c r="AK30">
        <v>0.25161370446788528</v>
      </c>
      <c r="AL30">
        <v>0.2459659850827412</v>
      </c>
      <c r="AM30">
        <v>0.24228196141963868</v>
      </c>
      <c r="AN30">
        <v>0.2385958411377192</v>
      </c>
      <c r="AO30">
        <v>0.23490767261971887</v>
      </c>
      <c r="AP30">
        <v>0.23121477419528608</v>
      </c>
      <c r="AQ30">
        <v>0.22751984580333198</v>
      </c>
    </row>
    <row r="31" spans="1:43" x14ac:dyDescent="0.25">
      <c r="A31" s="22" t="str">
        <f t="shared" si="0"/>
        <v>nonEUpRECY</v>
      </c>
      <c r="B31" s="10" t="s">
        <v>118</v>
      </c>
      <c r="C31" s="10" t="s">
        <v>148</v>
      </c>
      <c r="D31">
        <v>3.6831885092029337E-2</v>
      </c>
      <c r="E31">
        <v>2.4403300708136379E-2</v>
      </c>
      <c r="F31">
        <v>-1.6216262911588509E-3</v>
      </c>
      <c r="G31">
        <v>-4.2262478696911243E-2</v>
      </c>
      <c r="H31">
        <v>-6.1117019802435404E-2</v>
      </c>
      <c r="I31">
        <v>-8.2325193535089158E-2</v>
      </c>
      <c r="J31">
        <v>-0.10433798418845042</v>
      </c>
      <c r="K31">
        <v>-0.12480710574314975</v>
      </c>
      <c r="L31">
        <v>-0.13868671868460525</v>
      </c>
      <c r="M31">
        <v>-0.15191378325168309</v>
      </c>
      <c r="N31">
        <v>-0.15533568916322085</v>
      </c>
      <c r="O31">
        <v>-0.1585907580496293</v>
      </c>
      <c r="P31">
        <v>-0.16170163486234057</v>
      </c>
      <c r="Q31">
        <v>-0.16471617064941452</v>
      </c>
      <c r="R31">
        <v>-0.16763788680081837</v>
      </c>
      <c r="S31">
        <v>-0.17314322570939611</v>
      </c>
      <c r="T31">
        <v>-0.17850258164496066</v>
      </c>
      <c r="U31">
        <v>-0.18373065056061338</v>
      </c>
      <c r="V31">
        <v>-0.18884125926373979</v>
      </c>
      <c r="W31">
        <v>-0.19384567769233096</v>
      </c>
      <c r="X31">
        <v>-0.19717975458748399</v>
      </c>
      <c r="Y31">
        <v>-0.20045046412748144</v>
      </c>
      <c r="Z31">
        <v>-0.20366238822628144</v>
      </c>
      <c r="AA31">
        <v>-0.20682081342900771</v>
      </c>
      <c r="AB31">
        <v>-0.20993027125988034</v>
      </c>
      <c r="AC31">
        <v>-0.21175923197904103</v>
      </c>
      <c r="AD31">
        <v>-0.21360203048342458</v>
      </c>
      <c r="AE31">
        <v>-0.21545916687931141</v>
      </c>
      <c r="AF31">
        <v>-0.21733273594057823</v>
      </c>
      <c r="AG31">
        <v>-0.21922263041454415</v>
      </c>
      <c r="AH31">
        <v>-0.2192471418425555</v>
      </c>
      <c r="AI31">
        <v>-0.21931812749254523</v>
      </c>
      <c r="AJ31">
        <v>-0.21943473539447106</v>
      </c>
      <c r="AK31">
        <v>-0.21959850929134733</v>
      </c>
      <c r="AL31">
        <v>-0.21980734925846765</v>
      </c>
      <c r="AM31">
        <v>-0.21965409943750402</v>
      </c>
      <c r="AN31">
        <v>-0.21954862349658361</v>
      </c>
      <c r="AO31">
        <v>-0.21949130963105595</v>
      </c>
      <c r="AP31">
        <v>-0.21948523243680323</v>
      </c>
      <c r="AQ31">
        <v>-0.21952513635926083</v>
      </c>
    </row>
    <row r="32" spans="1:43" x14ac:dyDescent="0.25">
      <c r="A32" s="22" t="str">
        <f t="shared" si="0"/>
        <v>WApPLNT</v>
      </c>
      <c r="B32" s="10" t="s">
        <v>149</v>
      </c>
      <c r="C32" s="10" t="s">
        <v>119</v>
      </c>
      <c r="D32">
        <v>0.92465724585293851</v>
      </c>
      <c r="E32">
        <v>0.90354417269995335</v>
      </c>
      <c r="F32">
        <v>0.8890737696237343</v>
      </c>
      <c r="G32">
        <v>0.87334737464160561</v>
      </c>
      <c r="H32">
        <v>0.84062622027009137</v>
      </c>
      <c r="I32">
        <v>0.84079394371229588</v>
      </c>
      <c r="J32">
        <v>0.84068824237267636</v>
      </c>
      <c r="K32">
        <v>0.84046716020675238</v>
      </c>
      <c r="L32">
        <v>0.84073562121500944</v>
      </c>
      <c r="M32">
        <v>0.8410209898739851</v>
      </c>
      <c r="N32">
        <v>0.84130558423245405</v>
      </c>
      <c r="O32">
        <v>0.84157939641963353</v>
      </c>
      <c r="P32">
        <v>0.84184852694013157</v>
      </c>
      <c r="Q32">
        <v>0.84210975428342683</v>
      </c>
      <c r="R32">
        <v>0.8423683204922412</v>
      </c>
      <c r="S32">
        <v>0.8426214015034923</v>
      </c>
      <c r="T32">
        <v>0.84286930901123047</v>
      </c>
      <c r="U32">
        <v>0.8431137657935075</v>
      </c>
      <c r="V32">
        <v>0.84335376151455566</v>
      </c>
      <c r="W32">
        <v>0.84358893582344563</v>
      </c>
      <c r="X32">
        <v>0.8438076568636852</v>
      </c>
      <c r="Y32">
        <v>0.84402172741950032</v>
      </c>
      <c r="Z32">
        <v>0.84423143338603845</v>
      </c>
      <c r="AA32">
        <v>0.84443525153239141</v>
      </c>
      <c r="AB32">
        <v>0.84463221519882303</v>
      </c>
      <c r="AC32">
        <v>0.84483137250965212</v>
      </c>
      <c r="AD32">
        <v>0.84502474276671835</v>
      </c>
      <c r="AE32">
        <v>0.84521066193501182</v>
      </c>
      <c r="AF32">
        <v>0.84539082532150567</v>
      </c>
      <c r="AG32">
        <v>0.84556616785914651</v>
      </c>
      <c r="AH32">
        <v>0.84573973570559924</v>
      </c>
      <c r="AI32">
        <v>0.84590761221854893</v>
      </c>
      <c r="AJ32">
        <v>0.84607103371586179</v>
      </c>
      <c r="AK32">
        <v>0.84622865720110241</v>
      </c>
      <c r="AL32">
        <v>0.84638192291596659</v>
      </c>
      <c r="AM32">
        <v>0.84652108257165426</v>
      </c>
      <c r="AN32">
        <v>0.84665614621357399</v>
      </c>
      <c r="AO32">
        <v>0.84678738833470146</v>
      </c>
      <c r="AP32">
        <v>0.84691198371447773</v>
      </c>
      <c r="AQ32">
        <v>0.84703430423953674</v>
      </c>
    </row>
    <row r="33" spans="1:43" x14ac:dyDescent="0.25">
      <c r="A33" s="22" t="str">
        <f t="shared" si="0"/>
        <v>WApANIM</v>
      </c>
      <c r="B33" s="10" t="s">
        <v>149</v>
      </c>
      <c r="C33" s="10" t="s">
        <v>120</v>
      </c>
      <c r="D33">
        <v>2.9742966660387218</v>
      </c>
      <c r="E33">
        <v>2.9044747062791787</v>
      </c>
      <c r="F33">
        <v>2.8554913199051635</v>
      </c>
      <c r="G33">
        <v>2.8035473505703372</v>
      </c>
      <c r="H33">
        <v>2.6973767651728329</v>
      </c>
      <c r="I33">
        <v>2.6957265263597412</v>
      </c>
      <c r="J33">
        <v>2.6937334445037973</v>
      </c>
      <c r="K33">
        <v>2.6917897330734011</v>
      </c>
      <c r="L33">
        <v>2.690855515742963</v>
      </c>
      <c r="M33">
        <v>2.6899559471247039</v>
      </c>
      <c r="N33">
        <v>2.6890932009299311</v>
      </c>
      <c r="O33">
        <v>2.6882586444476866</v>
      </c>
      <c r="P33">
        <v>2.6874577244774231</v>
      </c>
      <c r="Q33">
        <v>2.686686635942773</v>
      </c>
      <c r="R33">
        <v>2.6859462291172171</v>
      </c>
      <c r="S33">
        <v>2.6852312036018917</v>
      </c>
      <c r="T33">
        <v>2.68454188862425</v>
      </c>
      <c r="U33">
        <v>2.6838821861431121</v>
      </c>
      <c r="V33">
        <v>2.6832462476541372</v>
      </c>
      <c r="W33">
        <v>2.6826350182028627</v>
      </c>
      <c r="X33">
        <v>2.6820284218172512</v>
      </c>
      <c r="Y33">
        <v>2.6814463963651392</v>
      </c>
      <c r="Z33">
        <v>2.6808831528004333</v>
      </c>
      <c r="AA33">
        <v>2.6803406853799059</v>
      </c>
      <c r="AB33">
        <v>2.679813084087483</v>
      </c>
      <c r="AC33">
        <v>2.6793181300341558</v>
      </c>
      <c r="AD33">
        <v>2.6788385241409856</v>
      </c>
      <c r="AE33">
        <v>2.6783725459350527</v>
      </c>
      <c r="AF33">
        <v>2.6779211499851083</v>
      </c>
      <c r="AG33">
        <v>2.677487317819927</v>
      </c>
      <c r="AH33">
        <v>2.6770718401061706</v>
      </c>
      <c r="AI33">
        <v>2.6766727299230748</v>
      </c>
      <c r="AJ33">
        <v>2.6762837349789992</v>
      </c>
      <c r="AK33">
        <v>2.6759063523289099</v>
      </c>
      <c r="AL33">
        <v>2.6755409323588841</v>
      </c>
      <c r="AM33">
        <v>2.6751814068017095</v>
      </c>
      <c r="AN33">
        <v>2.6748269941191127</v>
      </c>
      <c r="AO33">
        <v>2.6744840889029966</v>
      </c>
      <c r="AP33">
        <v>2.6741463922302322</v>
      </c>
      <c r="AQ33">
        <v>2.6738192745854783</v>
      </c>
    </row>
    <row r="34" spans="1:43" x14ac:dyDescent="0.25">
      <c r="A34" s="22" t="str">
        <f t="shared" si="0"/>
        <v>WApFORE</v>
      </c>
      <c r="B34" s="10" t="s">
        <v>149</v>
      </c>
      <c r="C34" s="10" t="s">
        <v>121</v>
      </c>
      <c r="D34">
        <v>-0.18523970496567238</v>
      </c>
      <c r="E34">
        <v>-0.18145110567267167</v>
      </c>
      <c r="F34">
        <v>-0.17946564583464844</v>
      </c>
      <c r="G34">
        <v>-0.17729406531747313</v>
      </c>
      <c r="H34">
        <v>-0.17162829100035712</v>
      </c>
      <c r="I34">
        <v>-0.17233310858384571</v>
      </c>
      <c r="J34">
        <v>-0.17334233260202134</v>
      </c>
      <c r="K34">
        <v>-0.17426105099186753</v>
      </c>
      <c r="L34">
        <v>-0.17509154859627438</v>
      </c>
      <c r="M34">
        <v>-0.17587825023914389</v>
      </c>
      <c r="N34">
        <v>-0.1766267994155169</v>
      </c>
      <c r="O34">
        <v>-0.17735174167235643</v>
      </c>
      <c r="P34">
        <v>-0.17805137805488475</v>
      </c>
      <c r="Q34">
        <v>-0.17872974394922686</v>
      </c>
      <c r="R34">
        <v>-0.17938481505868156</v>
      </c>
      <c r="S34">
        <v>-0.18002072069817932</v>
      </c>
      <c r="T34">
        <v>-0.18063515595380997</v>
      </c>
      <c r="U34">
        <v>-0.1812285550877675</v>
      </c>
      <c r="V34">
        <v>-0.1818023351278093</v>
      </c>
      <c r="W34">
        <v>-0.1823571138881121</v>
      </c>
      <c r="X34">
        <v>-0.18290134364583246</v>
      </c>
      <c r="Y34">
        <v>-0.18342877038827674</v>
      </c>
      <c r="Z34">
        <v>-0.18393916420374873</v>
      </c>
      <c r="AA34">
        <v>-0.18443265652485769</v>
      </c>
      <c r="AB34">
        <v>-0.18490887614235929</v>
      </c>
      <c r="AC34">
        <v>-0.18535440475704371</v>
      </c>
      <c r="AD34">
        <v>-0.18578281047350334</v>
      </c>
      <c r="AE34">
        <v>-0.18619570934811044</v>
      </c>
      <c r="AF34">
        <v>-0.18659446620015324</v>
      </c>
      <c r="AG34">
        <v>-0.18697985227663155</v>
      </c>
      <c r="AH34">
        <v>-0.18734590818085714</v>
      </c>
      <c r="AI34">
        <v>-0.1876997669756022</v>
      </c>
      <c r="AJ34">
        <v>-0.18803998397776606</v>
      </c>
      <c r="AK34">
        <v>-0.18836580786785967</v>
      </c>
      <c r="AL34">
        <v>-0.1886792620480921</v>
      </c>
      <c r="AM34">
        <v>-0.1889807401377489</v>
      </c>
      <c r="AN34">
        <v>-0.18926808758469021</v>
      </c>
      <c r="AO34">
        <v>-0.18954074008769412</v>
      </c>
      <c r="AP34">
        <v>-0.18980044253361392</v>
      </c>
      <c r="AQ34">
        <v>-0.19004740475835361</v>
      </c>
    </row>
    <row r="35" spans="1:43" x14ac:dyDescent="0.25">
      <c r="A35" s="22" t="str">
        <f t="shared" si="0"/>
        <v>WApFISH</v>
      </c>
      <c r="B35" s="10" t="s">
        <v>149</v>
      </c>
      <c r="C35" s="10" t="s">
        <v>122</v>
      </c>
      <c r="D35">
        <v>-0.57278920382994269</v>
      </c>
      <c r="E35">
        <v>-0.55732076110800999</v>
      </c>
      <c r="F35">
        <v>-0.54597806397126791</v>
      </c>
      <c r="G35">
        <v>-0.53413517780894582</v>
      </c>
      <c r="H35">
        <v>-0.51199074035926306</v>
      </c>
      <c r="I35">
        <v>-0.50988560559502216</v>
      </c>
      <c r="J35">
        <v>-0.50779983018622954</v>
      </c>
      <c r="K35">
        <v>-0.50592192769184074</v>
      </c>
      <c r="L35">
        <v>-0.50345410116111244</v>
      </c>
      <c r="M35">
        <v>-0.50102950461436158</v>
      </c>
      <c r="N35">
        <v>-0.49856442433164927</v>
      </c>
      <c r="O35">
        <v>-0.49616256372934286</v>
      </c>
      <c r="P35">
        <v>-0.49382137574207385</v>
      </c>
      <c r="Q35">
        <v>-0.49153924885817429</v>
      </c>
      <c r="R35">
        <v>-0.48931503964929846</v>
      </c>
      <c r="S35">
        <v>-0.48717601482313388</v>
      </c>
      <c r="T35">
        <v>-0.48509425913827425</v>
      </c>
      <c r="U35">
        <v>-0.48306690521800427</v>
      </c>
      <c r="V35">
        <v>-0.48109369148256231</v>
      </c>
      <c r="W35">
        <v>-0.47917383252210721</v>
      </c>
      <c r="X35">
        <v>-0.47729816338278369</v>
      </c>
      <c r="Y35">
        <v>-0.47547260884572229</v>
      </c>
      <c r="Z35">
        <v>-0.47369636251073466</v>
      </c>
      <c r="AA35">
        <v>-0.47197166996678946</v>
      </c>
      <c r="AB35">
        <v>-0.47030024604272869</v>
      </c>
      <c r="AC35">
        <v>-0.46865822148979303</v>
      </c>
      <c r="AD35">
        <v>-0.46706827505693499</v>
      </c>
      <c r="AE35">
        <v>-0.4655270151752231</v>
      </c>
      <c r="AF35">
        <v>-0.4640331410357873</v>
      </c>
      <c r="AG35">
        <v>-0.46258167456641586</v>
      </c>
      <c r="AH35">
        <v>-0.46114197123945255</v>
      </c>
      <c r="AI35">
        <v>-0.45974606852208266</v>
      </c>
      <c r="AJ35">
        <v>-0.45839303195290998</v>
      </c>
      <c r="AK35">
        <v>-0.45708663097892288</v>
      </c>
      <c r="AL35">
        <v>-0.45582139646712161</v>
      </c>
      <c r="AM35">
        <v>-0.45458171664944674</v>
      </c>
      <c r="AN35">
        <v>-0.45338548037047344</v>
      </c>
      <c r="AO35">
        <v>-0.45223277106386217</v>
      </c>
      <c r="AP35">
        <v>-0.45112758237024586</v>
      </c>
      <c r="AQ35">
        <v>-0.45006010714492473</v>
      </c>
    </row>
    <row r="36" spans="1:43" x14ac:dyDescent="0.25">
      <c r="A36" s="22" t="str">
        <f t="shared" si="0"/>
        <v>WApFOSM</v>
      </c>
      <c r="B36" s="10" t="s">
        <v>149</v>
      </c>
      <c r="C36" s="10" t="s">
        <v>123</v>
      </c>
      <c r="D36">
        <v>5.6943741132578687</v>
      </c>
      <c r="E36">
        <v>5.556787771183112</v>
      </c>
      <c r="F36">
        <v>5.4595844960160047</v>
      </c>
      <c r="G36">
        <v>5.3572913846919246</v>
      </c>
      <c r="H36">
        <v>5.1515105832370427</v>
      </c>
      <c r="I36">
        <v>5.1455079003042492</v>
      </c>
      <c r="J36">
        <v>5.1402544953699563</v>
      </c>
      <c r="K36">
        <v>5.134873237706417</v>
      </c>
      <c r="L36">
        <v>5.1277716817965509</v>
      </c>
      <c r="M36">
        <v>5.120932940049391</v>
      </c>
      <c r="N36">
        <v>5.1142359223919094</v>
      </c>
      <c r="O36">
        <v>5.1077300726964801</v>
      </c>
      <c r="P36">
        <v>5.1014282068074914</v>
      </c>
      <c r="Q36">
        <v>5.0953116298833363</v>
      </c>
      <c r="R36">
        <v>5.0893779375417267</v>
      </c>
      <c r="S36">
        <v>5.0836460260987009</v>
      </c>
      <c r="T36">
        <v>5.0780869066554182</v>
      </c>
      <c r="U36">
        <v>5.0727011528506356</v>
      </c>
      <c r="V36">
        <v>5.0674796553811934</v>
      </c>
      <c r="W36">
        <v>5.0624203126733853</v>
      </c>
      <c r="X36">
        <v>5.0575148368454137</v>
      </c>
      <c r="Y36">
        <v>5.0527581876632679</v>
      </c>
      <c r="Z36">
        <v>5.0481516801995259</v>
      </c>
      <c r="AA36">
        <v>5.0436886473607929</v>
      </c>
      <c r="AB36">
        <v>5.0393665703887907</v>
      </c>
      <c r="AC36">
        <v>5.0351490357544133</v>
      </c>
      <c r="AD36">
        <v>5.0310677324836517</v>
      </c>
      <c r="AE36">
        <v>5.0271163873882303</v>
      </c>
      <c r="AF36">
        <v>5.0232842355044385</v>
      </c>
      <c r="AG36">
        <v>5.0195751330747624</v>
      </c>
      <c r="AH36">
        <v>5.0159368868379648</v>
      </c>
      <c r="AI36">
        <v>5.0124051201096256</v>
      </c>
      <c r="AJ36">
        <v>5.008989686925176</v>
      </c>
      <c r="AK36">
        <v>5.0056796487081527</v>
      </c>
      <c r="AL36">
        <v>5.0024765952055015</v>
      </c>
      <c r="AM36">
        <v>4.999349315191342</v>
      </c>
      <c r="AN36">
        <v>4.9963222399784684</v>
      </c>
      <c r="AO36">
        <v>4.9933925140326627</v>
      </c>
      <c r="AP36">
        <v>4.9905674924976111</v>
      </c>
      <c r="AQ36">
        <v>4.9878245684065359</v>
      </c>
    </row>
    <row r="37" spans="1:43" x14ac:dyDescent="0.25">
      <c r="A37" s="22" t="str">
        <f t="shared" si="0"/>
        <v>WApOTHM</v>
      </c>
      <c r="B37" s="10" t="s">
        <v>149</v>
      </c>
      <c r="C37" s="10" t="s">
        <v>124</v>
      </c>
      <c r="D37">
        <v>-0.95093262321515215</v>
      </c>
      <c r="E37">
        <v>-0.92481140436226572</v>
      </c>
      <c r="F37">
        <v>-0.90650254062150726</v>
      </c>
      <c r="G37">
        <v>-0.88779716676876763</v>
      </c>
      <c r="H37">
        <v>-0.85259774717700976</v>
      </c>
      <c r="I37">
        <v>-0.84968708348112698</v>
      </c>
      <c r="J37">
        <v>-0.84752247285972282</v>
      </c>
      <c r="K37">
        <v>-0.84505783683076385</v>
      </c>
      <c r="L37">
        <v>-0.84308806177847839</v>
      </c>
      <c r="M37">
        <v>-0.84120450390988566</v>
      </c>
      <c r="N37">
        <v>-0.83941296853532299</v>
      </c>
      <c r="O37">
        <v>-0.8376889870503389</v>
      </c>
      <c r="P37">
        <v>-0.83602325031675306</v>
      </c>
      <c r="Q37">
        <v>-0.83442085724932225</v>
      </c>
      <c r="R37">
        <v>-0.83287488562140655</v>
      </c>
      <c r="S37">
        <v>-0.83137354146352771</v>
      </c>
      <c r="T37">
        <v>-0.82992297293153727</v>
      </c>
      <c r="U37">
        <v>-0.82851961285591469</v>
      </c>
      <c r="V37">
        <v>-0.82716275463592692</v>
      </c>
      <c r="W37">
        <v>-0.82585065313299122</v>
      </c>
      <c r="X37">
        <v>-0.82459314835243824</v>
      </c>
      <c r="Y37">
        <v>-0.82337924197933776</v>
      </c>
      <c r="Z37">
        <v>-0.82220447163577182</v>
      </c>
      <c r="AA37">
        <v>-0.82106344624248184</v>
      </c>
      <c r="AB37">
        <v>-0.81995052458866002</v>
      </c>
      <c r="AC37">
        <v>-0.81886225693051728</v>
      </c>
      <c r="AD37">
        <v>-0.81779618240850294</v>
      </c>
      <c r="AE37">
        <v>-0.81675847628793186</v>
      </c>
      <c r="AF37">
        <v>-0.81574702186517267</v>
      </c>
      <c r="AG37">
        <v>-0.81476587046358451</v>
      </c>
      <c r="AH37">
        <v>-0.81383331438051132</v>
      </c>
      <c r="AI37">
        <v>-0.81292619524768028</v>
      </c>
      <c r="AJ37">
        <v>-0.81204019966210406</v>
      </c>
      <c r="AK37">
        <v>-0.81116869227164901</v>
      </c>
      <c r="AL37">
        <v>-0.81031723504759334</v>
      </c>
      <c r="AM37">
        <v>-0.80951302998332475</v>
      </c>
      <c r="AN37">
        <v>-0.80871958245216147</v>
      </c>
      <c r="AO37">
        <v>-0.80793387399178584</v>
      </c>
      <c r="AP37">
        <v>-0.80715401288171618</v>
      </c>
      <c r="AQ37">
        <v>-0.80638593313206675</v>
      </c>
    </row>
    <row r="38" spans="1:43" x14ac:dyDescent="0.25">
      <c r="A38" s="22" t="str">
        <f t="shared" si="0"/>
        <v>WApFBTO</v>
      </c>
      <c r="B38" s="10" t="s">
        <v>149</v>
      </c>
      <c r="C38" s="10" t="s">
        <v>125</v>
      </c>
      <c r="D38">
        <v>0.62007671026664268</v>
      </c>
      <c r="E38">
        <v>0.60537417799808924</v>
      </c>
      <c r="F38">
        <v>0.59556152643435678</v>
      </c>
      <c r="G38">
        <v>0.58451980587638874</v>
      </c>
      <c r="H38">
        <v>0.56245954129368347</v>
      </c>
      <c r="I38">
        <v>0.56207139379817972</v>
      </c>
      <c r="J38">
        <v>0.561551537535529</v>
      </c>
      <c r="K38">
        <v>0.5610349949689466</v>
      </c>
      <c r="L38">
        <v>0.56091482427226502</v>
      </c>
      <c r="M38">
        <v>0.56080987129479609</v>
      </c>
      <c r="N38">
        <v>0.56071368281965117</v>
      </c>
      <c r="O38">
        <v>0.56062483002452068</v>
      </c>
      <c r="P38">
        <v>0.56054593002360031</v>
      </c>
      <c r="Q38">
        <v>0.56047541778523657</v>
      </c>
      <c r="R38">
        <v>0.56041490040140773</v>
      </c>
      <c r="S38">
        <v>0.56036056271181889</v>
      </c>
      <c r="T38">
        <v>0.56031363599802275</v>
      </c>
      <c r="U38">
        <v>0.56027398913960536</v>
      </c>
      <c r="V38">
        <v>0.56024054402247014</v>
      </c>
      <c r="W38">
        <v>0.56021289438442456</v>
      </c>
      <c r="X38">
        <v>0.56017894838494631</v>
      </c>
      <c r="Y38">
        <v>0.56014994133928764</v>
      </c>
      <c r="Z38">
        <v>0.56012573570411761</v>
      </c>
      <c r="AA38">
        <v>0.56010496020708089</v>
      </c>
      <c r="AB38">
        <v>0.56008667469174545</v>
      </c>
      <c r="AC38">
        <v>0.56006457395436615</v>
      </c>
      <c r="AD38">
        <v>0.56004495979454627</v>
      </c>
      <c r="AE38">
        <v>0.56002817412432493</v>
      </c>
      <c r="AF38">
        <v>0.56001333985871038</v>
      </c>
      <c r="AG38">
        <v>0.56000189050913762</v>
      </c>
      <c r="AH38">
        <v>0.55999860625798925</v>
      </c>
      <c r="AI38">
        <v>0.55999682700350562</v>
      </c>
      <c r="AJ38">
        <v>0.55999746549101681</v>
      </c>
      <c r="AK38">
        <v>0.55999910423234278</v>
      </c>
      <c r="AL38">
        <v>0.56000240543816826</v>
      </c>
      <c r="AM38">
        <v>0.56000769535552364</v>
      </c>
      <c r="AN38">
        <v>0.56001425881399292</v>
      </c>
      <c r="AO38">
        <v>0.5600221203371214</v>
      </c>
      <c r="AP38">
        <v>0.56002833774919603</v>
      </c>
      <c r="AQ38">
        <v>0.5600364689658377</v>
      </c>
    </row>
    <row r="39" spans="1:43" x14ac:dyDescent="0.25">
      <c r="A39" s="22" t="str">
        <f t="shared" si="0"/>
        <v>WApTXWO</v>
      </c>
      <c r="B39" s="10" t="s">
        <v>149</v>
      </c>
      <c r="C39" s="10" t="s">
        <v>126</v>
      </c>
      <c r="D39">
        <v>0.11167556733008246</v>
      </c>
      <c r="E39">
        <v>0.11079904003102588</v>
      </c>
      <c r="F39">
        <v>0.11052728075784682</v>
      </c>
      <c r="G39">
        <v>0.11001587742813468</v>
      </c>
      <c r="H39">
        <v>0.10726486225710755</v>
      </c>
      <c r="I39">
        <v>0.10874482572698341</v>
      </c>
      <c r="J39">
        <v>0.11016408215184889</v>
      </c>
      <c r="K39">
        <v>0.11138478423457805</v>
      </c>
      <c r="L39">
        <v>0.11280239466542216</v>
      </c>
      <c r="M39">
        <v>0.11421031452249938</v>
      </c>
      <c r="N39">
        <v>0.11557781752981122</v>
      </c>
      <c r="O39">
        <v>0.11690599351227897</v>
      </c>
      <c r="P39">
        <v>0.11819704944557427</v>
      </c>
      <c r="Q39">
        <v>0.1194516893479286</v>
      </c>
      <c r="R39">
        <v>0.12067173084915939</v>
      </c>
      <c r="S39">
        <v>0.12185790628642353</v>
      </c>
      <c r="T39">
        <v>0.12301006575404802</v>
      </c>
      <c r="U39">
        <v>0.12412975788083576</v>
      </c>
      <c r="V39">
        <v>0.1252175390760869</v>
      </c>
      <c r="W39">
        <v>0.1262744793720339</v>
      </c>
      <c r="X39">
        <v>0.12729886082785308</v>
      </c>
      <c r="Y39">
        <v>0.12829456008908655</v>
      </c>
      <c r="Z39">
        <v>0.12926224633486139</v>
      </c>
      <c r="AA39">
        <v>0.13020083616265396</v>
      </c>
      <c r="AB39">
        <v>0.13110992280246508</v>
      </c>
      <c r="AC39">
        <v>0.13197649393669703</v>
      </c>
      <c r="AD39">
        <v>0.13281481991019928</v>
      </c>
      <c r="AE39">
        <v>0.13362705746056627</v>
      </c>
      <c r="AF39">
        <v>0.13441337509572798</v>
      </c>
      <c r="AG39">
        <v>0.13517702565018208</v>
      </c>
      <c r="AH39">
        <v>0.13591717666139375</v>
      </c>
      <c r="AI39">
        <v>0.13663388396293918</v>
      </c>
      <c r="AJ39">
        <v>0.1373284120962158</v>
      </c>
      <c r="AK39">
        <v>0.13799892457658097</v>
      </c>
      <c r="AL39">
        <v>0.13864797473319132</v>
      </c>
      <c r="AM39">
        <v>0.13927402922605389</v>
      </c>
      <c r="AN39">
        <v>0.13987844586640519</v>
      </c>
      <c r="AO39">
        <v>0.14046149420301368</v>
      </c>
      <c r="AP39">
        <v>0.14102017169892336</v>
      </c>
      <c r="AQ39">
        <v>0.14156027381102582</v>
      </c>
    </row>
    <row r="40" spans="1:43" x14ac:dyDescent="0.25">
      <c r="A40" s="22" t="str">
        <f t="shared" si="0"/>
        <v>WApCOKE</v>
      </c>
      <c r="B40" s="10" t="s">
        <v>149</v>
      </c>
      <c r="C40" s="10" t="s">
        <v>127</v>
      </c>
      <c r="D40">
        <v>3.3995906487408951</v>
      </c>
      <c r="E40">
        <v>3.3178605238941641</v>
      </c>
      <c r="F40">
        <v>3.2602858188469965</v>
      </c>
      <c r="G40">
        <v>3.1995032844935465</v>
      </c>
      <c r="H40">
        <v>3.0770708029628642</v>
      </c>
      <c r="I40">
        <v>3.0735649034761843</v>
      </c>
      <c r="J40">
        <v>3.070606243122147</v>
      </c>
      <c r="K40">
        <v>3.0675911604854051</v>
      </c>
      <c r="L40">
        <v>3.0631046016624017</v>
      </c>
      <c r="M40">
        <v>3.0587670029754341</v>
      </c>
      <c r="N40">
        <v>3.054561195369895</v>
      </c>
      <c r="O40">
        <v>3.0504626337815464</v>
      </c>
      <c r="P40">
        <v>3.0464715732642809</v>
      </c>
      <c r="Q40">
        <v>3.0425862384734383</v>
      </c>
      <c r="R40">
        <v>3.0388003958846697</v>
      </c>
      <c r="S40">
        <v>3.0351042649648918</v>
      </c>
      <c r="T40">
        <v>3.0315052421672251</v>
      </c>
      <c r="U40">
        <v>3.0280062802781811</v>
      </c>
      <c r="V40">
        <v>3.0246005448678899</v>
      </c>
      <c r="W40">
        <v>3.0212881399274334</v>
      </c>
      <c r="X40">
        <v>3.0180640347933672</v>
      </c>
      <c r="Y40">
        <v>3.0149239874153526</v>
      </c>
      <c r="Z40">
        <v>3.0118715023002274</v>
      </c>
      <c r="AA40">
        <v>3.0089023120338378</v>
      </c>
      <c r="AB40">
        <v>3.0060162882039347</v>
      </c>
      <c r="AC40">
        <v>3.0032248380359796</v>
      </c>
      <c r="AD40">
        <v>3.0005180003726348</v>
      </c>
      <c r="AE40">
        <v>2.9978908737014378</v>
      </c>
      <c r="AF40">
        <v>2.9953343286614005</v>
      </c>
      <c r="AG40">
        <v>2.9928534794041672</v>
      </c>
      <c r="AH40">
        <v>2.9904618221762087</v>
      </c>
      <c r="AI40">
        <v>2.9881421556389265</v>
      </c>
      <c r="AJ40">
        <v>2.9858888743721144</v>
      </c>
      <c r="AK40">
        <v>2.9837084216350975</v>
      </c>
      <c r="AL40">
        <v>2.9815930028039763</v>
      </c>
      <c r="AM40">
        <v>2.9795783473811359</v>
      </c>
      <c r="AN40">
        <v>2.9776289076355367</v>
      </c>
      <c r="AO40">
        <v>2.9757436963196704</v>
      </c>
      <c r="AP40">
        <v>2.9739273494097884</v>
      </c>
      <c r="AQ40">
        <v>2.9721714649686777</v>
      </c>
    </row>
    <row r="41" spans="1:43" x14ac:dyDescent="0.25">
      <c r="A41" s="22" t="str">
        <f t="shared" si="0"/>
        <v>WApREFN</v>
      </c>
      <c r="B41" s="10" t="s">
        <v>149</v>
      </c>
      <c r="C41" s="10" t="s">
        <v>128</v>
      </c>
      <c r="D41">
        <v>1.8450778731912159</v>
      </c>
      <c r="E41">
        <v>1.8266478826902244</v>
      </c>
      <c r="F41">
        <v>1.8299782996045917</v>
      </c>
      <c r="G41">
        <v>1.8270012590655411</v>
      </c>
      <c r="H41">
        <v>1.7922907584302437</v>
      </c>
      <c r="I41">
        <v>1.8158405090097667</v>
      </c>
      <c r="J41">
        <v>1.8537713220676142</v>
      </c>
      <c r="K41">
        <v>1.8871937263043943</v>
      </c>
      <c r="L41">
        <v>1.89820832371202</v>
      </c>
      <c r="M41">
        <v>1.9090240226912099</v>
      </c>
      <c r="N41">
        <v>1.9194670703026318</v>
      </c>
      <c r="O41">
        <v>1.9295392828604048</v>
      </c>
      <c r="P41">
        <v>1.9392375124812027</v>
      </c>
      <c r="Q41">
        <v>1.9486801817573232</v>
      </c>
      <c r="R41">
        <v>1.9577998396648777</v>
      </c>
      <c r="S41">
        <v>1.9665971124248207</v>
      </c>
      <c r="T41">
        <v>1.9751217677243627</v>
      </c>
      <c r="U41">
        <v>1.9833859671480898</v>
      </c>
      <c r="V41">
        <v>1.9914047375936534</v>
      </c>
      <c r="W41">
        <v>1.9991897164142265</v>
      </c>
      <c r="X41">
        <v>2.006856141396836</v>
      </c>
      <c r="Y41">
        <v>2.0142896835192876</v>
      </c>
      <c r="Z41">
        <v>2.0214915225108401</v>
      </c>
      <c r="AA41">
        <v>2.0284734606316723</v>
      </c>
      <c r="AB41">
        <v>2.0352401546612189</v>
      </c>
      <c r="AC41">
        <v>2.041620786732286</v>
      </c>
      <c r="AD41">
        <v>2.0478095608539979</v>
      </c>
      <c r="AE41">
        <v>2.0538077570332147</v>
      </c>
      <c r="AF41">
        <v>2.0596259950814551</v>
      </c>
      <c r="AG41">
        <v>2.0652689040079153</v>
      </c>
      <c r="AH41">
        <v>2.0707935755144993</v>
      </c>
      <c r="AI41">
        <v>2.0761541079413255</v>
      </c>
      <c r="AJ41">
        <v>2.0813512954848155</v>
      </c>
      <c r="AK41">
        <v>2.0863977424885265</v>
      </c>
      <c r="AL41">
        <v>2.0912875875756574</v>
      </c>
      <c r="AM41">
        <v>2.0962554671970768</v>
      </c>
      <c r="AN41">
        <v>2.1010849028847418</v>
      </c>
      <c r="AO41">
        <v>2.1057830135285456</v>
      </c>
      <c r="AP41">
        <v>2.1103550004478193</v>
      </c>
      <c r="AQ41">
        <v>2.1147961740634154</v>
      </c>
    </row>
    <row r="42" spans="1:43" x14ac:dyDescent="0.25">
      <c r="A42" s="22" t="str">
        <f t="shared" si="0"/>
        <v>WApCHEM</v>
      </c>
      <c r="B42" s="10" t="s">
        <v>149</v>
      </c>
      <c r="C42" s="10" t="s">
        <v>129</v>
      </c>
      <c r="D42">
        <v>0.86426093973730189</v>
      </c>
      <c r="E42">
        <v>0.84846329627995054</v>
      </c>
      <c r="F42">
        <v>0.83958869148916426</v>
      </c>
      <c r="G42">
        <v>0.82886948823580975</v>
      </c>
      <c r="H42">
        <v>0.80271383918077466</v>
      </c>
      <c r="I42">
        <v>0.80594969149106777</v>
      </c>
      <c r="J42">
        <v>0.81036784968329401</v>
      </c>
      <c r="K42">
        <v>0.81407709181462684</v>
      </c>
      <c r="L42">
        <v>0.81513409253792202</v>
      </c>
      <c r="M42">
        <v>0.81622093388875072</v>
      </c>
      <c r="N42">
        <v>0.81727824864811605</v>
      </c>
      <c r="O42">
        <v>0.81828415980766589</v>
      </c>
      <c r="P42">
        <v>0.81924288633063347</v>
      </c>
      <c r="Q42">
        <v>0.82016664045075716</v>
      </c>
      <c r="R42">
        <v>0.82105351481245548</v>
      </c>
      <c r="S42">
        <v>0.8218925703704848</v>
      </c>
      <c r="T42">
        <v>0.82269968307577346</v>
      </c>
      <c r="U42">
        <v>0.82347858380130834</v>
      </c>
      <c r="V42">
        <v>0.82423024723308524</v>
      </c>
      <c r="W42">
        <v>0.82495595452030057</v>
      </c>
      <c r="X42">
        <v>0.82564608781312199</v>
      </c>
      <c r="Y42">
        <v>0.82630914379648135</v>
      </c>
      <c r="Z42">
        <v>0.82694644436477327</v>
      </c>
      <c r="AA42">
        <v>0.82755843892203418</v>
      </c>
      <c r="AB42">
        <v>0.82814625010509613</v>
      </c>
      <c r="AC42">
        <v>0.82861668540154299</v>
      </c>
      <c r="AD42">
        <v>0.82907035175811361</v>
      </c>
      <c r="AE42">
        <v>0.82950464902272592</v>
      </c>
      <c r="AF42">
        <v>0.82992230291745861</v>
      </c>
      <c r="AG42">
        <v>0.83032307635066083</v>
      </c>
      <c r="AH42">
        <v>0.83073429103491903</v>
      </c>
      <c r="AI42">
        <v>0.83112944537764011</v>
      </c>
      <c r="AJ42">
        <v>0.83151109665806988</v>
      </c>
      <c r="AK42">
        <v>0.83188079458818065</v>
      </c>
      <c r="AL42">
        <v>0.83223735500856011</v>
      </c>
      <c r="AM42">
        <v>0.83264963822730542</v>
      </c>
      <c r="AN42">
        <v>0.83305290517550667</v>
      </c>
      <c r="AO42">
        <v>0.83344888719899224</v>
      </c>
      <c r="AP42">
        <v>0.83383678767478742</v>
      </c>
      <c r="AQ42">
        <v>0.83421695922615646</v>
      </c>
    </row>
    <row r="43" spans="1:43" x14ac:dyDescent="0.25">
      <c r="A43" s="22" t="str">
        <f t="shared" si="0"/>
        <v>WApRUBP</v>
      </c>
      <c r="B43" s="10" t="s">
        <v>149</v>
      </c>
      <c r="C43" s="10" t="s">
        <v>130</v>
      </c>
      <c r="D43">
        <v>1.2401661503948469</v>
      </c>
      <c r="E43">
        <v>1.2178117354891993</v>
      </c>
      <c r="F43">
        <v>1.2031462310511247</v>
      </c>
      <c r="G43">
        <v>1.1871179807977588</v>
      </c>
      <c r="H43">
        <v>1.148343455965471</v>
      </c>
      <c r="I43">
        <v>1.1518164174532182</v>
      </c>
      <c r="J43">
        <v>1.155092219867305</v>
      </c>
      <c r="K43">
        <v>1.1581294143498628</v>
      </c>
      <c r="L43">
        <v>1.1601317196704442</v>
      </c>
      <c r="M43">
        <v>1.1620355252428853</v>
      </c>
      <c r="N43">
        <v>1.1638978193843277</v>
      </c>
      <c r="O43">
        <v>1.1656767537967587</v>
      </c>
      <c r="P43">
        <v>1.1673871984606388</v>
      </c>
      <c r="Q43">
        <v>1.1690470646197078</v>
      </c>
      <c r="R43">
        <v>1.1706594721897843</v>
      </c>
      <c r="S43">
        <v>1.1722100914851996</v>
      </c>
      <c r="T43">
        <v>1.1737154849464289</v>
      </c>
      <c r="U43">
        <v>1.1751790986528303</v>
      </c>
      <c r="V43">
        <v>1.1766016173977936</v>
      </c>
      <c r="W43">
        <v>1.1779839798607046</v>
      </c>
      <c r="X43">
        <v>1.1792840684080044</v>
      </c>
      <c r="Y43">
        <v>1.1805464965428447</v>
      </c>
      <c r="Z43">
        <v>1.1817723156592357</v>
      </c>
      <c r="AA43">
        <v>1.1829606254054588</v>
      </c>
      <c r="AB43">
        <v>1.1841111894119196</v>
      </c>
      <c r="AC43">
        <v>1.1851412519732913</v>
      </c>
      <c r="AD43">
        <v>1.1861401075726541</v>
      </c>
      <c r="AE43">
        <v>1.1871074031023088</v>
      </c>
      <c r="AF43">
        <v>1.1880462535952567</v>
      </c>
      <c r="AG43">
        <v>1.1889586618135795</v>
      </c>
      <c r="AH43">
        <v>1.1898524249088946</v>
      </c>
      <c r="AI43">
        <v>1.1907208615987941</v>
      </c>
      <c r="AJ43">
        <v>1.1915662959915052</v>
      </c>
      <c r="AK43">
        <v>1.1923883457880757</v>
      </c>
      <c r="AL43">
        <v>1.1931887463797066</v>
      </c>
      <c r="AM43">
        <v>1.19395554463877</v>
      </c>
      <c r="AN43">
        <v>1.1947040594190375</v>
      </c>
      <c r="AO43">
        <v>1.1954355718800564</v>
      </c>
      <c r="AP43">
        <v>1.1961481207035516</v>
      </c>
      <c r="AQ43">
        <v>1.1968461244376924</v>
      </c>
    </row>
    <row r="44" spans="1:43" x14ac:dyDescent="0.25">
      <c r="A44" s="22" t="str">
        <f t="shared" si="0"/>
        <v>WApNMMP</v>
      </c>
      <c r="B44" s="10" t="s">
        <v>149</v>
      </c>
      <c r="C44" s="10" t="s">
        <v>131</v>
      </c>
      <c r="D44">
        <v>3.7349906144962879</v>
      </c>
      <c r="E44">
        <v>3.6535636721629325</v>
      </c>
      <c r="F44">
        <v>3.5985278554418594</v>
      </c>
      <c r="G44">
        <v>3.5375980081282257</v>
      </c>
      <c r="H44">
        <v>3.4100265926089413</v>
      </c>
      <c r="I44">
        <v>3.4107857185310722</v>
      </c>
      <c r="J44">
        <v>3.4125329077770763</v>
      </c>
      <c r="K44">
        <v>3.4138681523400374</v>
      </c>
      <c r="L44">
        <v>3.4138234817082838</v>
      </c>
      <c r="M44">
        <v>3.4136298084996568</v>
      </c>
      <c r="N44">
        <v>3.4135054007320136</v>
      </c>
      <c r="O44">
        <v>3.4133140608571395</v>
      </c>
      <c r="P44">
        <v>3.4130858291534132</v>
      </c>
      <c r="Q44">
        <v>3.4128370213861094</v>
      </c>
      <c r="R44">
        <v>3.4125845452328911</v>
      </c>
      <c r="S44">
        <v>3.4122572722197813</v>
      </c>
      <c r="T44">
        <v>3.4119241291768967</v>
      </c>
      <c r="U44">
        <v>3.4115908188633166</v>
      </c>
      <c r="V44">
        <v>3.4112529888009799</v>
      </c>
      <c r="W44">
        <v>3.4109126228468059</v>
      </c>
      <c r="X44">
        <v>3.4104893933931919</v>
      </c>
      <c r="Y44">
        <v>3.4100602282956776</v>
      </c>
      <c r="Z44">
        <v>3.4096293690342252</v>
      </c>
      <c r="AA44">
        <v>3.4091917171080333</v>
      </c>
      <c r="AB44">
        <v>3.4087465515477211</v>
      </c>
      <c r="AC44">
        <v>3.4082123107518294</v>
      </c>
      <c r="AD44">
        <v>3.40768304308008</v>
      </c>
      <c r="AE44">
        <v>3.4071591753244284</v>
      </c>
      <c r="AF44">
        <v>3.4066347973384641</v>
      </c>
      <c r="AG44">
        <v>3.4061202374999784</v>
      </c>
      <c r="AH44">
        <v>3.4057122923915002</v>
      </c>
      <c r="AI44">
        <v>3.4053149671000971</v>
      </c>
      <c r="AJ44">
        <v>3.4049284428550877</v>
      </c>
      <c r="AK44">
        <v>3.4045489911472138</v>
      </c>
      <c r="AL44">
        <v>3.4041843783312538</v>
      </c>
      <c r="AM44">
        <v>3.4039347855863711</v>
      </c>
      <c r="AN44">
        <v>3.4037009186815137</v>
      </c>
      <c r="AO44">
        <v>3.403483843937007</v>
      </c>
      <c r="AP44">
        <v>3.4032889769700452</v>
      </c>
      <c r="AQ44">
        <v>3.4031143124927974</v>
      </c>
    </row>
    <row r="45" spans="1:43" x14ac:dyDescent="0.25">
      <c r="A45" s="22" t="str">
        <f t="shared" si="0"/>
        <v>WApMETP</v>
      </c>
      <c r="B45" s="10" t="s">
        <v>149</v>
      </c>
      <c r="C45" s="10" t="s">
        <v>132</v>
      </c>
      <c r="D45">
        <v>1.0458281269920513</v>
      </c>
      <c r="E45">
        <v>1.0233215865239926</v>
      </c>
      <c r="F45">
        <v>1.0078268872881211</v>
      </c>
      <c r="G45">
        <v>0.99067724249173117</v>
      </c>
      <c r="H45">
        <v>0.95434195234942187</v>
      </c>
      <c r="I45">
        <v>0.95514071721976956</v>
      </c>
      <c r="J45">
        <v>0.95600806516561221</v>
      </c>
      <c r="K45">
        <v>0.95668387705847491</v>
      </c>
      <c r="L45">
        <v>0.95680466300895106</v>
      </c>
      <c r="M45">
        <v>0.95692542690192872</v>
      </c>
      <c r="N45">
        <v>0.95714585024671384</v>
      </c>
      <c r="O45">
        <v>0.9573418208782527</v>
      </c>
      <c r="P45">
        <v>0.95752039269675859</v>
      </c>
      <c r="Q45">
        <v>0.95768325450634584</v>
      </c>
      <c r="R45">
        <v>0.95783392393182853</v>
      </c>
      <c r="S45">
        <v>0.95792848546923637</v>
      </c>
      <c r="T45">
        <v>0.95801078378376503</v>
      </c>
      <c r="U45">
        <v>0.9580831051256451</v>
      </c>
      <c r="V45">
        <v>0.95814496153018247</v>
      </c>
      <c r="W45">
        <v>0.95819647255860041</v>
      </c>
      <c r="X45">
        <v>0.95823979153341976</v>
      </c>
      <c r="Y45">
        <v>0.95827222709776838</v>
      </c>
      <c r="Z45">
        <v>0.95829482001984645</v>
      </c>
      <c r="AA45">
        <v>0.95830751129466907</v>
      </c>
      <c r="AB45">
        <v>0.95831078758854238</v>
      </c>
      <c r="AC45">
        <v>0.9583219872127462</v>
      </c>
      <c r="AD45">
        <v>0.95832937114637762</v>
      </c>
      <c r="AE45">
        <v>0.95832998451775064</v>
      </c>
      <c r="AF45">
        <v>0.95832562660845699</v>
      </c>
      <c r="AG45">
        <v>0.95831580004977523</v>
      </c>
      <c r="AH45">
        <v>0.95837852201662466</v>
      </c>
      <c r="AI45">
        <v>0.95843612750534724</v>
      </c>
      <c r="AJ45">
        <v>0.95849061743486796</v>
      </c>
      <c r="AK45">
        <v>0.95854270459580082</v>
      </c>
      <c r="AL45">
        <v>0.95859169323199001</v>
      </c>
      <c r="AM45">
        <v>0.95870750160590656</v>
      </c>
      <c r="AN45">
        <v>0.95882255503762792</v>
      </c>
      <c r="AO45">
        <v>0.95893790448122451</v>
      </c>
      <c r="AP45">
        <v>0.95905199391387497</v>
      </c>
      <c r="AQ45">
        <v>0.95916614502933728</v>
      </c>
    </row>
    <row r="46" spans="1:43" x14ac:dyDescent="0.25">
      <c r="A46" s="22" t="str">
        <f t="shared" si="0"/>
        <v>WApELEC</v>
      </c>
      <c r="B46" s="10" t="s">
        <v>149</v>
      </c>
      <c r="C46" s="10" t="s">
        <v>133</v>
      </c>
      <c r="D46">
        <v>0.19848241630171018</v>
      </c>
      <c r="E46">
        <v>0.19546142487783474</v>
      </c>
      <c r="F46">
        <v>0.19319394987466465</v>
      </c>
      <c r="G46">
        <v>0.19061005682589771</v>
      </c>
      <c r="H46">
        <v>0.18428915910977089</v>
      </c>
      <c r="I46">
        <v>0.1854675863581316</v>
      </c>
      <c r="J46">
        <v>0.18652344221793021</v>
      </c>
      <c r="K46">
        <v>0.18737364858776823</v>
      </c>
      <c r="L46">
        <v>0.18804481652220009</v>
      </c>
      <c r="M46">
        <v>0.18873802768390968</v>
      </c>
      <c r="N46">
        <v>0.18945190345373275</v>
      </c>
      <c r="O46">
        <v>0.19014285997912742</v>
      </c>
      <c r="P46">
        <v>0.19081249437723685</v>
      </c>
      <c r="Q46">
        <v>0.19146167022900942</v>
      </c>
      <c r="R46">
        <v>0.19209204641576122</v>
      </c>
      <c r="S46">
        <v>0.19269131801011979</v>
      </c>
      <c r="T46">
        <v>0.19327236146830554</v>
      </c>
      <c r="U46">
        <v>0.19383639107349807</v>
      </c>
      <c r="V46">
        <v>0.19438359694341431</v>
      </c>
      <c r="W46">
        <v>0.1949147050907683</v>
      </c>
      <c r="X46">
        <v>0.19543378630052075</v>
      </c>
      <c r="Y46">
        <v>0.19593770566212781</v>
      </c>
      <c r="Z46">
        <v>0.19642699654834347</v>
      </c>
      <c r="AA46">
        <v>0.19690096841337404</v>
      </c>
      <c r="AB46">
        <v>0.19735947209484203</v>
      </c>
      <c r="AC46">
        <v>0.1977850401960512</v>
      </c>
      <c r="AD46">
        <v>0.19819632043144902</v>
      </c>
      <c r="AE46">
        <v>0.19859427186207418</v>
      </c>
      <c r="AF46">
        <v>0.19897885756203001</v>
      </c>
      <c r="AG46">
        <v>0.19935136378022925</v>
      </c>
      <c r="AH46">
        <v>0.1997215689167009</v>
      </c>
      <c r="AI46">
        <v>0.20007941266992418</v>
      </c>
      <c r="AJ46">
        <v>0.20042633816068114</v>
      </c>
      <c r="AK46">
        <v>0.20076158804552507</v>
      </c>
      <c r="AL46">
        <v>0.2010860490514649</v>
      </c>
      <c r="AM46">
        <v>0.2014030685041775</v>
      </c>
      <c r="AN46">
        <v>0.20171020659887437</v>
      </c>
      <c r="AO46">
        <v>0.20200793994014118</v>
      </c>
      <c r="AP46">
        <v>0.20229382402422189</v>
      </c>
      <c r="AQ46">
        <v>0.20257138042060102</v>
      </c>
    </row>
    <row r="47" spans="1:43" x14ac:dyDescent="0.25">
      <c r="A47" s="22" t="str">
        <f t="shared" si="0"/>
        <v>WApMACH</v>
      </c>
      <c r="B47" s="10" t="s">
        <v>149</v>
      </c>
      <c r="C47" s="10" t="s">
        <v>134</v>
      </c>
      <c r="D47">
        <v>0.25399598785723204</v>
      </c>
      <c r="E47">
        <v>0.24984929155439151</v>
      </c>
      <c r="F47">
        <v>0.24688582242738893</v>
      </c>
      <c r="G47">
        <v>0.24368970855590216</v>
      </c>
      <c r="H47">
        <v>0.23552124881466444</v>
      </c>
      <c r="I47">
        <v>0.23671578956055789</v>
      </c>
      <c r="J47">
        <v>0.23773559018880328</v>
      </c>
      <c r="K47">
        <v>0.23861433570737783</v>
      </c>
      <c r="L47">
        <v>0.23945911178770102</v>
      </c>
      <c r="M47">
        <v>0.24030405219253184</v>
      </c>
      <c r="N47">
        <v>0.24117043061086679</v>
      </c>
      <c r="O47">
        <v>0.2420110719478635</v>
      </c>
      <c r="P47">
        <v>0.24282892621849478</v>
      </c>
      <c r="Q47">
        <v>0.24362560047558865</v>
      </c>
      <c r="R47">
        <v>0.24440291466594238</v>
      </c>
      <c r="S47">
        <v>0.24514747649505</v>
      </c>
      <c r="T47">
        <v>0.2458725870795942</v>
      </c>
      <c r="U47">
        <v>0.24657939228930709</v>
      </c>
      <c r="V47">
        <v>0.24726803316055132</v>
      </c>
      <c r="W47">
        <v>0.24793920498301819</v>
      </c>
      <c r="X47">
        <v>0.24860123782331525</v>
      </c>
      <c r="Y47">
        <v>0.24924708639878027</v>
      </c>
      <c r="Z47">
        <v>0.24987734700201297</v>
      </c>
      <c r="AA47">
        <v>0.25049134131288558</v>
      </c>
      <c r="AB47">
        <v>0.25108891849012516</v>
      </c>
      <c r="AC47">
        <v>0.25163518389145406</v>
      </c>
      <c r="AD47">
        <v>0.25216559756340917</v>
      </c>
      <c r="AE47">
        <v>0.25268126716286432</v>
      </c>
      <c r="AF47">
        <v>0.25318220072990771</v>
      </c>
      <c r="AG47">
        <v>0.25366981372560871</v>
      </c>
      <c r="AH47">
        <v>0.25413677438749999</v>
      </c>
      <c r="AI47">
        <v>0.25459024695893445</v>
      </c>
      <c r="AJ47">
        <v>0.25503164510517673</v>
      </c>
      <c r="AK47">
        <v>0.25546009254463142</v>
      </c>
      <c r="AL47">
        <v>0.25587659509923638</v>
      </c>
      <c r="AM47">
        <v>0.25625303159024143</v>
      </c>
      <c r="AN47">
        <v>0.25661855723260291</v>
      </c>
      <c r="AO47">
        <v>0.25697359155097366</v>
      </c>
      <c r="AP47">
        <v>0.25731559876096183</v>
      </c>
      <c r="AQ47">
        <v>0.25764827952980462</v>
      </c>
    </row>
    <row r="48" spans="1:43" x14ac:dyDescent="0.25">
      <c r="A48" s="22" t="str">
        <f t="shared" si="0"/>
        <v>WApELCT</v>
      </c>
      <c r="B48" s="10" t="s">
        <v>149</v>
      </c>
      <c r="C48" s="10" t="s">
        <v>135</v>
      </c>
      <c r="D48">
        <v>16.699222976506292</v>
      </c>
      <c r="E48">
        <v>16.318869127581085</v>
      </c>
      <c r="F48">
        <v>16.055638779592051</v>
      </c>
      <c r="G48">
        <v>15.775983918146844</v>
      </c>
      <c r="H48">
        <v>15.190103501352652</v>
      </c>
      <c r="I48">
        <v>15.191140834208653</v>
      </c>
      <c r="J48">
        <v>15.193299394164891</v>
      </c>
      <c r="K48">
        <v>15.194898487599655</v>
      </c>
      <c r="L48">
        <v>15.193855683219544</v>
      </c>
      <c r="M48">
        <v>15.192844265238742</v>
      </c>
      <c r="N48">
        <v>15.191774143880258</v>
      </c>
      <c r="O48">
        <v>15.190682046498218</v>
      </c>
      <c r="P48">
        <v>15.18958354206419</v>
      </c>
      <c r="Q48">
        <v>15.188474171326931</v>
      </c>
      <c r="R48">
        <v>15.187357468999863</v>
      </c>
      <c r="S48">
        <v>15.1862450470396</v>
      </c>
      <c r="T48">
        <v>15.185131076689286</v>
      </c>
      <c r="U48">
        <v>15.184023317459889</v>
      </c>
      <c r="V48">
        <v>15.182919547890625</v>
      </c>
      <c r="W48">
        <v>15.181824113077843</v>
      </c>
      <c r="X48">
        <v>15.180738097332032</v>
      </c>
      <c r="Y48">
        <v>15.179658639162691</v>
      </c>
      <c r="Z48">
        <v>15.178592337366211</v>
      </c>
      <c r="AA48">
        <v>15.177537626444787</v>
      </c>
      <c r="AB48">
        <v>15.176497011258924</v>
      </c>
      <c r="AC48">
        <v>15.175453012018163</v>
      </c>
      <c r="AD48">
        <v>15.174429363548095</v>
      </c>
      <c r="AE48">
        <v>15.173424248922421</v>
      </c>
      <c r="AF48">
        <v>15.172431682061852</v>
      </c>
      <c r="AG48">
        <v>15.171459743466475</v>
      </c>
      <c r="AH48">
        <v>15.170490116959346</v>
      </c>
      <c r="AI48">
        <v>15.169532103666699</v>
      </c>
      <c r="AJ48">
        <v>15.168599379028464</v>
      </c>
      <c r="AK48">
        <v>15.167690042093497</v>
      </c>
      <c r="AL48">
        <v>15.166800126934561</v>
      </c>
      <c r="AM48">
        <v>15.165927936733098</v>
      </c>
      <c r="AN48">
        <v>15.16508556955378</v>
      </c>
      <c r="AO48">
        <v>15.164277474274352</v>
      </c>
      <c r="AP48">
        <v>15.1634817435896</v>
      </c>
      <c r="AQ48">
        <v>15.16271741870403</v>
      </c>
    </row>
    <row r="49" spans="1:43" x14ac:dyDescent="0.25">
      <c r="A49" s="22" t="str">
        <f t="shared" si="0"/>
        <v>WApTRDI</v>
      </c>
      <c r="B49" s="10" t="s">
        <v>149</v>
      </c>
      <c r="C49" s="10" t="s">
        <v>136</v>
      </c>
      <c r="D49">
        <v>5.0556927496112642</v>
      </c>
      <c r="E49">
        <v>4.9405850000646918</v>
      </c>
      <c r="F49">
        <v>4.8611313438342503</v>
      </c>
      <c r="G49">
        <v>4.7764692992522484</v>
      </c>
      <c r="H49">
        <v>4.5992391708872118</v>
      </c>
      <c r="I49">
        <v>4.5994924702135922</v>
      </c>
      <c r="J49">
        <v>4.6004251250478401</v>
      </c>
      <c r="K49">
        <v>4.6010516757156124</v>
      </c>
      <c r="L49">
        <v>4.599918260910731</v>
      </c>
      <c r="M49">
        <v>4.5988187447156763</v>
      </c>
      <c r="N49">
        <v>4.5977193486400196</v>
      </c>
      <c r="O49">
        <v>4.5966228961639581</v>
      </c>
      <c r="P49">
        <v>4.5955370608055492</v>
      </c>
      <c r="Q49">
        <v>4.5944574401223175</v>
      </c>
      <c r="R49">
        <v>4.5933894176296155</v>
      </c>
      <c r="S49">
        <v>4.5923328188594246</v>
      </c>
      <c r="T49">
        <v>4.5912888549956072</v>
      </c>
      <c r="U49">
        <v>4.5902635535121066</v>
      </c>
      <c r="V49">
        <v>4.5892531569649488</v>
      </c>
      <c r="W49">
        <v>4.5882605535584782</v>
      </c>
      <c r="X49">
        <v>4.5872814332024081</v>
      </c>
      <c r="Y49">
        <v>4.5863164853524614</v>
      </c>
      <c r="Z49">
        <v>4.5853713079777574</v>
      </c>
      <c r="AA49">
        <v>4.5844432058720601</v>
      </c>
      <c r="AB49">
        <v>4.5835335316982571</v>
      </c>
      <c r="AC49">
        <v>4.5826443159402386</v>
      </c>
      <c r="AD49">
        <v>4.5817782528225672</v>
      </c>
      <c r="AE49">
        <v>4.5809334336064875</v>
      </c>
      <c r="AF49">
        <v>4.5801028590441737</v>
      </c>
      <c r="AG49">
        <v>4.5792945083397205</v>
      </c>
      <c r="AH49">
        <v>4.5785034394198174</v>
      </c>
      <c r="AI49">
        <v>4.5777338610014171</v>
      </c>
      <c r="AJ49">
        <v>4.5769848532704343</v>
      </c>
      <c r="AK49">
        <v>4.5762531966824067</v>
      </c>
      <c r="AL49">
        <v>4.5755439798143005</v>
      </c>
      <c r="AM49">
        <v>4.5748676173261789</v>
      </c>
      <c r="AN49">
        <v>4.5742124228983299</v>
      </c>
      <c r="AO49">
        <v>4.5735784407443596</v>
      </c>
      <c r="AP49">
        <v>4.5729709901098987</v>
      </c>
      <c r="AQ49">
        <v>4.5723846883616357</v>
      </c>
    </row>
    <row r="50" spans="1:43" x14ac:dyDescent="0.25">
      <c r="A50" s="22" t="str">
        <f t="shared" si="0"/>
        <v>WApHWAT</v>
      </c>
      <c r="B50" s="10" t="s">
        <v>149</v>
      </c>
      <c r="C50" s="10" t="s">
        <v>137</v>
      </c>
      <c r="D50">
        <v>133.31759428994343</v>
      </c>
      <c r="E50">
        <v>130.27243136422109</v>
      </c>
      <c r="F50">
        <v>128.15766423085708</v>
      </c>
      <c r="G50">
        <v>125.91523198984717</v>
      </c>
      <c r="H50">
        <v>121.22699428860372</v>
      </c>
      <c r="I50">
        <v>121.22806567087424</v>
      </c>
      <c r="J50">
        <v>121.22958219753517</v>
      </c>
      <c r="K50">
        <v>121.23084081759858</v>
      </c>
      <c r="L50">
        <v>121.23106845960886</v>
      </c>
      <c r="M50">
        <v>121.23128640942765</v>
      </c>
      <c r="N50">
        <v>121.23149873519156</v>
      </c>
      <c r="O50">
        <v>121.2316932741851</v>
      </c>
      <c r="P50">
        <v>121.23188326698511</v>
      </c>
      <c r="Q50">
        <v>121.23205655332961</v>
      </c>
      <c r="R50">
        <v>121.23221792009738</v>
      </c>
      <c r="S50">
        <v>121.23236757484374</v>
      </c>
      <c r="T50">
        <v>121.23250498226345</v>
      </c>
      <c r="U50">
        <v>121.23263659425815</v>
      </c>
      <c r="V50">
        <v>121.23275843285937</v>
      </c>
      <c r="W50">
        <v>121.23287376986279</v>
      </c>
      <c r="X50">
        <v>121.23298309015652</v>
      </c>
      <c r="Y50">
        <v>121.2330840353152</v>
      </c>
      <c r="Z50">
        <v>121.23318205167519</v>
      </c>
      <c r="AA50">
        <v>121.23327313523538</v>
      </c>
      <c r="AB50">
        <v>121.23335745863849</v>
      </c>
      <c r="AC50">
        <v>121.23342024781468</v>
      </c>
      <c r="AD50">
        <v>121.23348030234132</v>
      </c>
      <c r="AE50">
        <v>121.23353768895902</v>
      </c>
      <c r="AF50">
        <v>121.23358574942704</v>
      </c>
      <c r="AG50">
        <v>121.23363465359935</v>
      </c>
      <c r="AH50">
        <v>121.23368045071696</v>
      </c>
      <c r="AI50">
        <v>121.23371660714893</v>
      </c>
      <c r="AJ50">
        <v>121.23375553932509</v>
      </c>
      <c r="AK50">
        <v>121.2337922512463</v>
      </c>
      <c r="AL50">
        <v>121.23382597085009</v>
      </c>
      <c r="AM50">
        <v>121.23386418757292</v>
      </c>
      <c r="AN50">
        <v>121.23390611967604</v>
      </c>
      <c r="AO50">
        <v>121.23395542881502</v>
      </c>
      <c r="AP50">
        <v>121.23398815064618</v>
      </c>
      <c r="AQ50">
        <v>121.23402801763058</v>
      </c>
    </row>
    <row r="51" spans="1:43" x14ac:dyDescent="0.25">
      <c r="A51" s="22" t="str">
        <f t="shared" si="0"/>
        <v>WApWATR</v>
      </c>
      <c r="B51" s="10" t="s">
        <v>149</v>
      </c>
      <c r="C51" s="10" t="s">
        <v>138</v>
      </c>
      <c r="D51">
        <v>1.178906246470768</v>
      </c>
      <c r="E51">
        <v>1.1479400737499037</v>
      </c>
      <c r="F51">
        <v>1.1251155085075495</v>
      </c>
      <c r="G51">
        <v>1.1011798505582551</v>
      </c>
      <c r="H51">
        <v>1.0559641467367817</v>
      </c>
      <c r="I51">
        <v>1.0520354790320749</v>
      </c>
      <c r="J51">
        <v>1.0477894970201698</v>
      </c>
      <c r="K51">
        <v>1.0438638040583741</v>
      </c>
      <c r="L51">
        <v>1.0393376542657098</v>
      </c>
      <c r="M51">
        <v>1.034910225511902</v>
      </c>
      <c r="N51">
        <v>1.0305870870142195</v>
      </c>
      <c r="O51">
        <v>1.0263573283778704</v>
      </c>
      <c r="P51">
        <v>1.0222267047652993</v>
      </c>
      <c r="Q51">
        <v>1.0181879560950069</v>
      </c>
      <c r="R51">
        <v>1.0142448495493892</v>
      </c>
      <c r="S51">
        <v>1.0103945072336546</v>
      </c>
      <c r="T51">
        <v>1.0066376208218946</v>
      </c>
      <c r="U51">
        <v>1.0029740199524249</v>
      </c>
      <c r="V51">
        <v>0.99940067777736563</v>
      </c>
      <c r="W51">
        <v>0.99591569861003237</v>
      </c>
      <c r="X51">
        <v>0.99250581976853547</v>
      </c>
      <c r="Y51">
        <v>0.98917767394541711</v>
      </c>
      <c r="Z51">
        <v>0.98593225399210138</v>
      </c>
      <c r="AA51">
        <v>0.98277186626335622</v>
      </c>
      <c r="AB51">
        <v>0.97969923702324113</v>
      </c>
      <c r="AC51">
        <v>0.97673521667731089</v>
      </c>
      <c r="AD51">
        <v>0.97386042074994505</v>
      </c>
      <c r="AE51">
        <v>0.97106541763262721</v>
      </c>
      <c r="AF51">
        <v>0.96834964380238819</v>
      </c>
      <c r="AG51">
        <v>0.96570572999976978</v>
      </c>
      <c r="AH51">
        <v>0.96313342654884548</v>
      </c>
      <c r="AI51">
        <v>0.96063288517782408</v>
      </c>
      <c r="AJ51">
        <v>0.95820642666531219</v>
      </c>
      <c r="AK51">
        <v>0.95585950713450474</v>
      </c>
      <c r="AL51">
        <v>0.95358332641949295</v>
      </c>
      <c r="AM51">
        <v>0.95136539060937986</v>
      </c>
      <c r="AN51">
        <v>0.94922430238612665</v>
      </c>
      <c r="AO51">
        <v>0.9471616617836448</v>
      </c>
      <c r="AP51">
        <v>0.94517824834240238</v>
      </c>
      <c r="AQ51">
        <v>0.94326442413695144</v>
      </c>
    </row>
    <row r="52" spans="1:43" x14ac:dyDescent="0.25">
      <c r="A52" s="22" t="str">
        <f t="shared" si="0"/>
        <v>WApCONS</v>
      </c>
      <c r="B52" s="10" t="s">
        <v>149</v>
      </c>
      <c r="C52" s="10" t="s">
        <v>139</v>
      </c>
      <c r="D52">
        <v>0.43917779674817015</v>
      </c>
      <c r="E52">
        <v>0.4309723454012433</v>
      </c>
      <c r="F52">
        <v>0.42564724029200435</v>
      </c>
      <c r="G52">
        <v>0.41966093745258737</v>
      </c>
      <c r="H52">
        <v>0.40552322095973842</v>
      </c>
      <c r="I52">
        <v>0.40695885940121457</v>
      </c>
      <c r="J52">
        <v>0.40846307070911198</v>
      </c>
      <c r="K52">
        <v>0.40973863052614173</v>
      </c>
      <c r="L52">
        <v>0.41118844390016651</v>
      </c>
      <c r="M52">
        <v>0.41260489937165634</v>
      </c>
      <c r="N52">
        <v>0.41399310203463191</v>
      </c>
      <c r="O52">
        <v>0.4153309858538452</v>
      </c>
      <c r="P52">
        <v>0.41662316916918296</v>
      </c>
      <c r="Q52">
        <v>0.41787237684594125</v>
      </c>
      <c r="R52">
        <v>0.41908159220132141</v>
      </c>
      <c r="S52">
        <v>0.42024323176965978</v>
      </c>
      <c r="T52">
        <v>0.421366153348466</v>
      </c>
      <c r="U52">
        <v>0.42245215596730379</v>
      </c>
      <c r="V52">
        <v>0.42350200090523266</v>
      </c>
      <c r="W52">
        <v>0.4245165481711512</v>
      </c>
      <c r="X52">
        <v>0.42549049008741846</v>
      </c>
      <c r="Y52">
        <v>0.42643190764873146</v>
      </c>
      <c r="Z52">
        <v>0.42734193653351393</v>
      </c>
      <c r="AA52">
        <v>0.42821947423161322</v>
      </c>
      <c r="AB52">
        <v>0.42906394293812822</v>
      </c>
      <c r="AC52">
        <v>0.42988873574613923</v>
      </c>
      <c r="AD52">
        <v>0.43068335606841696</v>
      </c>
      <c r="AE52">
        <v>0.43144930588185793</v>
      </c>
      <c r="AF52">
        <v>0.4321875191804907</v>
      </c>
      <c r="AG52">
        <v>0.43290095119803507</v>
      </c>
      <c r="AH52">
        <v>0.4336141226992975</v>
      </c>
      <c r="AI52">
        <v>0.43430245950479945</v>
      </c>
      <c r="AJ52">
        <v>0.43496741573180486</v>
      </c>
      <c r="AK52">
        <v>0.43560722040308264</v>
      </c>
      <c r="AL52">
        <v>0.43622475883150136</v>
      </c>
      <c r="AM52">
        <v>0.43684210773383486</v>
      </c>
      <c r="AN52">
        <v>0.43743720521653201</v>
      </c>
      <c r="AO52">
        <v>0.43801048196939696</v>
      </c>
      <c r="AP52">
        <v>0.43855902384923262</v>
      </c>
      <c r="AQ52">
        <v>0.43908900971162534</v>
      </c>
    </row>
    <row r="53" spans="1:43" x14ac:dyDescent="0.25">
      <c r="A53" s="22" t="str">
        <f t="shared" si="0"/>
        <v>WApTRAD</v>
      </c>
      <c r="B53" s="10" t="s">
        <v>149</v>
      </c>
      <c r="C53" s="10" t="s">
        <v>140</v>
      </c>
      <c r="D53">
        <v>-0.96113530266661351</v>
      </c>
      <c r="E53">
        <v>-0.93864805937899598</v>
      </c>
      <c r="F53">
        <v>-0.92329338584673426</v>
      </c>
      <c r="G53">
        <v>-0.90703017422863819</v>
      </c>
      <c r="H53">
        <v>-0.87337558122486736</v>
      </c>
      <c r="I53">
        <v>-0.87307951216779289</v>
      </c>
      <c r="J53">
        <v>-0.87331627304794135</v>
      </c>
      <c r="K53">
        <v>-0.87355506499133573</v>
      </c>
      <c r="L53">
        <v>-0.87258825827429587</v>
      </c>
      <c r="M53">
        <v>-0.87164445127757284</v>
      </c>
      <c r="N53">
        <v>-0.87072401802094457</v>
      </c>
      <c r="O53">
        <v>-0.86983132621466552</v>
      </c>
      <c r="P53">
        <v>-0.86895895153076685</v>
      </c>
      <c r="Q53">
        <v>-0.86811202634767393</v>
      </c>
      <c r="R53">
        <v>-0.86728387887184244</v>
      </c>
      <c r="S53">
        <v>-0.86647547787961277</v>
      </c>
      <c r="T53">
        <v>-0.86568857905512731</v>
      </c>
      <c r="U53">
        <v>-0.86492119007766932</v>
      </c>
      <c r="V53">
        <v>-0.86417404020027022</v>
      </c>
      <c r="W53">
        <v>-0.86344721200975871</v>
      </c>
      <c r="X53">
        <v>-0.86275256586527416</v>
      </c>
      <c r="Y53">
        <v>-0.86207628785565138</v>
      </c>
      <c r="Z53">
        <v>-0.86141776721987195</v>
      </c>
      <c r="AA53">
        <v>-0.86077870814946378</v>
      </c>
      <c r="AB53">
        <v>-0.86016030123216347</v>
      </c>
      <c r="AC53">
        <v>-0.85953767867566855</v>
      </c>
      <c r="AD53">
        <v>-0.85893469173049464</v>
      </c>
      <c r="AE53">
        <v>-0.85835184112874785</v>
      </c>
      <c r="AF53">
        <v>-0.85778713699925535</v>
      </c>
      <c r="AG53">
        <v>-0.85723843029055913</v>
      </c>
      <c r="AH53">
        <v>-0.85670438856293951</v>
      </c>
      <c r="AI53">
        <v>-0.85618709482456568</v>
      </c>
      <c r="AJ53">
        <v>-0.85568542720152829</v>
      </c>
      <c r="AK53">
        <v>-0.85520160800546507</v>
      </c>
      <c r="AL53">
        <v>-0.85473263555184786</v>
      </c>
      <c r="AM53">
        <v>-0.85429672109986721</v>
      </c>
      <c r="AN53">
        <v>-0.85387633379952133</v>
      </c>
      <c r="AO53">
        <v>-0.85347139430471886</v>
      </c>
      <c r="AP53">
        <v>-0.85308521153965133</v>
      </c>
      <c r="AQ53">
        <v>-0.85271129850437144</v>
      </c>
    </row>
    <row r="54" spans="1:43" x14ac:dyDescent="0.25">
      <c r="A54" s="22" t="str">
        <f t="shared" si="0"/>
        <v>WApHORE</v>
      </c>
      <c r="B54" s="10" t="s">
        <v>149</v>
      </c>
      <c r="C54" s="10" t="s">
        <v>141</v>
      </c>
      <c r="D54">
        <v>-0.49847633002739089</v>
      </c>
      <c r="E54">
        <v>-0.48684908045985881</v>
      </c>
      <c r="F54">
        <v>-0.4792505286356471</v>
      </c>
      <c r="G54">
        <v>-0.47088653867163616</v>
      </c>
      <c r="H54">
        <v>-0.45349890020493777</v>
      </c>
      <c r="I54">
        <v>-0.45313381513742501</v>
      </c>
      <c r="J54">
        <v>-0.45323979753977739</v>
      </c>
      <c r="K54">
        <v>-0.45333112081600763</v>
      </c>
      <c r="L54">
        <v>-0.45245457793040267</v>
      </c>
      <c r="M54">
        <v>-0.45155332922421965</v>
      </c>
      <c r="N54">
        <v>-0.45068660322709803</v>
      </c>
      <c r="O54">
        <v>-0.4498259324425069</v>
      </c>
      <c r="P54">
        <v>-0.44897235023854443</v>
      </c>
      <c r="Q54">
        <v>-0.44813245263932089</v>
      </c>
      <c r="R54">
        <v>-0.44730485655046187</v>
      </c>
      <c r="S54">
        <v>-0.44647560292255761</v>
      </c>
      <c r="T54">
        <v>-0.44566148165949598</v>
      </c>
      <c r="U54">
        <v>-0.44486072056599796</v>
      </c>
      <c r="V54">
        <v>-0.44407416341204498</v>
      </c>
      <c r="W54">
        <v>-0.4433019265503369</v>
      </c>
      <c r="X54">
        <v>-0.44254186293120262</v>
      </c>
      <c r="Y54">
        <v>-0.44179484265657887</v>
      </c>
      <c r="Z54">
        <v>-0.44106024299419461</v>
      </c>
      <c r="AA54">
        <v>-0.44033955525894408</v>
      </c>
      <c r="AB54">
        <v>-0.43963380956143644</v>
      </c>
      <c r="AC54">
        <v>-0.43895152903963874</v>
      </c>
      <c r="AD54">
        <v>-0.43828521385007335</v>
      </c>
      <c r="AE54">
        <v>-0.43763424737874168</v>
      </c>
      <c r="AF54">
        <v>-0.43699857891466054</v>
      </c>
      <c r="AG54">
        <v>-0.43637603294659477</v>
      </c>
      <c r="AH54">
        <v>-0.43579366151194687</v>
      </c>
      <c r="AI54">
        <v>-0.43522566133107521</v>
      </c>
      <c r="AJ54">
        <v>-0.43467146068096341</v>
      </c>
      <c r="AK54">
        <v>-0.43413361131196498</v>
      </c>
      <c r="AL54">
        <v>-0.43360984491795229</v>
      </c>
      <c r="AM54">
        <v>-0.43313076154600044</v>
      </c>
      <c r="AN54">
        <v>-0.43266719156432282</v>
      </c>
      <c r="AO54">
        <v>-0.43221953199142177</v>
      </c>
      <c r="AP54">
        <v>-0.43179141186243736</v>
      </c>
      <c r="AQ54">
        <v>-0.43137716694914613</v>
      </c>
    </row>
    <row r="55" spans="1:43" x14ac:dyDescent="0.25">
      <c r="A55" s="22" t="str">
        <f t="shared" si="0"/>
        <v>WApTRAN_water</v>
      </c>
      <c r="B55" s="10" t="s">
        <v>149</v>
      </c>
      <c r="C55" s="10" t="s">
        <v>142</v>
      </c>
      <c r="D55">
        <v>2.5530506476372099</v>
      </c>
      <c r="E55">
        <v>2.4940015585194688</v>
      </c>
      <c r="F55">
        <v>2.4515106916246263</v>
      </c>
      <c r="G55">
        <v>2.4080125809361039</v>
      </c>
      <c r="H55">
        <v>2.3241081010288931</v>
      </c>
      <c r="I55">
        <v>2.3173154127229632</v>
      </c>
      <c r="J55">
        <v>2.3110736084177894</v>
      </c>
      <c r="K55">
        <v>2.3042176528342901</v>
      </c>
      <c r="L55">
        <v>2.2958006144757994</v>
      </c>
      <c r="M55">
        <v>2.2876442468203151</v>
      </c>
      <c r="N55">
        <v>2.2805119398685716</v>
      </c>
      <c r="O55">
        <v>2.2733558127548394</v>
      </c>
      <c r="P55">
        <v>2.2661540703086076</v>
      </c>
      <c r="Q55">
        <v>2.2588912704344306</v>
      </c>
      <c r="R55">
        <v>2.2515610109469453</v>
      </c>
      <c r="S55">
        <v>2.2436669471814445</v>
      </c>
      <c r="T55">
        <v>2.2357137265225062</v>
      </c>
      <c r="U55">
        <v>2.2277078584430652</v>
      </c>
      <c r="V55">
        <v>2.2196458616326651</v>
      </c>
      <c r="W55">
        <v>2.2115307035068108</v>
      </c>
      <c r="X55">
        <v>2.2031574551503619</v>
      </c>
      <c r="Y55">
        <v>2.1947224002065355</v>
      </c>
      <c r="Z55">
        <v>2.1862202761070533</v>
      </c>
      <c r="AA55">
        <v>2.1776538212598728</v>
      </c>
      <c r="AB55">
        <v>2.1690176290520951</v>
      </c>
      <c r="AC55">
        <v>2.1619500316873541</v>
      </c>
      <c r="AD55">
        <v>2.1549123332585687</v>
      </c>
      <c r="AE55">
        <v>2.1479002244158325</v>
      </c>
      <c r="AF55">
        <v>2.1409134189125072</v>
      </c>
      <c r="AG55">
        <v>2.1339529588515735</v>
      </c>
      <c r="AH55">
        <v>2.129178270370037</v>
      </c>
      <c r="AI55">
        <v>2.1244242075176452</v>
      </c>
      <c r="AJ55">
        <v>2.119685655991117</v>
      </c>
      <c r="AK55">
        <v>2.1149660278971867</v>
      </c>
      <c r="AL55">
        <v>2.1102649462287082</v>
      </c>
      <c r="AM55">
        <v>2.1083634368249622</v>
      </c>
      <c r="AN55">
        <v>2.1064590190809751</v>
      </c>
      <c r="AO55">
        <v>2.1045536952838781</v>
      </c>
      <c r="AP55">
        <v>2.1026461753950589</v>
      </c>
      <c r="AQ55">
        <v>2.1007413341457171</v>
      </c>
    </row>
    <row r="56" spans="1:43" x14ac:dyDescent="0.25">
      <c r="A56" s="22" t="str">
        <f t="shared" si="0"/>
        <v>WApTRAN_other</v>
      </c>
      <c r="B56" s="10" t="s">
        <v>149</v>
      </c>
      <c r="C56" s="10" t="s">
        <v>143</v>
      </c>
      <c r="D56">
        <v>-7.712078724410594E-2</v>
      </c>
      <c r="E56">
        <v>-7.2784690499426513E-2</v>
      </c>
      <c r="F56">
        <v>-6.8500801258076643E-2</v>
      </c>
      <c r="G56">
        <v>-6.4408799942105313E-2</v>
      </c>
      <c r="H56">
        <v>-5.9027390618573483E-2</v>
      </c>
      <c r="I56">
        <v>-5.6541828303359409E-2</v>
      </c>
      <c r="J56">
        <v>-5.3259008034283552E-2</v>
      </c>
      <c r="K56">
        <v>-5.038620080577999E-2</v>
      </c>
      <c r="L56">
        <v>-4.8324072329134396E-2</v>
      </c>
      <c r="M56">
        <v>-4.62934783246957E-2</v>
      </c>
      <c r="N56">
        <v>-4.4298566437178132E-2</v>
      </c>
      <c r="O56">
        <v>-4.2364577672783642E-2</v>
      </c>
      <c r="P56">
        <v>-4.0489553623328137E-2</v>
      </c>
      <c r="Q56">
        <v>-3.8667157029676456E-2</v>
      </c>
      <c r="R56">
        <v>-3.6899142263010311E-2</v>
      </c>
      <c r="S56">
        <v>-3.5194050247743594E-2</v>
      </c>
      <c r="T56">
        <v>-3.3540231384281707E-2</v>
      </c>
      <c r="U56">
        <v>-3.1935551484990436E-2</v>
      </c>
      <c r="V56">
        <v>-3.0378837033183653E-2</v>
      </c>
      <c r="W56">
        <v>-2.8868472489656665E-2</v>
      </c>
      <c r="X56">
        <v>-2.7398422428382189E-2</v>
      </c>
      <c r="Y56">
        <v>-2.5972121797212123E-2</v>
      </c>
      <c r="Z56">
        <v>-2.4588688861291973E-2</v>
      </c>
      <c r="AA56">
        <v>-2.3248984359376175E-2</v>
      </c>
      <c r="AB56">
        <v>-2.1953416649547742E-2</v>
      </c>
      <c r="AC56">
        <v>-2.0689649846019054E-2</v>
      </c>
      <c r="AD56">
        <v>-1.9467737259175548E-2</v>
      </c>
      <c r="AE56">
        <v>-1.828500617867234E-2</v>
      </c>
      <c r="AF56">
        <v>-1.714079264349886E-2</v>
      </c>
      <c r="AG56">
        <v>-1.6031361541133445E-2</v>
      </c>
      <c r="AH56">
        <v>-1.4932223511440048E-2</v>
      </c>
      <c r="AI56">
        <v>-1.3868043994974374E-2</v>
      </c>
      <c r="AJ56">
        <v>-1.2837381713905759E-2</v>
      </c>
      <c r="AK56">
        <v>-1.1842018581952472E-2</v>
      </c>
      <c r="AL56">
        <v>-1.0879156963154345E-2</v>
      </c>
      <c r="AM56">
        <v>-9.9171973655193622E-3</v>
      </c>
      <c r="AN56">
        <v>-8.9874522098745552E-3</v>
      </c>
      <c r="AO56">
        <v>-8.0894174181743665E-3</v>
      </c>
      <c r="AP56">
        <v>-7.2259290473775219E-3</v>
      </c>
      <c r="AQ56">
        <v>-6.3908430535411283E-3</v>
      </c>
    </row>
    <row r="57" spans="1:43" x14ac:dyDescent="0.25">
      <c r="A57" s="22" t="str">
        <f t="shared" si="0"/>
        <v>WApREBA</v>
      </c>
      <c r="B57" s="10" t="s">
        <v>149</v>
      </c>
      <c r="C57" s="10" t="s">
        <v>144</v>
      </c>
      <c r="D57">
        <v>-0.74172288222471805</v>
      </c>
      <c r="E57">
        <v>-0.72725613142497381</v>
      </c>
      <c r="F57">
        <v>-0.71822957268589227</v>
      </c>
      <c r="G57">
        <v>-0.70839602685720049</v>
      </c>
      <c r="H57">
        <v>-0.68483076304169122</v>
      </c>
      <c r="I57">
        <v>-0.68723132719123403</v>
      </c>
      <c r="J57">
        <v>-0.69002095620618076</v>
      </c>
      <c r="K57">
        <v>-0.69259268180034028</v>
      </c>
      <c r="L57">
        <v>-0.69510635413209898</v>
      </c>
      <c r="M57">
        <v>-0.6975526068549176</v>
      </c>
      <c r="N57">
        <v>-0.69994046821559874</v>
      </c>
      <c r="O57">
        <v>-0.70226982474319155</v>
      </c>
      <c r="P57">
        <v>-0.70453785762443089</v>
      </c>
      <c r="Q57">
        <v>-0.70675021305251817</v>
      </c>
      <c r="R57">
        <v>-0.70890376348717388</v>
      </c>
      <c r="S57">
        <v>-0.71099604861173171</v>
      </c>
      <c r="T57">
        <v>-0.71303181222297041</v>
      </c>
      <c r="U57">
        <v>-0.71501205255958067</v>
      </c>
      <c r="V57">
        <v>-0.71693880936181731</v>
      </c>
      <c r="W57">
        <v>-0.71881322101759948</v>
      </c>
      <c r="X57">
        <v>-0.72064535882150849</v>
      </c>
      <c r="Y57">
        <v>-0.72242892056850339</v>
      </c>
      <c r="Z57">
        <v>-0.72416365219380752</v>
      </c>
      <c r="AA57">
        <v>-0.72584890099260813</v>
      </c>
      <c r="AB57">
        <v>-0.72748360939906231</v>
      </c>
      <c r="AC57">
        <v>-0.72905704942430694</v>
      </c>
      <c r="AD57">
        <v>-0.73058106505135179</v>
      </c>
      <c r="AE57">
        <v>-0.73205933727877803</v>
      </c>
      <c r="AF57">
        <v>-0.73349392235003508</v>
      </c>
      <c r="AG57">
        <v>-0.73488763888041009</v>
      </c>
      <c r="AH57">
        <v>-0.73625312424023703</v>
      </c>
      <c r="AI57">
        <v>-0.7375789348044921</v>
      </c>
      <c r="AJ57">
        <v>-0.73886345383977481</v>
      </c>
      <c r="AK57">
        <v>-0.74010443328121001</v>
      </c>
      <c r="AL57">
        <v>-0.74130632199183855</v>
      </c>
      <c r="AM57">
        <v>-0.7424944039220952</v>
      </c>
      <c r="AN57">
        <v>-0.7436403507731274</v>
      </c>
      <c r="AO57">
        <v>-0.74474341339782901</v>
      </c>
      <c r="AP57">
        <v>-0.74580460422887318</v>
      </c>
      <c r="AQ57">
        <v>-0.74682746528134414</v>
      </c>
    </row>
    <row r="58" spans="1:43" x14ac:dyDescent="0.25">
      <c r="A58" s="22" t="str">
        <f t="shared" si="0"/>
        <v>WApRENT</v>
      </c>
      <c r="B58" s="10" t="s">
        <v>149</v>
      </c>
      <c r="C58" s="10" t="s">
        <v>145</v>
      </c>
      <c r="D58">
        <v>-0.4236356113454911</v>
      </c>
      <c r="E58">
        <v>-0.41573540092040373</v>
      </c>
      <c r="F58">
        <v>-0.41073095766000806</v>
      </c>
      <c r="G58">
        <v>-0.40531780137943257</v>
      </c>
      <c r="H58">
        <v>-0.3919750934479142</v>
      </c>
      <c r="I58">
        <v>-0.39356722520986831</v>
      </c>
      <c r="J58">
        <v>-0.39511346128946523</v>
      </c>
      <c r="K58">
        <v>-0.39659757060148065</v>
      </c>
      <c r="L58">
        <v>-0.39872451205187609</v>
      </c>
      <c r="M58">
        <v>-0.40078516962490041</v>
      </c>
      <c r="N58">
        <v>-0.40279962348324788</v>
      </c>
      <c r="O58">
        <v>-0.40477044726354289</v>
      </c>
      <c r="P58">
        <v>-0.40669606836950151</v>
      </c>
      <c r="Q58">
        <v>-0.40857902827836601</v>
      </c>
      <c r="R58">
        <v>-0.41041858863516029</v>
      </c>
      <c r="S58">
        <v>-0.41221053243276939</v>
      </c>
      <c r="T58">
        <v>-0.41395899913668649</v>
      </c>
      <c r="U58">
        <v>-0.41566423311532674</v>
      </c>
      <c r="V58">
        <v>-0.41732751802525553</v>
      </c>
      <c r="W58">
        <v>-0.41894968739769073</v>
      </c>
      <c r="X58">
        <v>-0.42053260518654845</v>
      </c>
      <c r="Y58">
        <v>-0.42207751172508345</v>
      </c>
      <c r="Z58">
        <v>-0.42358336155401216</v>
      </c>
      <c r="AA58">
        <v>-0.42504908869178515</v>
      </c>
      <c r="AB58">
        <v>-0.42647308091724684</v>
      </c>
      <c r="AC58">
        <v>-0.42785366909016426</v>
      </c>
      <c r="AD58">
        <v>-0.42919205306453512</v>
      </c>
      <c r="AE58">
        <v>-0.43049263890098244</v>
      </c>
      <c r="AF58">
        <v>-0.43175650649943448</v>
      </c>
      <c r="AG58">
        <v>-0.43298688675684394</v>
      </c>
      <c r="AH58">
        <v>-0.43419268269431421</v>
      </c>
      <c r="AI58">
        <v>-0.43536530220721154</v>
      </c>
      <c r="AJ58">
        <v>-0.43650290474992931</v>
      </c>
      <c r="AK58">
        <v>-0.43760289625742566</v>
      </c>
      <c r="AL58">
        <v>-0.43866982925229009</v>
      </c>
      <c r="AM58">
        <v>-0.43971452229096941</v>
      </c>
      <c r="AN58">
        <v>-0.44072255028961554</v>
      </c>
      <c r="AO58">
        <v>-0.4416929242742243</v>
      </c>
      <c r="AP58">
        <v>-0.44262635833415809</v>
      </c>
      <c r="AQ58">
        <v>-0.44352665601670882</v>
      </c>
    </row>
    <row r="59" spans="1:43" x14ac:dyDescent="0.25">
      <c r="A59" s="22" t="str">
        <f t="shared" si="0"/>
        <v>WApPUBO</v>
      </c>
      <c r="B59" s="10" t="s">
        <v>149</v>
      </c>
      <c r="C59" s="10" t="s">
        <v>146</v>
      </c>
      <c r="D59">
        <v>-0.57516425740218791</v>
      </c>
      <c r="E59">
        <v>-0.56032636116382384</v>
      </c>
      <c r="F59">
        <v>-0.54986347315459638</v>
      </c>
      <c r="G59">
        <v>-0.53885364137031877</v>
      </c>
      <c r="H59">
        <v>-0.51761473314245487</v>
      </c>
      <c r="I59">
        <v>-0.51609804321414643</v>
      </c>
      <c r="J59">
        <v>-0.514847535838451</v>
      </c>
      <c r="K59">
        <v>-0.51375779406020439</v>
      </c>
      <c r="L59">
        <v>-0.51168200373737327</v>
      </c>
      <c r="M59">
        <v>-0.5096478138625653</v>
      </c>
      <c r="N59">
        <v>-0.50768784333312067</v>
      </c>
      <c r="O59">
        <v>-0.50578438084333466</v>
      </c>
      <c r="P59">
        <v>-0.50393344884434821</v>
      </c>
      <c r="Q59">
        <v>-0.50213584703796443</v>
      </c>
      <c r="R59">
        <v>-0.50038731791791469</v>
      </c>
      <c r="S59">
        <v>-0.49868101772468387</v>
      </c>
      <c r="T59">
        <v>-0.49702359548966085</v>
      </c>
      <c r="U59">
        <v>-0.49541317875823215</v>
      </c>
      <c r="V59">
        <v>-0.49384890181288216</v>
      </c>
      <c r="W59">
        <v>-0.49232941406888769</v>
      </c>
      <c r="X59">
        <v>-0.49086063350877873</v>
      </c>
      <c r="Y59">
        <v>-0.48943248062626143</v>
      </c>
      <c r="Z59">
        <v>-0.48804424503530208</v>
      </c>
      <c r="AA59">
        <v>-0.48669754839755186</v>
      </c>
      <c r="AB59">
        <v>-0.48539360615861604</v>
      </c>
      <c r="AC59">
        <v>-0.48412919718563091</v>
      </c>
      <c r="AD59">
        <v>-0.48290707657563725</v>
      </c>
      <c r="AE59">
        <v>-0.48172353634279713</v>
      </c>
      <c r="AF59">
        <v>-0.48057802508950881</v>
      </c>
      <c r="AG59">
        <v>-0.4794656906446032</v>
      </c>
      <c r="AH59">
        <v>-0.47839768984582587</v>
      </c>
      <c r="AI59">
        <v>-0.47736355075324138</v>
      </c>
      <c r="AJ59">
        <v>-0.47636218499403843</v>
      </c>
      <c r="AK59">
        <v>-0.47539666325522251</v>
      </c>
      <c r="AL59">
        <v>-0.47446237810858899</v>
      </c>
      <c r="AM59">
        <v>-0.47357941565022943</v>
      </c>
      <c r="AN59">
        <v>-0.47272888674014918</v>
      </c>
      <c r="AO59">
        <v>-0.47191078509973483</v>
      </c>
      <c r="AP59">
        <v>-0.47112879417016523</v>
      </c>
      <c r="AQ59">
        <v>-0.4703743819536636</v>
      </c>
    </row>
    <row r="60" spans="1:43" x14ac:dyDescent="0.25">
      <c r="A60" s="22" t="str">
        <f t="shared" si="0"/>
        <v>WApWAST</v>
      </c>
      <c r="B60" s="10" t="s">
        <v>149</v>
      </c>
      <c r="C60" s="10" t="s">
        <v>147</v>
      </c>
      <c r="D60">
        <v>0.69064326046719227</v>
      </c>
      <c r="E60">
        <v>0.67756422460422217</v>
      </c>
      <c r="F60">
        <v>0.66916057177495003</v>
      </c>
      <c r="G60">
        <v>0.65988040708519224</v>
      </c>
      <c r="H60">
        <v>0.63770678801966485</v>
      </c>
      <c r="I60">
        <v>0.64009775237307909</v>
      </c>
      <c r="J60">
        <v>0.64250422767345294</v>
      </c>
      <c r="K60">
        <v>0.64460405666079679</v>
      </c>
      <c r="L60">
        <v>0.64729063150779531</v>
      </c>
      <c r="M60">
        <v>0.64991763613847697</v>
      </c>
      <c r="N60">
        <v>0.65247207246526107</v>
      </c>
      <c r="O60">
        <v>0.65494505248827606</v>
      </c>
      <c r="P60">
        <v>0.65734075191602914</v>
      </c>
      <c r="Q60">
        <v>0.65966175859481757</v>
      </c>
      <c r="R60">
        <v>0.6619114522576135</v>
      </c>
      <c r="S60">
        <v>0.66408801052554456</v>
      </c>
      <c r="T60">
        <v>0.66619471747855863</v>
      </c>
      <c r="U60">
        <v>0.66823562312076379</v>
      </c>
      <c r="V60">
        <v>0.67021204599654571</v>
      </c>
      <c r="W60">
        <v>0.67212572841777873</v>
      </c>
      <c r="X60">
        <v>0.67397527556139725</v>
      </c>
      <c r="Y60">
        <v>0.67576753557086344</v>
      </c>
      <c r="Z60">
        <v>0.67750397067358825</v>
      </c>
      <c r="AA60">
        <v>0.67918305362963927</v>
      </c>
      <c r="AB60">
        <v>0.68080378708524358</v>
      </c>
      <c r="AC60">
        <v>0.68237606071560275</v>
      </c>
      <c r="AD60">
        <v>0.68389350852939135</v>
      </c>
      <c r="AE60">
        <v>0.68535808954447652</v>
      </c>
      <c r="AF60">
        <v>0.68677313194694278</v>
      </c>
      <c r="AG60">
        <v>0.6881431949240816</v>
      </c>
      <c r="AH60">
        <v>0.68948412302067541</v>
      </c>
      <c r="AI60">
        <v>0.69078024306584307</v>
      </c>
      <c r="AJ60">
        <v>0.69203286319528112</v>
      </c>
      <c r="AK60">
        <v>0.69323879016781542</v>
      </c>
      <c r="AL60">
        <v>0.69440341772330583</v>
      </c>
      <c r="AM60">
        <v>0.69554128810074245</v>
      </c>
      <c r="AN60">
        <v>0.69663668137783652</v>
      </c>
      <c r="AO60">
        <v>0.69768981430197496</v>
      </c>
      <c r="AP60">
        <v>0.69869706598392012</v>
      </c>
      <c r="AQ60">
        <v>0.69966789608125546</v>
      </c>
    </row>
    <row r="61" spans="1:43" x14ac:dyDescent="0.25">
      <c r="A61" s="22" t="str">
        <f t="shared" si="0"/>
        <v>WApRECY</v>
      </c>
      <c r="B61" s="10" t="s">
        <v>149</v>
      </c>
      <c r="C61" s="10" t="s">
        <v>148</v>
      </c>
      <c r="D61">
        <v>-0.16249181118462799</v>
      </c>
      <c r="E61">
        <v>-0.15818569794850834</v>
      </c>
      <c r="F61">
        <v>-0.15540438719843644</v>
      </c>
      <c r="G61">
        <v>-0.15241511191307427</v>
      </c>
      <c r="H61">
        <v>-0.14603177361828701</v>
      </c>
      <c r="I61">
        <v>-0.14614820798477612</v>
      </c>
      <c r="J61">
        <v>-0.14647326725093274</v>
      </c>
      <c r="K61">
        <v>-0.14691206019530595</v>
      </c>
      <c r="L61">
        <v>-0.14692946198246176</v>
      </c>
      <c r="M61">
        <v>-0.14693157818947372</v>
      </c>
      <c r="N61">
        <v>-0.14685840983103202</v>
      </c>
      <c r="O61">
        <v>-0.14680855955301447</v>
      </c>
      <c r="P61">
        <v>-0.14678063693837454</v>
      </c>
      <c r="Q61">
        <v>-0.14677738329836504</v>
      </c>
      <c r="R61">
        <v>-0.14679561978297964</v>
      </c>
      <c r="S61">
        <v>-0.14688101427331759</v>
      </c>
      <c r="T61">
        <v>-0.14698796596426986</v>
      </c>
      <c r="U61">
        <v>-0.14711554490661755</v>
      </c>
      <c r="V61">
        <v>-0.14726392424299145</v>
      </c>
      <c r="W61">
        <v>-0.1474326227263707</v>
      </c>
      <c r="X61">
        <v>-0.14764753155023005</v>
      </c>
      <c r="Y61">
        <v>-0.14788238587445399</v>
      </c>
      <c r="Z61">
        <v>-0.1481368900655976</v>
      </c>
      <c r="AA61">
        <v>-0.14841236968213165</v>
      </c>
      <c r="AB61">
        <v>-0.14870946217161601</v>
      </c>
      <c r="AC61">
        <v>-0.14887024559089879</v>
      </c>
      <c r="AD61">
        <v>-0.14904383811050853</v>
      </c>
      <c r="AE61">
        <v>-0.14922907793973533</v>
      </c>
      <c r="AF61">
        <v>-0.1494264345046023</v>
      </c>
      <c r="AG61">
        <v>-0.14963356618250517</v>
      </c>
      <c r="AH61">
        <v>-0.14965538477524271</v>
      </c>
      <c r="AI61">
        <v>-0.14968844218956701</v>
      </c>
      <c r="AJ61">
        <v>-0.14973150900417614</v>
      </c>
      <c r="AK61">
        <v>-0.14978607113120676</v>
      </c>
      <c r="AL61">
        <v>-0.14985023269308484</v>
      </c>
      <c r="AM61">
        <v>-0.14968385494393682</v>
      </c>
      <c r="AN61">
        <v>-0.14952895155649085</v>
      </c>
      <c r="AO61">
        <v>-0.14938508928235422</v>
      </c>
      <c r="AP61">
        <v>-0.14925505661071489</v>
      </c>
      <c r="AQ61">
        <v>-0.14913379151881548</v>
      </c>
    </row>
    <row r="62" spans="1:43" x14ac:dyDescent="0.25">
      <c r="A62" s="22" t="str">
        <f t="shared" si="0"/>
        <v>WLpPLNT</v>
      </c>
      <c r="B62" s="10" t="s">
        <v>150</v>
      </c>
      <c r="C62" s="10" t="s">
        <v>119</v>
      </c>
      <c r="D62">
        <v>0.46259101271997549</v>
      </c>
      <c r="E62">
        <v>0.44219541510290838</v>
      </c>
      <c r="F62">
        <v>0.44076335390100974</v>
      </c>
      <c r="G62">
        <v>0.43490081137279368</v>
      </c>
      <c r="H62">
        <v>0.41673071439622794</v>
      </c>
      <c r="I62">
        <v>0.41587868344440204</v>
      </c>
      <c r="J62">
        <v>0.41513445209708244</v>
      </c>
      <c r="K62">
        <v>0.41430365352536391</v>
      </c>
      <c r="L62">
        <v>0.4133869182495048</v>
      </c>
      <c r="M62">
        <v>0.41252137160387187</v>
      </c>
      <c r="N62">
        <v>0.41170463201252722</v>
      </c>
      <c r="O62">
        <v>0.41090897168452278</v>
      </c>
      <c r="P62">
        <v>0.4101359644407957</v>
      </c>
      <c r="Q62">
        <v>0.40938378024222305</v>
      </c>
      <c r="R62">
        <v>0.40865359785445426</v>
      </c>
      <c r="S62">
        <v>0.40793508864011085</v>
      </c>
      <c r="T62">
        <v>0.40723697302062689</v>
      </c>
      <c r="U62">
        <v>0.40655908867599677</v>
      </c>
      <c r="V62">
        <v>0.40590025041667632</v>
      </c>
      <c r="W62">
        <v>0.40525957990978267</v>
      </c>
      <c r="X62">
        <v>0.40463358835374008</v>
      </c>
      <c r="Y62">
        <v>0.40402403221544442</v>
      </c>
      <c r="Z62">
        <v>0.40343104904349919</v>
      </c>
      <c r="AA62">
        <v>0.40285337482980049</v>
      </c>
      <c r="AB62">
        <v>0.40229028425686186</v>
      </c>
      <c r="AC62">
        <v>0.40175376472995811</v>
      </c>
      <c r="AD62">
        <v>0.40123217667588457</v>
      </c>
      <c r="AE62">
        <v>0.4007240904491331</v>
      </c>
      <c r="AF62">
        <v>0.40022892871343074</v>
      </c>
      <c r="AG62">
        <v>0.39974673623474383</v>
      </c>
      <c r="AH62">
        <v>0.39929510833304677</v>
      </c>
      <c r="AI62">
        <v>0.39885499659813017</v>
      </c>
      <c r="AJ62">
        <v>0.39842754903598926</v>
      </c>
      <c r="AK62">
        <v>0.39801214587121508</v>
      </c>
      <c r="AL62">
        <v>0.39760866566171726</v>
      </c>
      <c r="AM62">
        <v>0.39722996325106641</v>
      </c>
      <c r="AN62">
        <v>0.39686348640638486</v>
      </c>
      <c r="AO62">
        <v>0.39650950690206799</v>
      </c>
      <c r="AP62">
        <v>0.39616557067775571</v>
      </c>
      <c r="AQ62">
        <v>0.39583417877627536</v>
      </c>
    </row>
    <row r="63" spans="1:43" x14ac:dyDescent="0.25">
      <c r="A63" s="22" t="str">
        <f t="shared" si="0"/>
        <v>WLpANIM</v>
      </c>
      <c r="B63" s="10" t="s">
        <v>150</v>
      </c>
      <c r="C63" s="10" t="s">
        <v>120</v>
      </c>
      <c r="D63">
        <v>5.2822806318619833</v>
      </c>
      <c r="E63">
        <v>5.0514732012663419</v>
      </c>
      <c r="F63">
        <v>5.048119679290906</v>
      </c>
      <c r="G63">
        <v>4.9932026285311881</v>
      </c>
      <c r="H63">
        <v>4.7913598847127972</v>
      </c>
      <c r="I63">
        <v>4.7889045039369433</v>
      </c>
      <c r="J63">
        <v>4.786532958845342</v>
      </c>
      <c r="K63">
        <v>4.7842893988427075</v>
      </c>
      <c r="L63">
        <v>4.7823247542305882</v>
      </c>
      <c r="M63">
        <v>4.7804037255756899</v>
      </c>
      <c r="N63">
        <v>4.7785474261852885</v>
      </c>
      <c r="O63">
        <v>4.7767466808350587</v>
      </c>
      <c r="P63">
        <v>4.7750098026035639</v>
      </c>
      <c r="Q63">
        <v>4.7733249835926674</v>
      </c>
      <c r="R63">
        <v>4.7716992779530099</v>
      </c>
      <c r="S63">
        <v>4.7701184134979169</v>
      </c>
      <c r="T63">
        <v>4.768588961546115</v>
      </c>
      <c r="U63">
        <v>4.7671141078361536</v>
      </c>
      <c r="V63">
        <v>4.7656874535532863</v>
      </c>
      <c r="W63">
        <v>4.7643093429271737</v>
      </c>
      <c r="X63">
        <v>4.7629594560164579</v>
      </c>
      <c r="Y63">
        <v>4.761652712615021</v>
      </c>
      <c r="Z63">
        <v>4.7603925662679067</v>
      </c>
      <c r="AA63">
        <v>4.7591729400848237</v>
      </c>
      <c r="AB63">
        <v>4.7579918746499503</v>
      </c>
      <c r="AC63">
        <v>4.7568328219799021</v>
      </c>
      <c r="AD63">
        <v>4.7557128272427143</v>
      </c>
      <c r="AE63">
        <v>4.7546309189780942</v>
      </c>
      <c r="AF63">
        <v>4.7535789446240884</v>
      </c>
      <c r="AG63">
        <v>4.7525661420182299</v>
      </c>
      <c r="AH63">
        <v>4.7515866062546941</v>
      </c>
      <c r="AI63">
        <v>4.7506327922355673</v>
      </c>
      <c r="AJ63">
        <v>4.7497161594408386</v>
      </c>
      <c r="AK63">
        <v>4.7488250200863238</v>
      </c>
      <c r="AL63">
        <v>4.7479670775766207</v>
      </c>
      <c r="AM63">
        <v>4.7471280320463674</v>
      </c>
      <c r="AN63">
        <v>4.7463161081807019</v>
      </c>
      <c r="AO63">
        <v>4.7455296163120222</v>
      </c>
      <c r="AP63">
        <v>4.7447762500685986</v>
      </c>
      <c r="AQ63">
        <v>4.7440408529191398</v>
      </c>
    </row>
    <row r="64" spans="1:43" x14ac:dyDescent="0.25">
      <c r="A64" s="22" t="str">
        <f t="shared" si="0"/>
        <v>WLpFORE</v>
      </c>
      <c r="B64" s="10" t="s">
        <v>150</v>
      </c>
      <c r="C64" s="10" t="s">
        <v>121</v>
      </c>
      <c r="D64">
        <v>-0.24225599094373512</v>
      </c>
      <c r="E64">
        <v>-0.23188146495158435</v>
      </c>
      <c r="F64">
        <v>-0.23200832593162773</v>
      </c>
      <c r="G64">
        <v>-0.22981507382739608</v>
      </c>
      <c r="H64">
        <v>-0.2208144888579103</v>
      </c>
      <c r="I64">
        <v>-0.2209056545699753</v>
      </c>
      <c r="J64">
        <v>-0.22109234621411308</v>
      </c>
      <c r="K64">
        <v>-0.22129322235799029</v>
      </c>
      <c r="L64">
        <v>-0.22117599981066055</v>
      </c>
      <c r="M64">
        <v>-0.22102535302048465</v>
      </c>
      <c r="N64">
        <v>-0.22086025665126874</v>
      </c>
      <c r="O64">
        <v>-0.22068807491862508</v>
      </c>
      <c r="P64">
        <v>-0.22050848363238088</v>
      </c>
      <c r="Q64">
        <v>-0.22032558820718523</v>
      </c>
      <c r="R64">
        <v>-0.22013812798418639</v>
      </c>
      <c r="S64">
        <v>-0.21994771707463082</v>
      </c>
      <c r="T64">
        <v>-0.21975456934671794</v>
      </c>
      <c r="U64">
        <v>-0.21955863593463693</v>
      </c>
      <c r="V64">
        <v>-0.2193607616232883</v>
      </c>
      <c r="W64">
        <v>-0.21916111003210501</v>
      </c>
      <c r="X64">
        <v>-0.21896196730120737</v>
      </c>
      <c r="Y64">
        <v>-0.21876176390515051</v>
      </c>
      <c r="Z64">
        <v>-0.21856031955507976</v>
      </c>
      <c r="AA64">
        <v>-0.21835841786766727</v>
      </c>
      <c r="AB64">
        <v>-0.21815634149929777</v>
      </c>
      <c r="AC64">
        <v>-0.21795153871272474</v>
      </c>
      <c r="AD64">
        <v>-0.21774725273116763</v>
      </c>
      <c r="AE64">
        <v>-0.21754352824755427</v>
      </c>
      <c r="AF64">
        <v>-0.2173410470495494</v>
      </c>
      <c r="AG64">
        <v>-0.21713955899312837</v>
      </c>
      <c r="AH64">
        <v>-0.21694150651977426</v>
      </c>
      <c r="AI64">
        <v>-0.21674563722227949</v>
      </c>
      <c r="AJ64">
        <v>-0.21655097954788913</v>
      </c>
      <c r="AK64">
        <v>-0.21635836161040262</v>
      </c>
      <c r="AL64">
        <v>-0.2161680462774703</v>
      </c>
      <c r="AM64">
        <v>-0.21598753576908844</v>
      </c>
      <c r="AN64">
        <v>-0.21580903262476081</v>
      </c>
      <c r="AO64">
        <v>-0.21563243857491782</v>
      </c>
      <c r="AP64">
        <v>-0.21546036900055454</v>
      </c>
      <c r="AQ64">
        <v>-0.21529071073792286</v>
      </c>
    </row>
    <row r="65" spans="1:43" x14ac:dyDescent="0.25">
      <c r="A65" s="22" t="str">
        <f t="shared" si="0"/>
        <v>WLpFISH</v>
      </c>
      <c r="B65" s="10" t="s">
        <v>150</v>
      </c>
      <c r="C65" s="10" t="s">
        <v>122</v>
      </c>
      <c r="D65">
        <v>-3.8370235824015816E-2</v>
      </c>
      <c r="E65">
        <v>-3.8735507679251081E-2</v>
      </c>
      <c r="F65">
        <v>-3.9371903030434495E-2</v>
      </c>
      <c r="G65">
        <v>-3.9693638614618845E-2</v>
      </c>
      <c r="H65">
        <v>-3.9121847687511355E-2</v>
      </c>
      <c r="I65">
        <v>-4.0565063531367448E-2</v>
      </c>
      <c r="J65">
        <v>-4.1793717387469433E-2</v>
      </c>
      <c r="K65">
        <v>-4.2869238725376325E-2</v>
      </c>
      <c r="L65">
        <v>-4.3720841256471701E-2</v>
      </c>
      <c r="M65">
        <v>-4.454892364630323E-2</v>
      </c>
      <c r="N65">
        <v>-4.5219951293607674E-2</v>
      </c>
      <c r="O65">
        <v>-4.5854497238111823E-2</v>
      </c>
      <c r="P65">
        <v>-4.6452725783106899E-2</v>
      </c>
      <c r="Q65">
        <v>-4.7020170472907928E-2</v>
      </c>
      <c r="R65">
        <v>-4.7559382268917094E-2</v>
      </c>
      <c r="S65">
        <v>-4.8108284271609979E-2</v>
      </c>
      <c r="T65">
        <v>-4.8630785838563159E-2</v>
      </c>
      <c r="U65">
        <v>-4.9128030739855798E-2</v>
      </c>
      <c r="V65">
        <v>-4.9601961790634107E-2</v>
      </c>
      <c r="W65">
        <v>-5.0053605871134332E-2</v>
      </c>
      <c r="X65">
        <v>-5.0463914857879301E-2</v>
      </c>
      <c r="Y65">
        <v>-5.0855308806552202E-2</v>
      </c>
      <c r="Z65">
        <v>-5.1227705118042165E-2</v>
      </c>
      <c r="AA65">
        <v>-5.1581790478559375E-2</v>
      </c>
      <c r="AB65">
        <v>-5.1917902782592416E-2</v>
      </c>
      <c r="AC65">
        <v>-5.2192154474504295E-2</v>
      </c>
      <c r="AD65">
        <v>-5.24498549241494E-2</v>
      </c>
      <c r="AE65">
        <v>-5.2692041230683641E-2</v>
      </c>
      <c r="AF65">
        <v>-5.2920297097013201E-2</v>
      </c>
      <c r="AG65">
        <v>-5.3134664808249722E-2</v>
      </c>
      <c r="AH65">
        <v>-5.3290156340441611E-2</v>
      </c>
      <c r="AI65">
        <v>-5.3435384348161342E-2</v>
      </c>
      <c r="AJ65">
        <v>-5.3569889496525677E-2</v>
      </c>
      <c r="AK65">
        <v>-5.3694789723608694E-2</v>
      </c>
      <c r="AL65">
        <v>-5.3811175181560519E-2</v>
      </c>
      <c r="AM65">
        <v>-5.3883662099264783E-2</v>
      </c>
      <c r="AN65">
        <v>-5.3949387499437153E-2</v>
      </c>
      <c r="AO65">
        <v>-5.4008717642104152E-2</v>
      </c>
      <c r="AP65">
        <v>-5.4064589867953171E-2</v>
      </c>
      <c r="AQ65">
        <v>-5.4115505070758775E-2</v>
      </c>
    </row>
    <row r="66" spans="1:43" x14ac:dyDescent="0.25">
      <c r="A66" s="22" t="str">
        <f t="shared" si="0"/>
        <v>WLpFOSM</v>
      </c>
      <c r="B66" s="10" t="s">
        <v>150</v>
      </c>
      <c r="C66" s="10" t="s">
        <v>123</v>
      </c>
      <c r="D66">
        <v>5.0026449929376549</v>
      </c>
      <c r="E66">
        <v>4.7838525149256075</v>
      </c>
      <c r="F66">
        <v>4.7804454735853241</v>
      </c>
      <c r="G66">
        <v>4.7285786742471378</v>
      </c>
      <c r="H66">
        <v>4.5373356053554463</v>
      </c>
      <c r="I66">
        <v>4.5348521157467578</v>
      </c>
      <c r="J66">
        <v>4.532784649466107</v>
      </c>
      <c r="K66">
        <v>4.5306114704518121</v>
      </c>
      <c r="L66">
        <v>4.5278953427930988</v>
      </c>
      <c r="M66">
        <v>4.5252575184911583</v>
      </c>
      <c r="N66">
        <v>4.5227358485626734</v>
      </c>
      <c r="O66">
        <v>4.5202628408808945</v>
      </c>
      <c r="P66">
        <v>4.5178444428755613</v>
      </c>
      <c r="Q66">
        <v>4.5154679887618245</v>
      </c>
      <c r="R66">
        <v>4.5131394968920917</v>
      </c>
      <c r="S66">
        <v>4.5108301074794905</v>
      </c>
      <c r="T66">
        <v>4.5085648423737466</v>
      </c>
      <c r="U66">
        <v>4.5063479050043433</v>
      </c>
      <c r="V66">
        <v>4.504173700965584</v>
      </c>
      <c r="W66">
        <v>4.5020434147096999</v>
      </c>
      <c r="X66">
        <v>4.499949897193618</v>
      </c>
      <c r="Y66">
        <v>4.4978958185998987</v>
      </c>
      <c r="Z66">
        <v>4.4958852196271737</v>
      </c>
      <c r="AA66">
        <v>4.4939125653081806</v>
      </c>
      <c r="AB66">
        <v>4.4919764092219117</v>
      </c>
      <c r="AC66">
        <v>4.4901372815257856</v>
      </c>
      <c r="AD66">
        <v>4.4883386826646756</v>
      </c>
      <c r="AE66">
        <v>4.4865796848227317</v>
      </c>
      <c r="AF66">
        <v>4.4848522031130758</v>
      </c>
      <c r="AG66">
        <v>4.4831656481877529</v>
      </c>
      <c r="AH66">
        <v>4.4815894207718214</v>
      </c>
      <c r="AI66">
        <v>4.4800504471177671</v>
      </c>
      <c r="AJ66">
        <v>4.4785467113915534</v>
      </c>
      <c r="AK66">
        <v>4.4770720519389542</v>
      </c>
      <c r="AL66">
        <v>4.4756348844846885</v>
      </c>
      <c r="AM66">
        <v>4.4743233179830071</v>
      </c>
      <c r="AN66">
        <v>4.4730428642628661</v>
      </c>
      <c r="AO66">
        <v>4.4717924362505101</v>
      </c>
      <c r="AP66">
        <v>4.4705756505528171</v>
      </c>
      <c r="AQ66">
        <v>4.4693924865602046</v>
      </c>
    </row>
    <row r="67" spans="1:43" x14ac:dyDescent="0.25">
      <c r="A67" s="22" t="str">
        <f t="shared" ref="A67:A130" si="1">B67&amp;C67</f>
        <v>WLpOTHM</v>
      </c>
      <c r="B67" s="10" t="s">
        <v>150</v>
      </c>
      <c r="C67" s="10" t="s">
        <v>124</v>
      </c>
      <c r="D67">
        <v>-0.37113356526379415</v>
      </c>
      <c r="E67">
        <v>-0.35659021489908838</v>
      </c>
      <c r="F67">
        <v>-0.35780554043630508</v>
      </c>
      <c r="G67">
        <v>-0.35570776988920477</v>
      </c>
      <c r="H67">
        <v>-0.34306410434448453</v>
      </c>
      <c r="I67">
        <v>-0.34433610690186212</v>
      </c>
      <c r="J67">
        <v>-0.34573507273969695</v>
      </c>
      <c r="K67">
        <v>-0.34708031272588202</v>
      </c>
      <c r="L67">
        <v>-0.34832074245312239</v>
      </c>
      <c r="M67">
        <v>-0.34949993564560577</v>
      </c>
      <c r="N67">
        <v>-0.35059961918464816</v>
      </c>
      <c r="O67">
        <v>-0.35166564678481338</v>
      </c>
      <c r="P67">
        <v>-0.35269747677762625</v>
      </c>
      <c r="Q67">
        <v>-0.35370159586843647</v>
      </c>
      <c r="R67">
        <v>-0.35467722117645722</v>
      </c>
      <c r="S67">
        <v>-0.35563948457919115</v>
      </c>
      <c r="T67">
        <v>-0.35657527124766858</v>
      </c>
      <c r="U67">
        <v>-0.35748532847810754</v>
      </c>
      <c r="V67">
        <v>-0.35837151690187391</v>
      </c>
      <c r="W67">
        <v>-0.35923477588778102</v>
      </c>
      <c r="X67">
        <v>-0.36007791217135438</v>
      </c>
      <c r="Y67">
        <v>-0.36089972678176729</v>
      </c>
      <c r="Z67">
        <v>-0.36170042335063096</v>
      </c>
      <c r="AA67">
        <v>-0.36248124403719212</v>
      </c>
      <c r="AB67">
        <v>-0.36324291846521639</v>
      </c>
      <c r="AC67">
        <v>-0.36395835371343221</v>
      </c>
      <c r="AD67">
        <v>-0.36465536439522755</v>
      </c>
      <c r="AE67">
        <v>-0.36533469114103068</v>
      </c>
      <c r="AF67">
        <v>-0.36599779417782885</v>
      </c>
      <c r="AG67">
        <v>-0.36664494478901954</v>
      </c>
      <c r="AH67">
        <v>-0.36724752789413739</v>
      </c>
      <c r="AI67">
        <v>-0.36783584967471084</v>
      </c>
      <c r="AJ67">
        <v>-0.36840863682647973</v>
      </c>
      <c r="AK67">
        <v>-0.36896623379954308</v>
      </c>
      <c r="AL67">
        <v>-0.36950847727344954</v>
      </c>
      <c r="AM67">
        <v>-0.37001301940517273</v>
      </c>
      <c r="AN67">
        <v>-0.37050248633912691</v>
      </c>
      <c r="AO67">
        <v>-0.3709765551026169</v>
      </c>
      <c r="AP67">
        <v>-0.37143754391456818</v>
      </c>
      <c r="AQ67">
        <v>-0.37188225989430934</v>
      </c>
    </row>
    <row r="68" spans="1:43" x14ac:dyDescent="0.25">
      <c r="A68" s="22" t="str">
        <f t="shared" si="1"/>
        <v>WLpFBTO</v>
      </c>
      <c r="B68" s="10" t="s">
        <v>150</v>
      </c>
      <c r="C68" s="10" t="s">
        <v>125</v>
      </c>
      <c r="D68">
        <v>0.99662445247058462</v>
      </c>
      <c r="E68">
        <v>0.95320416992826262</v>
      </c>
      <c r="F68">
        <v>0.9517698013062873</v>
      </c>
      <c r="G68">
        <v>0.94052739032978638</v>
      </c>
      <c r="H68">
        <v>0.90212519787112055</v>
      </c>
      <c r="I68">
        <v>0.90094951040031968</v>
      </c>
      <c r="J68">
        <v>0.89987373949581873</v>
      </c>
      <c r="K68">
        <v>0.89888349687932201</v>
      </c>
      <c r="L68">
        <v>0.89821959743879065</v>
      </c>
      <c r="M68">
        <v>0.89755395065275856</v>
      </c>
      <c r="N68">
        <v>0.8969204522274612</v>
      </c>
      <c r="O68">
        <v>0.89630523919177374</v>
      </c>
      <c r="P68">
        <v>0.89571469601302933</v>
      </c>
      <c r="Q68">
        <v>0.89514534455233241</v>
      </c>
      <c r="R68">
        <v>0.89459905021181141</v>
      </c>
      <c r="S68">
        <v>0.89406618129410853</v>
      </c>
      <c r="T68">
        <v>0.89355262844792338</v>
      </c>
      <c r="U68">
        <v>0.89305912771549223</v>
      </c>
      <c r="V68">
        <v>0.89258379878493221</v>
      </c>
      <c r="W68">
        <v>0.89212556778002716</v>
      </c>
      <c r="X68">
        <v>0.89167590691659127</v>
      </c>
      <c r="Y68">
        <v>0.89124175514441895</v>
      </c>
      <c r="Z68">
        <v>0.89082344016175485</v>
      </c>
      <c r="AA68">
        <v>0.89041988571126574</v>
      </c>
      <c r="AB68">
        <v>0.89003051290262769</v>
      </c>
      <c r="AC68">
        <v>0.88965185719691398</v>
      </c>
      <c r="AD68">
        <v>0.88928846837565101</v>
      </c>
      <c r="AE68">
        <v>0.8889373078758922</v>
      </c>
      <c r="AF68">
        <v>0.88859942073445519</v>
      </c>
      <c r="AG68">
        <v>0.88827424210905848</v>
      </c>
      <c r="AH68">
        <v>0.88797051227598978</v>
      </c>
      <c r="AI68">
        <v>0.88767788310613815</v>
      </c>
      <c r="AJ68">
        <v>0.88739727895686327</v>
      </c>
      <c r="AK68">
        <v>0.88712780141894076</v>
      </c>
      <c r="AL68">
        <v>0.88686909439974637</v>
      </c>
      <c r="AM68">
        <v>0.88661969386967066</v>
      </c>
      <c r="AN68">
        <v>0.88638093129697493</v>
      </c>
      <c r="AO68">
        <v>0.88615284901874669</v>
      </c>
      <c r="AP68">
        <v>0.88593275412942918</v>
      </c>
      <c r="AQ68">
        <v>0.88572291859707408</v>
      </c>
    </row>
    <row r="69" spans="1:43" x14ac:dyDescent="0.25">
      <c r="A69" s="22" t="str">
        <f t="shared" si="1"/>
        <v>WLpTXWO</v>
      </c>
      <c r="B69" s="10" t="s">
        <v>150</v>
      </c>
      <c r="C69" s="10" t="s">
        <v>126</v>
      </c>
      <c r="D69">
        <v>3.5971989523678957E-3</v>
      </c>
      <c r="E69">
        <v>2.5073135470622858E-3</v>
      </c>
      <c r="F69">
        <v>3.6764962503836249E-3</v>
      </c>
      <c r="G69">
        <v>4.2580323325884847E-3</v>
      </c>
      <c r="H69">
        <v>3.9481882765215314E-3</v>
      </c>
      <c r="I69">
        <v>3.897108525671566E-3</v>
      </c>
      <c r="J69">
        <v>3.9014938777724162E-3</v>
      </c>
      <c r="K69">
        <v>3.9727612042358262E-3</v>
      </c>
      <c r="L69">
        <v>4.5334903051691229E-3</v>
      </c>
      <c r="M69">
        <v>5.0376416776024115E-3</v>
      </c>
      <c r="N69">
        <v>5.5499477242647935E-3</v>
      </c>
      <c r="O69">
        <v>6.0449495635567967E-3</v>
      </c>
      <c r="P69">
        <v>6.5287489262282564E-3</v>
      </c>
      <c r="Q69">
        <v>7.0018745334284593E-3</v>
      </c>
      <c r="R69">
        <v>7.466303529560174E-3</v>
      </c>
      <c r="S69">
        <v>7.9089970907437364E-3</v>
      </c>
      <c r="T69">
        <v>8.3416185958254535E-3</v>
      </c>
      <c r="U69">
        <v>8.7645723953086833E-3</v>
      </c>
      <c r="V69">
        <v>9.1773617186824176E-3</v>
      </c>
      <c r="W69">
        <v>9.5801816869197139E-3</v>
      </c>
      <c r="X69">
        <v>9.9734550959468746E-3</v>
      </c>
      <c r="Y69">
        <v>1.0356964113379863E-2</v>
      </c>
      <c r="Z69">
        <v>1.0731402187391475E-2</v>
      </c>
      <c r="AA69">
        <v>1.1096245605110735E-2</v>
      </c>
      <c r="AB69">
        <v>1.1451353938658232E-2</v>
      </c>
      <c r="AC69">
        <v>1.1820399775111451E-2</v>
      </c>
      <c r="AD69">
        <v>1.2180670781234249E-2</v>
      </c>
      <c r="AE69">
        <v>1.253289653687078E-2</v>
      </c>
      <c r="AF69">
        <v>1.2876620048364627E-2</v>
      </c>
      <c r="AG69">
        <v>1.3213516446539442E-2</v>
      </c>
      <c r="AH69">
        <v>1.3558400062219141E-2</v>
      </c>
      <c r="AI69">
        <v>1.3895337624042645E-2</v>
      </c>
      <c r="AJ69">
        <v>1.4225482560218638E-2</v>
      </c>
      <c r="AK69">
        <v>1.4547735382702084E-2</v>
      </c>
      <c r="AL69">
        <v>1.4862716356289879E-2</v>
      </c>
      <c r="AM69">
        <v>1.5167317306224407E-2</v>
      </c>
      <c r="AN69">
        <v>1.5464746379168703E-2</v>
      </c>
      <c r="AO69">
        <v>1.5755187648050194E-2</v>
      </c>
      <c r="AP69">
        <v>1.6035924302933428E-2</v>
      </c>
      <c r="AQ69">
        <v>1.6310304865277594E-2</v>
      </c>
    </row>
    <row r="70" spans="1:43" x14ac:dyDescent="0.25">
      <c r="A70" s="22" t="str">
        <f t="shared" si="1"/>
        <v>WLpCOKE</v>
      </c>
      <c r="B70" s="10" t="s">
        <v>150</v>
      </c>
      <c r="C70" s="10" t="s">
        <v>127</v>
      </c>
      <c r="D70">
        <v>1.3790803898601742</v>
      </c>
      <c r="E70">
        <v>1.3163765650346075</v>
      </c>
      <c r="F70">
        <v>1.3130773292426319</v>
      </c>
      <c r="G70">
        <v>1.2965646161311764</v>
      </c>
      <c r="H70">
        <v>1.2420207841020772</v>
      </c>
      <c r="I70">
        <v>1.2391616637759955</v>
      </c>
      <c r="J70">
        <v>1.236678105423167</v>
      </c>
      <c r="K70">
        <v>1.234182153858586</v>
      </c>
      <c r="L70">
        <v>1.2313942505421491</v>
      </c>
      <c r="M70">
        <v>1.2286890344599108</v>
      </c>
      <c r="N70">
        <v>1.2260988266983013</v>
      </c>
      <c r="O70">
        <v>1.223572147730094</v>
      </c>
      <c r="P70">
        <v>1.2211114704826436</v>
      </c>
      <c r="Q70">
        <v>1.2187111189645119</v>
      </c>
      <c r="R70">
        <v>1.216369972597231</v>
      </c>
      <c r="S70">
        <v>1.2140693131610023</v>
      </c>
      <c r="T70">
        <v>1.2118246532374406</v>
      </c>
      <c r="U70">
        <v>1.2096361427456426</v>
      </c>
      <c r="V70">
        <v>1.2075011833211344</v>
      </c>
      <c r="W70">
        <v>1.2054180885401802</v>
      </c>
      <c r="X70">
        <v>1.203390129007254</v>
      </c>
      <c r="Y70">
        <v>1.2014110909100302</v>
      </c>
      <c r="Z70">
        <v>1.1994806371494906</v>
      </c>
      <c r="AA70">
        <v>1.1975971065789914</v>
      </c>
      <c r="AB70">
        <v>1.1957593623373806</v>
      </c>
      <c r="AC70">
        <v>1.1939862030386064</v>
      </c>
      <c r="AD70">
        <v>1.1922586999759754</v>
      </c>
      <c r="AE70">
        <v>1.1905728059656751</v>
      </c>
      <c r="AF70">
        <v>1.1889286847599874</v>
      </c>
      <c r="AG70">
        <v>1.1873248972581059</v>
      </c>
      <c r="AH70">
        <v>1.1857950501448944</v>
      </c>
      <c r="AI70">
        <v>1.1843030205537652</v>
      </c>
      <c r="AJ70">
        <v>1.1828494535795668</v>
      </c>
      <c r="AK70">
        <v>1.1814334618528286</v>
      </c>
      <c r="AL70">
        <v>1.180054307406087</v>
      </c>
      <c r="AM70">
        <v>1.1787489136469804</v>
      </c>
      <c r="AN70">
        <v>1.1774793465114866</v>
      </c>
      <c r="AO70">
        <v>1.1762454189743468</v>
      </c>
      <c r="AP70">
        <v>1.1750443518030953</v>
      </c>
      <c r="AQ70">
        <v>1.1738783640681489</v>
      </c>
    </row>
    <row r="71" spans="1:43" x14ac:dyDescent="0.25">
      <c r="A71" s="22" t="str">
        <f t="shared" si="1"/>
        <v>WLpREFN</v>
      </c>
      <c r="B71" s="10" t="s">
        <v>150</v>
      </c>
      <c r="C71" s="10" t="s">
        <v>128</v>
      </c>
      <c r="D71">
        <v>1.8703341813223275</v>
      </c>
      <c r="E71">
        <v>1.801205446214847</v>
      </c>
      <c r="F71">
        <v>1.8058224291354665</v>
      </c>
      <c r="G71">
        <v>1.7927046109647236</v>
      </c>
      <c r="H71">
        <v>1.7305957670708518</v>
      </c>
      <c r="I71">
        <v>1.7346538213798013</v>
      </c>
      <c r="J71">
        <v>1.7449184209700594</v>
      </c>
      <c r="K71">
        <v>1.7538612817778674</v>
      </c>
      <c r="L71">
        <v>1.7562066392659161</v>
      </c>
      <c r="M71">
        <v>1.7583033417334124</v>
      </c>
      <c r="N71">
        <v>1.7603469110773102</v>
      </c>
      <c r="O71">
        <v>1.7622752944896065</v>
      </c>
      <c r="P71">
        <v>1.7641016656378781</v>
      </c>
      <c r="Q71">
        <v>1.7658675183611841</v>
      </c>
      <c r="R71">
        <v>1.7675454148933527</v>
      </c>
      <c r="S71">
        <v>1.7690987332937418</v>
      </c>
      <c r="T71">
        <v>1.7705829206593073</v>
      </c>
      <c r="U71">
        <v>1.772000783293171</v>
      </c>
      <c r="V71">
        <v>1.7733579120460874</v>
      </c>
      <c r="W71">
        <v>1.7746581377497697</v>
      </c>
      <c r="X71">
        <v>1.7759502865117107</v>
      </c>
      <c r="Y71">
        <v>1.7771861618868083</v>
      </c>
      <c r="Z71">
        <v>1.7783642525638443</v>
      </c>
      <c r="AA71">
        <v>1.7794914521392846</v>
      </c>
      <c r="AB71">
        <v>1.7805666969720995</v>
      </c>
      <c r="AC71">
        <v>1.7816000109060812</v>
      </c>
      <c r="AD71">
        <v>1.7825922204203544</v>
      </c>
      <c r="AE71">
        <v>1.7835427202838772</v>
      </c>
      <c r="AF71">
        <v>1.7844554569254658</v>
      </c>
      <c r="AG71">
        <v>1.7853317632382364</v>
      </c>
      <c r="AH71">
        <v>1.7862758645412273</v>
      </c>
      <c r="AI71">
        <v>1.7871852981384699</v>
      </c>
      <c r="AJ71">
        <v>1.7880580543885405</v>
      </c>
      <c r="AK71">
        <v>1.7888991874987881</v>
      </c>
      <c r="AL71">
        <v>1.7897070022749841</v>
      </c>
      <c r="AM71">
        <v>1.7906488398355829</v>
      </c>
      <c r="AN71">
        <v>1.791559349518868</v>
      </c>
      <c r="AO71">
        <v>1.792440237129411</v>
      </c>
      <c r="AP71">
        <v>1.7932904959971974</v>
      </c>
      <c r="AQ71">
        <v>1.7941133913580032</v>
      </c>
    </row>
    <row r="72" spans="1:43" x14ac:dyDescent="0.25">
      <c r="A72" s="22" t="str">
        <f t="shared" si="1"/>
        <v>WLpCHEM</v>
      </c>
      <c r="B72" s="10" t="s">
        <v>150</v>
      </c>
      <c r="C72" s="10" t="s">
        <v>129</v>
      </c>
      <c r="D72">
        <v>0.37130994992501926</v>
      </c>
      <c r="E72">
        <v>0.35835991437345416</v>
      </c>
      <c r="F72">
        <v>0.35736477392057675</v>
      </c>
      <c r="G72">
        <v>0.35331638179893027</v>
      </c>
      <c r="H72">
        <v>0.34042914351142672</v>
      </c>
      <c r="I72">
        <v>0.34064513802193314</v>
      </c>
      <c r="J72">
        <v>0.340965249041845</v>
      </c>
      <c r="K72">
        <v>0.34104340787473575</v>
      </c>
      <c r="L72">
        <v>0.34049171910992604</v>
      </c>
      <c r="M72">
        <v>0.33996653071262206</v>
      </c>
      <c r="N72">
        <v>0.33949723876990345</v>
      </c>
      <c r="O72">
        <v>0.33901677153212628</v>
      </c>
      <c r="P72">
        <v>0.33853073938025097</v>
      </c>
      <c r="Q72">
        <v>0.33804424371521768</v>
      </c>
      <c r="R72">
        <v>0.3375610172735744</v>
      </c>
      <c r="S72">
        <v>0.3370508076632297</v>
      </c>
      <c r="T72">
        <v>0.33654419097960908</v>
      </c>
      <c r="U72">
        <v>0.33604189792665307</v>
      </c>
      <c r="V72">
        <v>0.33554351324580239</v>
      </c>
      <c r="W72">
        <v>0.33504911271139798</v>
      </c>
      <c r="X72">
        <v>0.33454403518492098</v>
      </c>
      <c r="Y72">
        <v>0.33404068067358672</v>
      </c>
      <c r="Z72">
        <v>0.33353907980629272</v>
      </c>
      <c r="AA72">
        <v>0.33303827871106806</v>
      </c>
      <c r="AB72">
        <v>0.33253796569971045</v>
      </c>
      <c r="AC72">
        <v>0.33204007268635061</v>
      </c>
      <c r="AD72">
        <v>0.33154690330923881</v>
      </c>
      <c r="AE72">
        <v>0.3310585454041316</v>
      </c>
      <c r="AF72">
        <v>0.33057472706970087</v>
      </c>
      <c r="AG72">
        <v>0.33009583170046586</v>
      </c>
      <c r="AH72">
        <v>0.32968787536437527</v>
      </c>
      <c r="AI72">
        <v>0.32928443100898253</v>
      </c>
      <c r="AJ72">
        <v>0.32888763580021974</v>
      </c>
      <c r="AK72">
        <v>0.32849804982321967</v>
      </c>
      <c r="AL72">
        <v>0.32811571690706687</v>
      </c>
      <c r="AM72">
        <v>0.32781362255029822</v>
      </c>
      <c r="AN72">
        <v>0.32752086400921371</v>
      </c>
      <c r="AO72">
        <v>0.32723867754330738</v>
      </c>
      <c r="AP72">
        <v>0.32696555960407497</v>
      </c>
      <c r="AQ72">
        <v>0.32670382692700584</v>
      </c>
    </row>
    <row r="73" spans="1:43" x14ac:dyDescent="0.25">
      <c r="A73" s="22" t="str">
        <f t="shared" si="1"/>
        <v>WLpRUBP</v>
      </c>
      <c r="B73" s="10" t="s">
        <v>150</v>
      </c>
      <c r="C73" s="10" t="s">
        <v>130</v>
      </c>
      <c r="D73">
        <v>0.42477124935286148</v>
      </c>
      <c r="E73">
        <v>0.41266414398806495</v>
      </c>
      <c r="F73">
        <v>0.41287798018976779</v>
      </c>
      <c r="G73">
        <v>0.4104530575537314</v>
      </c>
      <c r="H73">
        <v>0.39783736712848938</v>
      </c>
      <c r="I73">
        <v>0.40011003320928651</v>
      </c>
      <c r="J73">
        <v>0.40154396693920463</v>
      </c>
      <c r="K73">
        <v>0.40276387160235638</v>
      </c>
      <c r="L73">
        <v>0.40333412681359776</v>
      </c>
      <c r="M73">
        <v>0.40393877320589711</v>
      </c>
      <c r="N73">
        <v>0.40457478668699948</v>
      </c>
      <c r="O73">
        <v>0.40517603061362689</v>
      </c>
      <c r="P73">
        <v>0.40574705693720536</v>
      </c>
      <c r="Q73">
        <v>0.40629668445509737</v>
      </c>
      <c r="R73">
        <v>0.40682824953579849</v>
      </c>
      <c r="S73">
        <v>0.40732399045950174</v>
      </c>
      <c r="T73">
        <v>0.40780313393349787</v>
      </c>
      <c r="U73">
        <v>0.40826705902451066</v>
      </c>
      <c r="V73">
        <v>0.408716016975324</v>
      </c>
      <c r="W73">
        <v>0.40915018601510017</v>
      </c>
      <c r="X73">
        <v>0.40955129523290934</v>
      </c>
      <c r="Y73">
        <v>0.40993785121093274</v>
      </c>
      <c r="Z73">
        <v>0.41031023341561756</v>
      </c>
      <c r="AA73">
        <v>0.41066716012269716</v>
      </c>
      <c r="AB73">
        <v>0.41100802548539639</v>
      </c>
      <c r="AC73">
        <v>0.41133720736962642</v>
      </c>
      <c r="AD73">
        <v>0.41165330969624214</v>
      </c>
      <c r="AE73">
        <v>0.41195633835255335</v>
      </c>
      <c r="AF73">
        <v>0.41224690988392415</v>
      </c>
      <c r="AG73">
        <v>0.41252648363608974</v>
      </c>
      <c r="AH73">
        <v>0.41281737963082604</v>
      </c>
      <c r="AI73">
        <v>0.41309750096898901</v>
      </c>
      <c r="AJ73">
        <v>0.41336888893344714</v>
      </c>
      <c r="AK73">
        <v>0.41363139490314704</v>
      </c>
      <c r="AL73">
        <v>0.41388605281720403</v>
      </c>
      <c r="AM73">
        <v>0.41412883231587544</v>
      </c>
      <c r="AN73">
        <v>0.41436634555302804</v>
      </c>
      <c r="AO73">
        <v>0.41459964097315111</v>
      </c>
      <c r="AP73">
        <v>0.41482678251589611</v>
      </c>
      <c r="AQ73">
        <v>0.41505122174075149</v>
      </c>
    </row>
    <row r="74" spans="1:43" x14ac:dyDescent="0.25">
      <c r="A74" s="22" t="str">
        <f t="shared" si="1"/>
        <v>WLpNMMP</v>
      </c>
      <c r="B74" s="10" t="s">
        <v>150</v>
      </c>
      <c r="C74" s="10" t="s">
        <v>131</v>
      </c>
      <c r="D74">
        <v>2.8961203324268001</v>
      </c>
      <c r="E74">
        <v>2.7872150411896683</v>
      </c>
      <c r="F74">
        <v>2.781485823748052</v>
      </c>
      <c r="G74">
        <v>2.7492422314962264</v>
      </c>
      <c r="H74">
        <v>2.643525196316852</v>
      </c>
      <c r="I74">
        <v>2.643506162138455</v>
      </c>
      <c r="J74">
        <v>2.6438919253287723</v>
      </c>
      <c r="K74">
        <v>2.6442490349316321</v>
      </c>
      <c r="L74">
        <v>2.6447684043947484</v>
      </c>
      <c r="M74">
        <v>2.6449599820744907</v>
      </c>
      <c r="N74">
        <v>2.6452121034131362</v>
      </c>
      <c r="O74">
        <v>2.6453554532202972</v>
      </c>
      <c r="P74">
        <v>2.6454352257573293</v>
      </c>
      <c r="Q74">
        <v>2.6454864222034713</v>
      </c>
      <c r="R74">
        <v>2.6455272402067083</v>
      </c>
      <c r="S74">
        <v>2.6454616386788503</v>
      </c>
      <c r="T74">
        <v>2.6453834557110603</v>
      </c>
      <c r="U74">
        <v>2.6452976466168052</v>
      </c>
      <c r="V74">
        <v>2.6451991505255554</v>
      </c>
      <c r="W74">
        <v>2.6450890146561541</v>
      </c>
      <c r="X74">
        <v>2.6448158991911241</v>
      </c>
      <c r="Y74">
        <v>2.6445313615840886</v>
      </c>
      <c r="Z74">
        <v>2.6442303284595767</v>
      </c>
      <c r="AA74">
        <v>2.6439158109673517</v>
      </c>
      <c r="AB74">
        <v>2.6435832704070035</v>
      </c>
      <c r="AC74">
        <v>2.6431391592325828</v>
      </c>
      <c r="AD74">
        <v>2.6426940751796781</v>
      </c>
      <c r="AE74">
        <v>2.642246914612091</v>
      </c>
      <c r="AF74">
        <v>2.6418007603940352</v>
      </c>
      <c r="AG74">
        <v>2.6413585957284651</v>
      </c>
      <c r="AH74">
        <v>2.6410691285735814</v>
      </c>
      <c r="AI74">
        <v>2.640788407290771</v>
      </c>
      <c r="AJ74">
        <v>2.6405141654456892</v>
      </c>
      <c r="AK74">
        <v>2.6402529460760418</v>
      </c>
      <c r="AL74">
        <v>2.6400038947631446</v>
      </c>
      <c r="AM74">
        <v>2.6398952778682854</v>
      </c>
      <c r="AN74">
        <v>2.6398016610025152</v>
      </c>
      <c r="AO74">
        <v>2.6397331147388807</v>
      </c>
      <c r="AP74">
        <v>2.6396870792040437</v>
      </c>
      <c r="AQ74">
        <v>2.6396660994341312</v>
      </c>
    </row>
    <row r="75" spans="1:43" x14ac:dyDescent="0.25">
      <c r="A75" s="22" t="str">
        <f t="shared" si="1"/>
        <v>WLpMETP</v>
      </c>
      <c r="B75" s="10" t="s">
        <v>150</v>
      </c>
      <c r="C75" s="10" t="s">
        <v>132</v>
      </c>
      <c r="D75">
        <v>0.26220787022727549</v>
      </c>
      <c r="E75">
        <v>0.25318992488226277</v>
      </c>
      <c r="F75">
        <v>0.25259433206359494</v>
      </c>
      <c r="G75">
        <v>0.24962064120868915</v>
      </c>
      <c r="H75">
        <v>0.2402558227254506</v>
      </c>
      <c r="I75">
        <v>0.24077951744001017</v>
      </c>
      <c r="J75">
        <v>0.24112417679980322</v>
      </c>
      <c r="K75">
        <v>0.2412144720367447</v>
      </c>
      <c r="L75">
        <v>0.24094270562577513</v>
      </c>
      <c r="M75">
        <v>0.24070013418348676</v>
      </c>
      <c r="N75">
        <v>0.24057886660613398</v>
      </c>
      <c r="O75">
        <v>0.24044014680374301</v>
      </c>
      <c r="P75">
        <v>0.24028946867687004</v>
      </c>
      <c r="Q75">
        <v>0.24013075568835185</v>
      </c>
      <c r="R75">
        <v>0.23996933658980754</v>
      </c>
      <c r="S75">
        <v>0.23975555113193553</v>
      </c>
      <c r="T75">
        <v>0.23953860490175027</v>
      </c>
      <c r="U75">
        <v>0.23931931691771177</v>
      </c>
      <c r="V75">
        <v>0.23909735338405835</v>
      </c>
      <c r="W75">
        <v>0.23887283317986557</v>
      </c>
      <c r="X75">
        <v>0.23864776684588559</v>
      </c>
      <c r="Y75">
        <v>0.23841883510014167</v>
      </c>
      <c r="Z75">
        <v>0.23818608113937684</v>
      </c>
      <c r="AA75">
        <v>0.2379485349139181</v>
      </c>
      <c r="AB75">
        <v>0.2377058555357533</v>
      </c>
      <c r="AC75">
        <v>0.23749630551957415</v>
      </c>
      <c r="AD75">
        <v>0.23728506453982856</v>
      </c>
      <c r="AE75">
        <v>0.23707239930003329</v>
      </c>
      <c r="AF75">
        <v>0.23685811631300963</v>
      </c>
      <c r="AG75">
        <v>0.23664278049107926</v>
      </c>
      <c r="AH75">
        <v>0.2365046625655709</v>
      </c>
      <c r="AI75">
        <v>0.23636551874030495</v>
      </c>
      <c r="AJ75">
        <v>0.23622743513273797</v>
      </c>
      <c r="AK75">
        <v>0.23609080437865196</v>
      </c>
      <c r="AL75">
        <v>0.23595583292853547</v>
      </c>
      <c r="AM75">
        <v>0.23587374312786968</v>
      </c>
      <c r="AN75">
        <v>0.2357954529204796</v>
      </c>
      <c r="AO75">
        <v>0.23572209543532674</v>
      </c>
      <c r="AP75">
        <v>0.23565202036391514</v>
      </c>
      <c r="AQ75">
        <v>0.23558763686826117</v>
      </c>
    </row>
    <row r="76" spans="1:43" x14ac:dyDescent="0.25">
      <c r="A76" s="22" t="str">
        <f t="shared" si="1"/>
        <v>WLpELEC</v>
      </c>
      <c r="B76" s="10" t="s">
        <v>150</v>
      </c>
      <c r="C76" s="10" t="s">
        <v>133</v>
      </c>
      <c r="D76">
        <v>-9.2623198836419229E-2</v>
      </c>
      <c r="E76">
        <v>-8.9739673818411816E-2</v>
      </c>
      <c r="F76">
        <v>-8.8275494098625285E-2</v>
      </c>
      <c r="G76">
        <v>-8.6707967891465759E-2</v>
      </c>
      <c r="H76">
        <v>-8.3375615367057537E-2</v>
      </c>
      <c r="I76">
        <v>-8.3281893381176517E-2</v>
      </c>
      <c r="J76">
        <v>-8.3277541872504662E-2</v>
      </c>
      <c r="K76">
        <v>-8.3363515289347559E-2</v>
      </c>
      <c r="L76">
        <v>-8.3276904749748651E-2</v>
      </c>
      <c r="M76">
        <v>-8.3235244761846724E-2</v>
      </c>
      <c r="N76">
        <v>-8.3134045987938193E-2</v>
      </c>
      <c r="O76">
        <v>-8.3057808681499562E-2</v>
      </c>
      <c r="P76">
        <v>-8.2997297856450061E-2</v>
      </c>
      <c r="Q76">
        <v>-8.2948390982813841E-2</v>
      </c>
      <c r="R76">
        <v>-8.290589753010387E-2</v>
      </c>
      <c r="S76">
        <v>-8.2902226768413093E-2</v>
      </c>
      <c r="T76">
        <v>-8.2905601092603948E-2</v>
      </c>
      <c r="U76">
        <v>-8.2915316328864064E-2</v>
      </c>
      <c r="V76">
        <v>-8.2931765532833684E-2</v>
      </c>
      <c r="W76">
        <v>-8.2954769693074873E-2</v>
      </c>
      <c r="X76">
        <v>-8.298229713465971E-2</v>
      </c>
      <c r="Y76">
        <v>-8.3016250043167775E-2</v>
      </c>
      <c r="Z76">
        <v>-8.3056216968907193E-2</v>
      </c>
      <c r="AA76">
        <v>-8.3103178118047794E-2</v>
      </c>
      <c r="AB76">
        <v>-8.3157408314239317E-2</v>
      </c>
      <c r="AC76">
        <v>-8.3166437985287597E-2</v>
      </c>
      <c r="AD76">
        <v>-8.3181078001473105E-2</v>
      </c>
      <c r="AE76">
        <v>-8.3200383117878529E-2</v>
      </c>
      <c r="AF76">
        <v>-8.3224668889512812E-2</v>
      </c>
      <c r="AG76">
        <v>-8.3251988852744443E-2</v>
      </c>
      <c r="AH76">
        <v>-8.3241590371965171E-2</v>
      </c>
      <c r="AI76">
        <v>-8.3234744637555994E-2</v>
      </c>
      <c r="AJ76">
        <v>-8.3229718772868527E-2</v>
      </c>
      <c r="AK76">
        <v>-8.3227092240728634E-2</v>
      </c>
      <c r="AL76">
        <v>-8.3225668738103151E-2</v>
      </c>
      <c r="AM76">
        <v>-8.3221364385582169E-2</v>
      </c>
      <c r="AN76">
        <v>-8.3217252302456621E-2</v>
      </c>
      <c r="AO76">
        <v>-8.3212658092016764E-2</v>
      </c>
      <c r="AP76">
        <v>-8.3209899755959868E-2</v>
      </c>
      <c r="AQ76">
        <v>-8.3205008276576189E-2</v>
      </c>
    </row>
    <row r="77" spans="1:43" x14ac:dyDescent="0.25">
      <c r="A77" s="22" t="str">
        <f t="shared" si="1"/>
        <v>WLpMACH</v>
      </c>
      <c r="B77" s="10" t="s">
        <v>150</v>
      </c>
      <c r="C77" s="10" t="s">
        <v>134</v>
      </c>
      <c r="D77">
        <v>6.4937940314911818E-3</v>
      </c>
      <c r="E77">
        <v>6.6209151225587824E-3</v>
      </c>
      <c r="F77">
        <v>7.5366750149415849E-3</v>
      </c>
      <c r="G77">
        <v>8.3097035957565048E-3</v>
      </c>
      <c r="H77">
        <v>8.4235140819805456E-3</v>
      </c>
      <c r="I77">
        <v>8.8796014810554082E-3</v>
      </c>
      <c r="J77">
        <v>9.1674002486804799E-3</v>
      </c>
      <c r="K77">
        <v>9.4177527914423385E-3</v>
      </c>
      <c r="L77">
        <v>9.8194596352642709E-3</v>
      </c>
      <c r="M77">
        <v>1.0190753223270338E-2</v>
      </c>
      <c r="N77">
        <v>1.0619526393995909E-2</v>
      </c>
      <c r="O77">
        <v>1.1027886138116593E-2</v>
      </c>
      <c r="P77">
        <v>1.1422125039966568E-2</v>
      </c>
      <c r="Q77">
        <v>1.1804944290321934E-2</v>
      </c>
      <c r="R77">
        <v>1.2179419671256075E-2</v>
      </c>
      <c r="S77">
        <v>1.2517928791616751E-2</v>
      </c>
      <c r="T77">
        <v>1.2847095105536516E-2</v>
      </c>
      <c r="U77">
        <v>1.3167618738572206E-2</v>
      </c>
      <c r="V77">
        <v>1.3479198083868337E-2</v>
      </c>
      <c r="W77">
        <v>1.3782123518783751E-2</v>
      </c>
      <c r="X77">
        <v>1.4088991304656734E-2</v>
      </c>
      <c r="Y77">
        <v>1.4387483450951605E-2</v>
      </c>
      <c r="Z77">
        <v>1.4678146963713778E-2</v>
      </c>
      <c r="AA77">
        <v>1.4960379802599084E-2</v>
      </c>
      <c r="AB77">
        <v>1.5234025550679315E-2</v>
      </c>
      <c r="AC77">
        <v>1.550453846152095E-2</v>
      </c>
      <c r="AD77">
        <v>1.5767170373488765E-2</v>
      </c>
      <c r="AE77">
        <v>1.6022562598733837E-2</v>
      </c>
      <c r="AF77">
        <v>1.6270359166857169E-2</v>
      </c>
      <c r="AG77">
        <v>1.651217980288297E-2</v>
      </c>
      <c r="AH77">
        <v>1.6757538783672265E-2</v>
      </c>
      <c r="AI77">
        <v>1.6996313919446789E-2</v>
      </c>
      <c r="AJ77">
        <v>1.7229999409808672E-2</v>
      </c>
      <c r="AK77">
        <v>1.745799448052095E-2</v>
      </c>
      <c r="AL77">
        <v>1.768088558629894E-2</v>
      </c>
      <c r="AM77">
        <v>1.7869477098022991E-2</v>
      </c>
      <c r="AN77">
        <v>1.8054149927885517E-2</v>
      </c>
      <c r="AO77">
        <v>1.8235382793534993E-2</v>
      </c>
      <c r="AP77">
        <v>1.8410784954778697E-2</v>
      </c>
      <c r="AQ77">
        <v>1.858349364213633E-2</v>
      </c>
    </row>
    <row r="78" spans="1:43" x14ac:dyDescent="0.25">
      <c r="A78" s="22" t="str">
        <f t="shared" si="1"/>
        <v>WLpELCT</v>
      </c>
      <c r="B78" s="10" t="s">
        <v>150</v>
      </c>
      <c r="C78" s="10" t="s">
        <v>135</v>
      </c>
      <c r="D78">
        <v>11.402887859641794</v>
      </c>
      <c r="E78">
        <v>10.906591574743899</v>
      </c>
      <c r="F78">
        <v>10.904598798446029</v>
      </c>
      <c r="G78">
        <v>10.791315418352072</v>
      </c>
      <c r="H78">
        <v>10.35778798607593</v>
      </c>
      <c r="I78">
        <v>10.356844492192923</v>
      </c>
      <c r="J78">
        <v>10.355844849345761</v>
      </c>
      <c r="K78">
        <v>10.354808543358857</v>
      </c>
      <c r="L78">
        <v>10.353883494310553</v>
      </c>
      <c r="M78">
        <v>10.352981581489239</v>
      </c>
      <c r="N78">
        <v>10.352069501519235</v>
      </c>
      <c r="O78">
        <v>10.351150247745524</v>
      </c>
      <c r="P78">
        <v>10.350239897667974</v>
      </c>
      <c r="Q78">
        <v>10.349321089103828</v>
      </c>
      <c r="R78">
        <v>10.348403764433078</v>
      </c>
      <c r="S78">
        <v>10.347482718151641</v>
      </c>
      <c r="T78">
        <v>10.346561287061142</v>
      </c>
      <c r="U78">
        <v>10.345645519923369</v>
      </c>
      <c r="V78">
        <v>10.34473168095513</v>
      </c>
      <c r="W78">
        <v>10.343822664987115</v>
      </c>
      <c r="X78">
        <v>10.342916745819018</v>
      </c>
      <c r="Y78">
        <v>10.342014454377406</v>
      </c>
      <c r="Z78">
        <v>10.341121367025698</v>
      </c>
      <c r="AA78">
        <v>10.340233456506345</v>
      </c>
      <c r="AB78">
        <v>10.339350727636319</v>
      </c>
      <c r="AC78">
        <v>10.338484655944761</v>
      </c>
      <c r="AD78">
        <v>10.337627586965487</v>
      </c>
      <c r="AE78">
        <v>10.336779973881976</v>
      </c>
      <c r="AF78">
        <v>10.335935043273375</v>
      </c>
      <c r="AG78">
        <v>10.335103405028571</v>
      </c>
      <c r="AH78">
        <v>10.334290887119781</v>
      </c>
      <c r="AI78">
        <v>10.333480845021301</v>
      </c>
      <c r="AJ78">
        <v>10.332686222383691</v>
      </c>
      <c r="AK78">
        <v>10.331902087060948</v>
      </c>
      <c r="AL78">
        <v>10.331128990261707</v>
      </c>
      <c r="AM78">
        <v>10.330364813099065</v>
      </c>
      <c r="AN78">
        <v>10.329618030766449</v>
      </c>
      <c r="AO78">
        <v>10.328881354600075</v>
      </c>
      <c r="AP78">
        <v>10.328163742800848</v>
      </c>
      <c r="AQ78">
        <v>10.327458344495518</v>
      </c>
    </row>
    <row r="79" spans="1:43" x14ac:dyDescent="0.25">
      <c r="A79" s="22" t="str">
        <f t="shared" si="1"/>
        <v>WLpTRDI</v>
      </c>
      <c r="B79" s="10" t="s">
        <v>150</v>
      </c>
      <c r="C79" s="10" t="s">
        <v>136</v>
      </c>
      <c r="D79">
        <v>-0.21242201661857421</v>
      </c>
      <c r="E79">
        <v>-0.20613118028192262</v>
      </c>
      <c r="F79">
        <v>-0.20950257715730633</v>
      </c>
      <c r="G79">
        <v>-0.21072167147105905</v>
      </c>
      <c r="H79">
        <v>-0.20529044927611748</v>
      </c>
      <c r="I79">
        <v>-0.20822452964222687</v>
      </c>
      <c r="J79">
        <v>-0.21127114720417292</v>
      </c>
      <c r="K79">
        <v>-0.21428382877490454</v>
      </c>
      <c r="L79">
        <v>-0.21729450555717111</v>
      </c>
      <c r="M79">
        <v>-0.22020943205152993</v>
      </c>
      <c r="N79">
        <v>-0.22302956428572956</v>
      </c>
      <c r="O79">
        <v>-0.22578892390826924</v>
      </c>
      <c r="P79">
        <v>-0.22848604859028523</v>
      </c>
      <c r="Q79">
        <v>-0.23112714291880562</v>
      </c>
      <c r="R79">
        <v>-0.23371026398714556</v>
      </c>
      <c r="S79">
        <v>-0.23624558553548963</v>
      </c>
      <c r="T79">
        <v>-0.23872494079826589</v>
      </c>
      <c r="U79">
        <v>-0.24114915710428603</v>
      </c>
      <c r="V79">
        <v>-0.24352030023651353</v>
      </c>
      <c r="W79">
        <v>-0.24583954252216428</v>
      </c>
      <c r="X79">
        <v>-0.24811146875642037</v>
      </c>
      <c r="Y79">
        <v>-0.25033359330604343</v>
      </c>
      <c r="Z79">
        <v>-0.25250639992425172</v>
      </c>
      <c r="AA79">
        <v>-0.25463136827323507</v>
      </c>
      <c r="AB79">
        <v>-0.25670945290221719</v>
      </c>
      <c r="AC79">
        <v>-0.25872705061686896</v>
      </c>
      <c r="AD79">
        <v>-0.26069938092378214</v>
      </c>
      <c r="AE79">
        <v>-0.26262764262216842</v>
      </c>
      <c r="AF79">
        <v>-0.26451364130274502</v>
      </c>
      <c r="AG79">
        <v>-0.26635813201503378</v>
      </c>
      <c r="AH79">
        <v>-0.26815120607557391</v>
      </c>
      <c r="AI79">
        <v>-0.26990462103703777</v>
      </c>
      <c r="AJ79">
        <v>-0.27161705502092692</v>
      </c>
      <c r="AK79">
        <v>-0.27328859374031683</v>
      </c>
      <c r="AL79">
        <v>-0.27491930913930263</v>
      </c>
      <c r="AM79">
        <v>-0.27651200903838713</v>
      </c>
      <c r="AN79">
        <v>-0.27806386390404725</v>
      </c>
      <c r="AO79">
        <v>-0.27957452648467063</v>
      </c>
      <c r="AP79">
        <v>-0.28104621807367941</v>
      </c>
      <c r="AQ79">
        <v>-0.28247597179190853</v>
      </c>
    </row>
    <row r="80" spans="1:43" x14ac:dyDescent="0.25">
      <c r="A80" s="22" t="str">
        <f t="shared" si="1"/>
        <v>WLpHWAT</v>
      </c>
      <c r="B80" s="10" t="s">
        <v>150</v>
      </c>
      <c r="C80" s="10" t="s">
        <v>137</v>
      </c>
      <c r="D80">
        <v>60.524854631590671</v>
      </c>
      <c r="E80">
        <v>57.892251044620885</v>
      </c>
      <c r="F80">
        <v>57.885110314527857</v>
      </c>
      <c r="G80">
        <v>57.287467392961759</v>
      </c>
      <c r="H80">
        <v>54.988912845278001</v>
      </c>
      <c r="I80">
        <v>54.987148334946689</v>
      </c>
      <c r="J80">
        <v>54.985304637437878</v>
      </c>
      <c r="K80">
        <v>54.983517200018255</v>
      </c>
      <c r="L80">
        <v>54.981816488158849</v>
      </c>
      <c r="M80">
        <v>54.980146291678857</v>
      </c>
      <c r="N80">
        <v>54.97852311601379</v>
      </c>
      <c r="O80">
        <v>54.97693475307927</v>
      </c>
      <c r="P80">
        <v>54.975394464045387</v>
      </c>
      <c r="Q80">
        <v>54.973881336035568</v>
      </c>
      <c r="R80">
        <v>54.972402666010829</v>
      </c>
      <c r="S80">
        <v>54.970959456430869</v>
      </c>
      <c r="T80">
        <v>54.96954669284402</v>
      </c>
      <c r="U80">
        <v>54.968168894480947</v>
      </c>
      <c r="V80">
        <v>54.966820788260108</v>
      </c>
      <c r="W80">
        <v>54.965503909999093</v>
      </c>
      <c r="X80">
        <v>54.964215583249519</v>
      </c>
      <c r="Y80">
        <v>54.962955579471071</v>
      </c>
      <c r="Z80">
        <v>54.961728417091493</v>
      </c>
      <c r="AA80">
        <v>54.960529108916766</v>
      </c>
      <c r="AB80">
        <v>54.959356704808265</v>
      </c>
      <c r="AC80">
        <v>54.958207711349189</v>
      </c>
      <c r="AD80">
        <v>54.957086511114156</v>
      </c>
      <c r="AE80">
        <v>54.955992496986376</v>
      </c>
      <c r="AF80">
        <v>54.954917862114137</v>
      </c>
      <c r="AG80">
        <v>54.953872229742835</v>
      </c>
      <c r="AH80">
        <v>54.952838563146962</v>
      </c>
      <c r="AI80">
        <v>54.951821854717899</v>
      </c>
      <c r="AJ80">
        <v>54.950834225569352</v>
      </c>
      <c r="AK80">
        <v>54.949870054533065</v>
      </c>
      <c r="AL80">
        <v>54.948929164878905</v>
      </c>
      <c r="AM80">
        <v>54.947991491589647</v>
      </c>
      <c r="AN80">
        <v>54.947082211283053</v>
      </c>
      <c r="AO80">
        <v>54.946204143430727</v>
      </c>
      <c r="AP80">
        <v>54.945333056068279</v>
      </c>
      <c r="AQ80">
        <v>54.944494085136199</v>
      </c>
    </row>
    <row r="81" spans="1:43" x14ac:dyDescent="0.25">
      <c r="A81" s="22" t="str">
        <f t="shared" si="1"/>
        <v>WLpWATR</v>
      </c>
      <c r="B81" s="10" t="s">
        <v>150</v>
      </c>
      <c r="C81" s="10" t="s">
        <v>138</v>
      </c>
      <c r="D81">
        <v>-0.37769768258843278</v>
      </c>
      <c r="E81">
        <v>-0.3644290831270281</v>
      </c>
      <c r="F81">
        <v>-0.36811034640004353</v>
      </c>
      <c r="G81">
        <v>-0.36801312770110439</v>
      </c>
      <c r="H81">
        <v>-0.35652409260140294</v>
      </c>
      <c r="I81">
        <v>-0.35973245976933393</v>
      </c>
      <c r="J81">
        <v>-0.36307743934468423</v>
      </c>
      <c r="K81">
        <v>-0.36639569441365133</v>
      </c>
      <c r="L81">
        <v>-0.36975624422294728</v>
      </c>
      <c r="M81">
        <v>-0.37301834001309769</v>
      </c>
      <c r="N81">
        <v>-0.37617848016396171</v>
      </c>
      <c r="O81">
        <v>-0.37927822883676365</v>
      </c>
      <c r="P81">
        <v>-0.38231574082174424</v>
      </c>
      <c r="Q81">
        <v>-0.38529712025364848</v>
      </c>
      <c r="R81">
        <v>-0.38821987896718685</v>
      </c>
      <c r="S81">
        <v>-0.39109654398184746</v>
      </c>
      <c r="T81">
        <v>-0.39391598438229042</v>
      </c>
      <c r="U81">
        <v>-0.39667878976906173</v>
      </c>
      <c r="V81">
        <v>-0.39938686028342446</v>
      </c>
      <c r="W81">
        <v>-0.40204157742336366</v>
      </c>
      <c r="X81">
        <v>-0.4046460494489475</v>
      </c>
      <c r="Y81">
        <v>-0.4071989501516996</v>
      </c>
      <c r="Z81">
        <v>-0.40970023243245191</v>
      </c>
      <c r="AA81">
        <v>-0.41215123898360845</v>
      </c>
      <c r="AB81">
        <v>-0.41455279093245212</v>
      </c>
      <c r="AC81">
        <v>-0.4168879479539771</v>
      </c>
      <c r="AD81">
        <v>-0.41917407800481782</v>
      </c>
      <c r="AE81">
        <v>-0.4214134526954495</v>
      </c>
      <c r="AF81">
        <v>-0.42360745994414256</v>
      </c>
      <c r="AG81">
        <v>-0.42575678981344123</v>
      </c>
      <c r="AH81">
        <v>-0.42784669133266168</v>
      </c>
      <c r="AI81">
        <v>-0.42989346382665988</v>
      </c>
      <c r="AJ81">
        <v>-0.43189554475268599</v>
      </c>
      <c r="AK81">
        <v>-0.43385271782759788</v>
      </c>
      <c r="AL81">
        <v>-0.43576485405794718</v>
      </c>
      <c r="AM81">
        <v>-0.43763170259753686</v>
      </c>
      <c r="AN81">
        <v>-0.43945315656132244</v>
      </c>
      <c r="AO81">
        <v>-0.44122865352276797</v>
      </c>
      <c r="AP81">
        <v>-0.44296018417040434</v>
      </c>
      <c r="AQ81">
        <v>-0.44464450489428575</v>
      </c>
    </row>
    <row r="82" spans="1:43" x14ac:dyDescent="0.25">
      <c r="A82" s="22" t="str">
        <f t="shared" si="1"/>
        <v>WLpCONS</v>
      </c>
      <c r="B82" s="10" t="s">
        <v>150</v>
      </c>
      <c r="C82" s="10" t="s">
        <v>139</v>
      </c>
      <c r="D82">
        <v>8.5443206495052298E-2</v>
      </c>
      <c r="E82">
        <v>8.2909622586384471E-2</v>
      </c>
      <c r="F82">
        <v>8.3601226604614887E-2</v>
      </c>
      <c r="G82">
        <v>8.3431170103457325E-2</v>
      </c>
      <c r="H82">
        <v>8.0888925090172675E-2</v>
      </c>
      <c r="I82">
        <v>8.1621394252806817E-2</v>
      </c>
      <c r="J82">
        <v>8.2340827882567552E-2</v>
      </c>
      <c r="K82">
        <v>8.2982206985256754E-2</v>
      </c>
      <c r="L82">
        <v>8.3793724833328087E-2</v>
      </c>
      <c r="M82">
        <v>8.4602430807931547E-2</v>
      </c>
      <c r="N82">
        <v>8.5405814543181607E-2</v>
      </c>
      <c r="O82">
        <v>8.6189489359236954E-2</v>
      </c>
      <c r="P82">
        <v>8.6955776958758779E-2</v>
      </c>
      <c r="Q82">
        <v>8.770419011953183E-2</v>
      </c>
      <c r="R82">
        <v>8.8436603662162439E-2</v>
      </c>
      <c r="S82">
        <v>8.914809625809228E-2</v>
      </c>
      <c r="T82">
        <v>8.9843242341877821E-2</v>
      </c>
      <c r="U82">
        <v>9.0522883148073399E-2</v>
      </c>
      <c r="V82">
        <v>9.1186965709882231E-2</v>
      </c>
      <c r="W82">
        <v>9.1836012877445694E-2</v>
      </c>
      <c r="X82">
        <v>9.2467598953573746E-2</v>
      </c>
      <c r="Y82">
        <v>9.3084476536957866E-2</v>
      </c>
      <c r="Z82">
        <v>9.3687312642973253E-2</v>
      </c>
      <c r="AA82">
        <v>9.4275746549243422E-2</v>
      </c>
      <c r="AB82">
        <v>9.4850083493523946E-2</v>
      </c>
      <c r="AC82">
        <v>9.5411709896854366E-2</v>
      </c>
      <c r="AD82">
        <v>9.5959964986850818E-2</v>
      </c>
      <c r="AE82">
        <v>9.6495286982664547E-2</v>
      </c>
      <c r="AF82">
        <v>9.7017385510396487E-2</v>
      </c>
      <c r="AG82">
        <v>9.7527667753946723E-2</v>
      </c>
      <c r="AH82">
        <v>9.8030541356739692E-2</v>
      </c>
      <c r="AI82">
        <v>9.8520863240973422E-2</v>
      </c>
      <c r="AJ82">
        <v>9.8999952869645941E-2</v>
      </c>
      <c r="AK82">
        <v>9.9467213892980827E-2</v>
      </c>
      <c r="AL82">
        <v>9.9922723195454449E-2</v>
      </c>
      <c r="AM82">
        <v>0.10036562737150834</v>
      </c>
      <c r="AN82">
        <v>0.10079785021791832</v>
      </c>
      <c r="AO82">
        <v>0.10121979867781002</v>
      </c>
      <c r="AP82">
        <v>0.10162910547105983</v>
      </c>
      <c r="AQ82">
        <v>0.10202812933098722</v>
      </c>
    </row>
    <row r="83" spans="1:43" x14ac:dyDescent="0.25">
      <c r="A83" s="22" t="str">
        <f t="shared" si="1"/>
        <v>WLpTRAD</v>
      </c>
      <c r="B83" s="10" t="s">
        <v>150</v>
      </c>
      <c r="C83" s="10" t="s">
        <v>140</v>
      </c>
      <c r="D83">
        <v>-0.29570032269506236</v>
      </c>
      <c r="E83">
        <v>-0.28288905773797601</v>
      </c>
      <c r="F83">
        <v>-0.28205581948184322</v>
      </c>
      <c r="G83">
        <v>-0.2784528669026306</v>
      </c>
      <c r="H83">
        <v>-0.26703463821377171</v>
      </c>
      <c r="I83">
        <v>-0.26647629245612192</v>
      </c>
      <c r="J83">
        <v>-0.26607388540829957</v>
      </c>
      <c r="K83">
        <v>-0.26566192258442434</v>
      </c>
      <c r="L83">
        <v>-0.26473976540904587</v>
      </c>
      <c r="M83">
        <v>-0.26380312291112817</v>
      </c>
      <c r="N83">
        <v>-0.26289294539750085</v>
      </c>
      <c r="O83">
        <v>-0.26199089168550993</v>
      </c>
      <c r="P83">
        <v>-0.26109742637805516</v>
      </c>
      <c r="Q83">
        <v>-0.26021730186923037</v>
      </c>
      <c r="R83">
        <v>-0.25934951308510323</v>
      </c>
      <c r="S83">
        <v>-0.25848662312764464</v>
      </c>
      <c r="T83">
        <v>-0.25763730176364319</v>
      </c>
      <c r="U83">
        <v>-0.25680104914655633</v>
      </c>
      <c r="V83">
        <v>-0.25597817269308726</v>
      </c>
      <c r="W83">
        <v>-0.25516832961050884</v>
      </c>
      <c r="X83">
        <v>-0.25437212609797866</v>
      </c>
      <c r="Y83">
        <v>-0.25358867986727396</v>
      </c>
      <c r="Z83">
        <v>-0.25281735230081337</v>
      </c>
      <c r="AA83">
        <v>-0.25205844786737269</v>
      </c>
      <c r="AB83">
        <v>-0.25131179744639709</v>
      </c>
      <c r="AC83">
        <v>-0.25058444604681612</v>
      </c>
      <c r="AD83">
        <v>-0.24986989511934823</v>
      </c>
      <c r="AE83">
        <v>-0.24916783522226407</v>
      </c>
      <c r="AF83">
        <v>-0.24847860382063391</v>
      </c>
      <c r="AG83">
        <v>-0.247801660766202</v>
      </c>
      <c r="AH83">
        <v>-0.24715544436763165</v>
      </c>
      <c r="AI83">
        <v>-0.24652217972068299</v>
      </c>
      <c r="AJ83">
        <v>-0.24590095128767647</v>
      </c>
      <c r="AK83">
        <v>-0.24529269656868752</v>
      </c>
      <c r="AL83">
        <v>-0.24469768312897872</v>
      </c>
      <c r="AM83">
        <v>-0.24413483920872764</v>
      </c>
      <c r="AN83">
        <v>-0.24358473125529093</v>
      </c>
      <c r="AO83">
        <v>-0.24304732039484808</v>
      </c>
      <c r="AP83">
        <v>-0.2425252783963793</v>
      </c>
      <c r="AQ83">
        <v>-0.24201665610702117</v>
      </c>
    </row>
    <row r="84" spans="1:43" x14ac:dyDescent="0.25">
      <c r="A84" s="22" t="str">
        <f t="shared" si="1"/>
        <v>WLpHORE</v>
      </c>
      <c r="B84" s="10" t="s">
        <v>150</v>
      </c>
      <c r="C84" s="10" t="s">
        <v>141</v>
      </c>
      <c r="D84">
        <v>-0.31872177150958986</v>
      </c>
      <c r="E84">
        <v>-0.30444084080769307</v>
      </c>
      <c r="F84">
        <v>-0.30235787182388968</v>
      </c>
      <c r="G84">
        <v>-0.29737794341710322</v>
      </c>
      <c r="H84">
        <v>-0.28432398705909545</v>
      </c>
      <c r="I84">
        <v>-0.28269404791799935</v>
      </c>
      <c r="J84">
        <v>-0.28128997833338054</v>
      </c>
      <c r="K84">
        <v>-0.27990925725166055</v>
      </c>
      <c r="L84">
        <v>-0.27805584368667857</v>
      </c>
      <c r="M84">
        <v>-0.27619741846746543</v>
      </c>
      <c r="N84">
        <v>-0.27440222147693366</v>
      </c>
      <c r="O84">
        <v>-0.27263455660858893</v>
      </c>
      <c r="P84">
        <v>-0.27089685063894453</v>
      </c>
      <c r="Q84">
        <v>-0.26919363761327231</v>
      </c>
      <c r="R84">
        <v>-0.2675249786136697</v>
      </c>
      <c r="S84">
        <v>-0.2658743713025159</v>
      </c>
      <c r="T84">
        <v>-0.26425861076989776</v>
      </c>
      <c r="U84">
        <v>-0.26267646755685758</v>
      </c>
      <c r="V84">
        <v>-0.26112743656468801</v>
      </c>
      <c r="W84">
        <v>-0.25961044197371352</v>
      </c>
      <c r="X84">
        <v>-0.25811636684048056</v>
      </c>
      <c r="Y84">
        <v>-0.25665321915121625</v>
      </c>
      <c r="Z84">
        <v>-0.25521980469021022</v>
      </c>
      <c r="AA84">
        <v>-0.25381587288522695</v>
      </c>
      <c r="AB84">
        <v>-0.25244073685171181</v>
      </c>
      <c r="AC84">
        <v>-0.25111682751130626</v>
      </c>
      <c r="AD84">
        <v>-0.24982200926307924</v>
      </c>
      <c r="AE84">
        <v>-0.24855539924464778</v>
      </c>
      <c r="AF84">
        <v>-0.24731679639043072</v>
      </c>
      <c r="AG84">
        <v>-0.24610513958228092</v>
      </c>
      <c r="AH84">
        <v>-0.24495748741733014</v>
      </c>
      <c r="AI84">
        <v>-0.2438364596540529</v>
      </c>
      <c r="AJ84">
        <v>-0.24274109289673712</v>
      </c>
      <c r="AK84">
        <v>-0.24167237205129499</v>
      </c>
      <c r="AL84">
        <v>-0.24063038636465076</v>
      </c>
      <c r="AM84">
        <v>-0.23965094592959132</v>
      </c>
      <c r="AN84">
        <v>-0.23869704557533336</v>
      </c>
      <c r="AO84">
        <v>-0.23776859799525862</v>
      </c>
      <c r="AP84">
        <v>-0.23686824938553688</v>
      </c>
      <c r="AQ84">
        <v>-0.23599402822025617</v>
      </c>
    </row>
    <row r="85" spans="1:43" x14ac:dyDescent="0.25">
      <c r="A85" s="22" t="str">
        <f t="shared" si="1"/>
        <v>WLpTRAN_water</v>
      </c>
      <c r="B85" s="10" t="s">
        <v>150</v>
      </c>
      <c r="C85" s="10" t="s">
        <v>142</v>
      </c>
      <c r="D85">
        <v>1.8224513410509873</v>
      </c>
      <c r="E85">
        <v>1.7599902579300519</v>
      </c>
      <c r="F85">
        <v>1.7431691156477762</v>
      </c>
      <c r="G85">
        <v>1.7185994400811939</v>
      </c>
      <c r="H85">
        <v>1.6597823206417459</v>
      </c>
      <c r="I85">
        <v>1.6524720949380469</v>
      </c>
      <c r="J85">
        <v>1.6452235193743872</v>
      </c>
      <c r="K85">
        <v>1.6367895624877473</v>
      </c>
      <c r="L85">
        <v>1.6254360452813295</v>
      </c>
      <c r="M85">
        <v>1.6146266196418035</v>
      </c>
      <c r="N85">
        <v>1.6053690665663627</v>
      </c>
      <c r="O85">
        <v>1.5961519483978064</v>
      </c>
      <c r="P85">
        <v>1.5869392519025707</v>
      </c>
      <c r="Q85">
        <v>1.5777111471685308</v>
      </c>
      <c r="R85">
        <v>1.5684593608078328</v>
      </c>
      <c r="S85">
        <v>1.5585397540885833</v>
      </c>
      <c r="T85">
        <v>1.5486085140187351</v>
      </c>
      <c r="U85">
        <v>1.5386653820601477</v>
      </c>
      <c r="V85">
        <v>1.5287123288950475</v>
      </c>
      <c r="W85">
        <v>1.5187491302092211</v>
      </c>
      <c r="X85">
        <v>1.5086122339579657</v>
      </c>
      <c r="Y85">
        <v>1.4984504897756259</v>
      </c>
      <c r="Z85">
        <v>1.4882572932457769</v>
      </c>
      <c r="AA85">
        <v>1.4780340753433781</v>
      </c>
      <c r="AB85">
        <v>1.4677742866374761</v>
      </c>
      <c r="AC85">
        <v>1.4593921833534831</v>
      </c>
      <c r="AD85">
        <v>1.4510732365025156</v>
      </c>
      <c r="AE85">
        <v>1.4428121902567921</v>
      </c>
      <c r="AF85">
        <v>1.4346079802008223</v>
      </c>
      <c r="AG85">
        <v>1.4264589125197074</v>
      </c>
      <c r="AH85">
        <v>1.4208480277598958</v>
      </c>
      <c r="AI85">
        <v>1.4152766418327816</v>
      </c>
      <c r="AJ85">
        <v>1.4097461028259108</v>
      </c>
      <c r="AK85">
        <v>1.4042554012291517</v>
      </c>
      <c r="AL85">
        <v>1.398805397633951</v>
      </c>
      <c r="AM85">
        <v>1.3964705060448217</v>
      </c>
      <c r="AN85">
        <v>1.3941443997124248</v>
      </c>
      <c r="AO85">
        <v>1.3918293946051841</v>
      </c>
      <c r="AP85">
        <v>1.3895244635821506</v>
      </c>
      <c r="AQ85">
        <v>1.3872344533581322</v>
      </c>
    </row>
    <row r="86" spans="1:43" x14ac:dyDescent="0.25">
      <c r="A86" s="22" t="str">
        <f t="shared" si="1"/>
        <v>WLpTRAN_other</v>
      </c>
      <c r="B86" s="10" t="s">
        <v>150</v>
      </c>
      <c r="C86" s="10" t="s">
        <v>143</v>
      </c>
      <c r="D86">
        <v>0.18739975706156919</v>
      </c>
      <c r="E86">
        <v>0.18020728300066566</v>
      </c>
      <c r="F86">
        <v>0.18125241490184149</v>
      </c>
      <c r="G86">
        <v>0.18043586036595496</v>
      </c>
      <c r="H86">
        <v>0.17408742967325835</v>
      </c>
      <c r="I86">
        <v>0.17467729340438323</v>
      </c>
      <c r="J86">
        <v>0.17559066188685202</v>
      </c>
      <c r="K86">
        <v>0.17645552710752194</v>
      </c>
      <c r="L86">
        <v>0.17740560677441453</v>
      </c>
      <c r="M86">
        <v>0.17832205608590326</v>
      </c>
      <c r="N86">
        <v>0.17927730468853437</v>
      </c>
      <c r="O86">
        <v>0.18020666973517191</v>
      </c>
      <c r="P86">
        <v>0.18111298128938064</v>
      </c>
      <c r="Q86">
        <v>0.18199665589824804</v>
      </c>
      <c r="R86">
        <v>0.18285774707148228</v>
      </c>
      <c r="S86">
        <v>0.1836730948161111</v>
      </c>
      <c r="T86">
        <v>0.18446646584400536</v>
      </c>
      <c r="U86">
        <v>0.18523876486246221</v>
      </c>
      <c r="V86">
        <v>0.18599007377128601</v>
      </c>
      <c r="W86">
        <v>0.18672110676392378</v>
      </c>
      <c r="X86">
        <v>0.18743699632950514</v>
      </c>
      <c r="Y86">
        <v>0.18813352019878898</v>
      </c>
      <c r="Z86">
        <v>0.18881163209344926</v>
      </c>
      <c r="AA86">
        <v>0.18947129973405061</v>
      </c>
      <c r="AB86">
        <v>0.19011296908260594</v>
      </c>
      <c r="AC86">
        <v>0.19075219848595409</v>
      </c>
      <c r="AD86">
        <v>0.19137517374325666</v>
      </c>
      <c r="AE86">
        <v>0.19198247854541828</v>
      </c>
      <c r="AF86">
        <v>0.19257385733870089</v>
      </c>
      <c r="AG86">
        <v>0.19315064213433839</v>
      </c>
      <c r="AH86">
        <v>0.19374986347036946</v>
      </c>
      <c r="AI86">
        <v>0.19433394125218545</v>
      </c>
      <c r="AJ86">
        <v>0.1949040246827507</v>
      </c>
      <c r="AK86">
        <v>0.19545938940291316</v>
      </c>
      <c r="AL86">
        <v>0.19599982773110686</v>
      </c>
      <c r="AM86">
        <v>0.19656561966217029</v>
      </c>
      <c r="AN86">
        <v>0.19711724564598274</v>
      </c>
      <c r="AO86">
        <v>0.19765496748952938</v>
      </c>
      <c r="AP86">
        <v>0.19817630983196385</v>
      </c>
      <c r="AQ86">
        <v>0.19868336781317106</v>
      </c>
    </row>
    <row r="87" spans="1:43" x14ac:dyDescent="0.25">
      <c r="A87" s="22" t="str">
        <f t="shared" si="1"/>
        <v>WLpREBA</v>
      </c>
      <c r="B87" s="10" t="s">
        <v>150</v>
      </c>
      <c r="C87" s="10" t="s">
        <v>144</v>
      </c>
      <c r="D87">
        <v>-0.34451095817658856</v>
      </c>
      <c r="E87">
        <v>-0.3306686780187591</v>
      </c>
      <c r="F87">
        <v>-0.33147271175097953</v>
      </c>
      <c r="G87">
        <v>-0.32893890699192335</v>
      </c>
      <c r="H87">
        <v>-0.31674499410699386</v>
      </c>
      <c r="I87">
        <v>-0.31747899625115322</v>
      </c>
      <c r="J87">
        <v>-0.31834435965724617</v>
      </c>
      <c r="K87">
        <v>-0.31920436977294164</v>
      </c>
      <c r="L87">
        <v>-0.31979555765063189</v>
      </c>
      <c r="M87">
        <v>-0.32033222047098669</v>
      </c>
      <c r="N87">
        <v>-0.32084858486666751</v>
      </c>
      <c r="O87">
        <v>-0.32134199195270796</v>
      </c>
      <c r="P87">
        <v>-0.32181252979645636</v>
      </c>
      <c r="Q87">
        <v>-0.32226561173838358</v>
      </c>
      <c r="R87">
        <v>-0.32270009579144193</v>
      </c>
      <c r="S87">
        <v>-0.32311230034158178</v>
      </c>
      <c r="T87">
        <v>-0.32350792491675795</v>
      </c>
      <c r="U87">
        <v>-0.32388717893984492</v>
      </c>
      <c r="V87">
        <v>-0.32425123566972702</v>
      </c>
      <c r="W87">
        <v>-0.3246005242043164</v>
      </c>
      <c r="X87">
        <v>-0.32493712281531895</v>
      </c>
      <c r="Y87">
        <v>-0.32525983280794823</v>
      </c>
      <c r="Z87">
        <v>-0.32556865921161104</v>
      </c>
      <c r="AA87">
        <v>-0.3258645165846249</v>
      </c>
      <c r="AB87">
        <v>-0.32614790476790156</v>
      </c>
      <c r="AC87">
        <v>-0.32642390461438875</v>
      </c>
      <c r="AD87">
        <v>-0.32668897365036814</v>
      </c>
      <c r="AE87">
        <v>-0.32694363173780727</v>
      </c>
      <c r="AF87">
        <v>-0.32718909069898033</v>
      </c>
      <c r="AG87">
        <v>-0.32742477715010759</v>
      </c>
      <c r="AH87">
        <v>-0.32766501111562152</v>
      </c>
      <c r="AI87">
        <v>-0.32789729453822841</v>
      </c>
      <c r="AJ87">
        <v>-0.32812068486247087</v>
      </c>
      <c r="AK87">
        <v>-0.32833596135184029</v>
      </c>
      <c r="AL87">
        <v>-0.32854336438431775</v>
      </c>
      <c r="AM87">
        <v>-0.32876184475176318</v>
      </c>
      <c r="AN87">
        <v>-0.32897237254981299</v>
      </c>
      <c r="AO87">
        <v>-0.32917490606978617</v>
      </c>
      <c r="AP87">
        <v>-0.32937207856939221</v>
      </c>
      <c r="AQ87">
        <v>-0.32956159655788875</v>
      </c>
    </row>
    <row r="88" spans="1:43" x14ac:dyDescent="0.25">
      <c r="A88" s="22" t="str">
        <f t="shared" si="1"/>
        <v>WLpRENT</v>
      </c>
      <c r="B88" s="10" t="s">
        <v>150</v>
      </c>
      <c r="C88" s="10" t="s">
        <v>145</v>
      </c>
      <c r="D88">
        <v>-0.37087665902211725</v>
      </c>
      <c r="E88">
        <v>-0.35693791758781834</v>
      </c>
      <c r="F88">
        <v>-0.35907526532560757</v>
      </c>
      <c r="G88">
        <v>-0.35756176573713766</v>
      </c>
      <c r="H88">
        <v>-0.3453287458808344</v>
      </c>
      <c r="I88">
        <v>-0.34723348589401726</v>
      </c>
      <c r="J88">
        <v>-0.3492666117499908</v>
      </c>
      <c r="K88">
        <v>-0.35128772490195093</v>
      </c>
      <c r="L88">
        <v>-0.35320796289747824</v>
      </c>
      <c r="M88">
        <v>-0.35505432840701345</v>
      </c>
      <c r="N88">
        <v>-0.35684552131912306</v>
      </c>
      <c r="O88">
        <v>-0.35859817196505589</v>
      </c>
      <c r="P88">
        <v>-0.3603115161583138</v>
      </c>
      <c r="Q88">
        <v>-0.36199135400469978</v>
      </c>
      <c r="R88">
        <v>-0.36363595208379584</v>
      </c>
      <c r="S88">
        <v>-0.36524732991385167</v>
      </c>
      <c r="T88">
        <v>-0.36682470833953396</v>
      </c>
      <c r="U88">
        <v>-0.36836830177900504</v>
      </c>
      <c r="V88">
        <v>-0.36987946302274899</v>
      </c>
      <c r="W88">
        <v>-0.37135872593526298</v>
      </c>
      <c r="X88">
        <v>-0.37280745509057939</v>
      </c>
      <c r="Y88">
        <v>-0.3742251838875032</v>
      </c>
      <c r="Z88">
        <v>-0.37561192295046852</v>
      </c>
      <c r="AA88">
        <v>-0.37696867645844373</v>
      </c>
      <c r="AB88">
        <v>-0.37829594655779764</v>
      </c>
      <c r="AC88">
        <v>-0.37959073610519994</v>
      </c>
      <c r="AD88">
        <v>-0.38085676249724465</v>
      </c>
      <c r="AE88">
        <v>-0.38209581856985458</v>
      </c>
      <c r="AF88">
        <v>-0.38330883823444017</v>
      </c>
      <c r="AG88">
        <v>-0.3844960948122258</v>
      </c>
      <c r="AH88">
        <v>-0.38566127340760753</v>
      </c>
      <c r="AI88">
        <v>-0.38680201233769756</v>
      </c>
      <c r="AJ88">
        <v>-0.38791701452455846</v>
      </c>
      <c r="AK88">
        <v>-0.38900651267678399</v>
      </c>
      <c r="AL88">
        <v>-0.39007048982861836</v>
      </c>
      <c r="AM88">
        <v>-0.3911214129292927</v>
      </c>
      <c r="AN88">
        <v>-0.39214650704103227</v>
      </c>
      <c r="AO88">
        <v>-0.39314544186847072</v>
      </c>
      <c r="AP88">
        <v>-0.39412049235201119</v>
      </c>
      <c r="AQ88">
        <v>-0.39506881419466816</v>
      </c>
    </row>
    <row r="89" spans="1:43" x14ac:dyDescent="0.25">
      <c r="A89" s="22" t="str">
        <f t="shared" si="1"/>
        <v>WLpPUBO</v>
      </c>
      <c r="B89" s="10" t="s">
        <v>150</v>
      </c>
      <c r="C89" s="10" t="s">
        <v>146</v>
      </c>
      <c r="D89">
        <v>-0.24205941438348169</v>
      </c>
      <c r="E89">
        <v>-0.23079843867189215</v>
      </c>
      <c r="F89">
        <v>-0.22935914589152775</v>
      </c>
      <c r="G89">
        <v>-0.22568576374337637</v>
      </c>
      <c r="H89">
        <v>-0.21573862837618729</v>
      </c>
      <c r="I89">
        <v>-0.21459319423660678</v>
      </c>
      <c r="J89">
        <v>-0.21352767868567163</v>
      </c>
      <c r="K89">
        <v>-0.21250834867653484</v>
      </c>
      <c r="L89">
        <v>-0.21111037775218069</v>
      </c>
      <c r="M89">
        <v>-0.20972037541584326</v>
      </c>
      <c r="N89">
        <v>-0.2083935507521148</v>
      </c>
      <c r="O89">
        <v>-0.20709385264582486</v>
      </c>
      <c r="P89">
        <v>-0.20582080228862468</v>
      </c>
      <c r="Q89">
        <v>-0.20457688835999713</v>
      </c>
      <c r="R89">
        <v>-0.20336081884725879</v>
      </c>
      <c r="S89">
        <v>-0.20215991589127444</v>
      </c>
      <c r="T89">
        <v>-0.20098692665686055</v>
      </c>
      <c r="U89">
        <v>-0.19984066396828742</v>
      </c>
      <c r="V89">
        <v>-0.19872075323968663</v>
      </c>
      <c r="W89">
        <v>-0.19762624871090156</v>
      </c>
      <c r="X89">
        <v>-0.19656007363104605</v>
      </c>
      <c r="Y89">
        <v>-0.19551810866351985</v>
      </c>
      <c r="Z89">
        <v>-0.19449928666929867</v>
      </c>
      <c r="AA89">
        <v>-0.19350346585877498</v>
      </c>
      <c r="AB89">
        <v>-0.19253013309181172</v>
      </c>
      <c r="AC89">
        <v>-0.19158853646603083</v>
      </c>
      <c r="AD89">
        <v>-0.19066868516794117</v>
      </c>
      <c r="AE89">
        <v>-0.18976994838167363</v>
      </c>
      <c r="AF89">
        <v>-0.18889242177507382</v>
      </c>
      <c r="AG89">
        <v>-0.18803454421165217</v>
      </c>
      <c r="AH89">
        <v>-0.18721374811858443</v>
      </c>
      <c r="AI89">
        <v>-0.1864130096203811</v>
      </c>
      <c r="AJ89">
        <v>-0.18563116237453331</v>
      </c>
      <c r="AK89">
        <v>-0.18486896882700249</v>
      </c>
      <c r="AL89">
        <v>-0.18412642219918421</v>
      </c>
      <c r="AM89">
        <v>-0.18341595660286997</v>
      </c>
      <c r="AN89">
        <v>-0.18272413020971173</v>
      </c>
      <c r="AO89">
        <v>-0.18205067871708022</v>
      </c>
      <c r="AP89">
        <v>-0.18139809212498784</v>
      </c>
      <c r="AQ89">
        <v>-0.18076421019396741</v>
      </c>
    </row>
    <row r="90" spans="1:43" x14ac:dyDescent="0.25">
      <c r="A90" s="22" t="str">
        <f t="shared" si="1"/>
        <v>WLpWAST</v>
      </c>
      <c r="B90" s="10" t="s">
        <v>150</v>
      </c>
      <c r="C90" s="10" t="s">
        <v>147</v>
      </c>
      <c r="D90">
        <v>0.74115841415663219</v>
      </c>
      <c r="E90">
        <v>0.70839654546689368</v>
      </c>
      <c r="F90">
        <v>0.7077635356562838</v>
      </c>
      <c r="G90">
        <v>0.69983682267829672</v>
      </c>
      <c r="H90">
        <v>0.6712726044562416</v>
      </c>
      <c r="I90">
        <v>0.67073890541586134</v>
      </c>
      <c r="J90">
        <v>0.67027638979079607</v>
      </c>
      <c r="K90">
        <v>0.66978529158269762</v>
      </c>
      <c r="L90">
        <v>0.66938414294548143</v>
      </c>
      <c r="M90">
        <v>0.66901841254005379</v>
      </c>
      <c r="N90">
        <v>0.66867943395525997</v>
      </c>
      <c r="O90">
        <v>0.66835509620461686</v>
      </c>
      <c r="P90">
        <v>0.66804611495270372</v>
      </c>
      <c r="Q90">
        <v>0.66774896769107739</v>
      </c>
      <c r="R90">
        <v>0.66746407816141662</v>
      </c>
      <c r="S90">
        <v>0.66718875981321135</v>
      </c>
      <c r="T90">
        <v>0.66692349989323119</v>
      </c>
      <c r="U90">
        <v>0.66666956950091771</v>
      </c>
      <c r="V90">
        <v>0.66642558547273256</v>
      </c>
      <c r="W90">
        <v>0.66619095004068329</v>
      </c>
      <c r="X90">
        <v>0.66596753684155863</v>
      </c>
      <c r="Y90">
        <v>0.66575267202755872</v>
      </c>
      <c r="Z90">
        <v>0.66554689882916973</v>
      </c>
      <c r="AA90">
        <v>0.6653494061256402</v>
      </c>
      <c r="AB90">
        <v>0.66515988264064752</v>
      </c>
      <c r="AC90">
        <v>0.66497715738289942</v>
      </c>
      <c r="AD90">
        <v>0.66480278678766724</v>
      </c>
      <c r="AE90">
        <v>0.66463380241807823</v>
      </c>
      <c r="AF90">
        <v>0.66447136993487188</v>
      </c>
      <c r="AG90">
        <v>0.66431506196590562</v>
      </c>
      <c r="AH90">
        <v>0.66416418166610991</v>
      </c>
      <c r="AI90">
        <v>0.66401819106564564</v>
      </c>
      <c r="AJ90">
        <v>0.66387810730726582</v>
      </c>
      <c r="AK90">
        <v>0.66374320171019618</v>
      </c>
      <c r="AL90">
        <v>0.66361325762514034</v>
      </c>
      <c r="AM90">
        <v>0.66348448996777287</v>
      </c>
      <c r="AN90">
        <v>0.66336086931203075</v>
      </c>
      <c r="AO90">
        <v>0.66324251306549198</v>
      </c>
      <c r="AP90">
        <v>0.66312685611634126</v>
      </c>
      <c r="AQ90">
        <v>0.6630162390107267</v>
      </c>
    </row>
    <row r="91" spans="1:43" x14ac:dyDescent="0.25">
      <c r="A91" s="22" t="str">
        <f t="shared" si="1"/>
        <v>WLpRECY</v>
      </c>
      <c r="B91" s="10" t="s">
        <v>150</v>
      </c>
      <c r="C91" s="10" t="s">
        <v>148</v>
      </c>
      <c r="D91">
        <v>1.822927543513913E-11</v>
      </c>
      <c r="E91">
        <v>4.8954205598104873E-12</v>
      </c>
      <c r="F91">
        <v>4.9705050318704645E-11</v>
      </c>
      <c r="G91">
        <v>-3.6811217485679971E-12</v>
      </c>
      <c r="H91">
        <v>-3.7892605719423465E-12</v>
      </c>
      <c r="I91">
        <v>-8.5953354676815419E-11</v>
      </c>
      <c r="J91">
        <v>6.23052243479007E-11</v>
      </c>
      <c r="K91">
        <v>-1.1655961734001534E-10</v>
      </c>
      <c r="L91">
        <v>-1.0803954952887621E-11</v>
      </c>
      <c r="M91">
        <v>-4.8707919642065887E-12</v>
      </c>
      <c r="N91">
        <v>2.8127777885685019E-13</v>
      </c>
      <c r="O91">
        <v>-3.3761216045036319E-11</v>
      </c>
      <c r="P91">
        <v>-1.2251988334467667E-11</v>
      </c>
      <c r="Q91">
        <v>-2.1280398972926135E-10</v>
      </c>
      <c r="R91">
        <v>-3.3640284892916741E-12</v>
      </c>
      <c r="S91">
        <v>2.0648876775108961E-10</v>
      </c>
      <c r="T91">
        <v>2.6330952002107027E-11</v>
      </c>
      <c r="U91">
        <v>-2.2030304043692272E-10</v>
      </c>
      <c r="V91">
        <v>1.9348120328110952E-11</v>
      </c>
      <c r="W91">
        <v>-7.8576617434933376E-12</v>
      </c>
      <c r="X91">
        <v>2.668746907491526E-11</v>
      </c>
      <c r="Y91">
        <v>2.1689809670544236E-11</v>
      </c>
      <c r="Z91">
        <v>8.9160068218200264E-12</v>
      </c>
      <c r="AA91">
        <v>-8.7287470654282196E-12</v>
      </c>
      <c r="AB91">
        <v>1.8341539953503628E-10</v>
      </c>
      <c r="AC91">
        <v>-2.0430942458673908E-10</v>
      </c>
      <c r="AD91">
        <v>-1.331034503101219E-10</v>
      </c>
      <c r="AE91">
        <v>-7.3274719625260362E-13</v>
      </c>
      <c r="AF91">
        <v>2.2623330986269424E-11</v>
      </c>
      <c r="AG91">
        <v>-3.3618058337125943E-11</v>
      </c>
      <c r="AH91">
        <v>3.4776667656721827E-11</v>
      </c>
      <c r="AI91">
        <v>1.682144163545063E-11</v>
      </c>
      <c r="AJ91">
        <v>1.7102329834435547E-10</v>
      </c>
      <c r="AK91">
        <v>-2.3564035972053483E-10</v>
      </c>
      <c r="AL91">
        <v>-2.2224616569831157E-11</v>
      </c>
      <c r="AM91">
        <v>-3.1608061046989319E-11</v>
      </c>
      <c r="AN91">
        <v>-7.3188066718188338E-11</v>
      </c>
      <c r="AO91">
        <v>-4.8874653824949874E-11</v>
      </c>
      <c r="AP91">
        <v>-8.1658516060208152E-11</v>
      </c>
      <c r="AQ91">
        <v>-2.0542590024768696E-11</v>
      </c>
    </row>
    <row r="92" spans="1:43" x14ac:dyDescent="0.25">
      <c r="A92" s="22" t="str">
        <f t="shared" si="1"/>
        <v>WFMpPLNT</v>
      </c>
      <c r="B92" s="10" t="s">
        <v>151</v>
      </c>
      <c r="C92" s="10" t="s">
        <v>119</v>
      </c>
      <c r="D92">
        <v>3.62971715310203E-2</v>
      </c>
      <c r="E92">
        <v>4.2786912538571163E-2</v>
      </c>
      <c r="F92">
        <v>4.8156518665946987E-2</v>
      </c>
      <c r="G92">
        <v>5.4088312491785695E-2</v>
      </c>
      <c r="H92">
        <v>6.038986268185622E-2</v>
      </c>
      <c r="I92">
        <v>6.6227133546240546E-2</v>
      </c>
      <c r="J92">
        <v>7.1707514660952668E-2</v>
      </c>
      <c r="K92">
        <v>7.7000763886681672E-2</v>
      </c>
      <c r="L92">
        <v>8.0202263269773866E-2</v>
      </c>
      <c r="M92">
        <v>8.327999352211507E-2</v>
      </c>
      <c r="N92">
        <v>8.6284824144155628E-2</v>
      </c>
      <c r="O92">
        <v>8.9189615378277368E-2</v>
      </c>
      <c r="P92">
        <v>9.2000761838686718E-2</v>
      </c>
      <c r="Q92">
        <v>9.4741448904336431E-2</v>
      </c>
      <c r="R92">
        <v>9.7403721967465134E-2</v>
      </c>
      <c r="S92">
        <v>9.9977217316956163E-2</v>
      </c>
      <c r="T92">
        <v>0.10247968017066067</v>
      </c>
      <c r="U92">
        <v>0.1049140016131922</v>
      </c>
      <c r="V92">
        <v>0.10728221815179195</v>
      </c>
      <c r="W92">
        <v>0.10958664040815638</v>
      </c>
      <c r="X92">
        <v>0.11182566214102238</v>
      </c>
      <c r="Y92">
        <v>0.11400357547847384</v>
      </c>
      <c r="Z92">
        <v>0.11612229341570428</v>
      </c>
      <c r="AA92">
        <v>0.11818240691256529</v>
      </c>
      <c r="AB92">
        <v>0.12018516322689461</v>
      </c>
      <c r="AC92">
        <v>0.1221311176146735</v>
      </c>
      <c r="AD92">
        <v>0.12402484550241533</v>
      </c>
      <c r="AE92">
        <v>0.12586859320111721</v>
      </c>
      <c r="AF92">
        <v>0.12766360284423547</v>
      </c>
      <c r="AG92">
        <v>0.12941285024075996</v>
      </c>
      <c r="AH92">
        <v>0.13114489496326578</v>
      </c>
      <c r="AI92">
        <v>0.13283242383355179</v>
      </c>
      <c r="AJ92">
        <v>0.13447741706696412</v>
      </c>
      <c r="AK92">
        <v>0.13607944283444484</v>
      </c>
      <c r="AL92">
        <v>0.13763937221421019</v>
      </c>
      <c r="AM92">
        <v>0.13918736962632022</v>
      </c>
      <c r="AN92">
        <v>0.14069528946514998</v>
      </c>
      <c r="AO92">
        <v>0.14216407427410541</v>
      </c>
      <c r="AP92">
        <v>0.14359166537494783</v>
      </c>
      <c r="AQ92">
        <v>0.14498154448711634</v>
      </c>
    </row>
    <row r="93" spans="1:43" x14ac:dyDescent="0.25">
      <c r="A93" s="22" t="str">
        <f t="shared" si="1"/>
        <v>WFMpANIM</v>
      </c>
      <c r="B93" s="10" t="s">
        <v>151</v>
      </c>
      <c r="C93" s="10" t="s">
        <v>120</v>
      </c>
      <c r="D93">
        <v>7.2472420204969197</v>
      </c>
      <c r="E93">
        <v>7.2951933331430441</v>
      </c>
      <c r="F93">
        <v>7.231995417390249</v>
      </c>
      <c r="G93">
        <v>7.3246777146422177</v>
      </c>
      <c r="H93">
        <v>7.3903117309153883</v>
      </c>
      <c r="I93">
        <v>7.3963887891006195</v>
      </c>
      <c r="J93">
        <v>7.4011221482382918</v>
      </c>
      <c r="K93">
        <v>7.4061051240751423</v>
      </c>
      <c r="L93">
        <v>7.4091425651633163</v>
      </c>
      <c r="M93">
        <v>7.4120549236988005</v>
      </c>
      <c r="N93">
        <v>7.414896484388767</v>
      </c>
      <c r="O93">
        <v>7.4176543558656443</v>
      </c>
      <c r="P93">
        <v>7.4203470615919525</v>
      </c>
      <c r="Q93">
        <v>7.4229853263235706</v>
      </c>
      <c r="R93">
        <v>7.4255636396022942</v>
      </c>
      <c r="S93">
        <v>7.4280668009759889</v>
      </c>
      <c r="T93">
        <v>7.4305127697700399</v>
      </c>
      <c r="U93">
        <v>7.4329080687257854</v>
      </c>
      <c r="V93">
        <v>7.435249754074702</v>
      </c>
      <c r="W93">
        <v>7.4375412457665435</v>
      </c>
      <c r="X93">
        <v>7.4397574461490663</v>
      </c>
      <c r="Y93">
        <v>7.4419235223725391</v>
      </c>
      <c r="Z93">
        <v>7.4440452763644851</v>
      </c>
      <c r="AA93">
        <v>7.4461187867653686</v>
      </c>
      <c r="AB93">
        <v>7.4481441083405473</v>
      </c>
      <c r="AC93">
        <v>7.4501064368437779</v>
      </c>
      <c r="AD93">
        <v>7.452026991623705</v>
      </c>
      <c r="AE93">
        <v>7.4539076118671233</v>
      </c>
      <c r="AF93">
        <v>7.4557426837821827</v>
      </c>
      <c r="AG93">
        <v>7.457543876612271</v>
      </c>
      <c r="AH93">
        <v>7.4593218437117628</v>
      </c>
      <c r="AI93">
        <v>7.4610560162798203</v>
      </c>
      <c r="AJ93">
        <v>7.4627588230173769</v>
      </c>
      <c r="AK93">
        <v>7.4644240512450972</v>
      </c>
      <c r="AL93">
        <v>7.466051718180915</v>
      </c>
      <c r="AM93">
        <v>7.467636531259962</v>
      </c>
      <c r="AN93">
        <v>7.4691903987547832</v>
      </c>
      <c r="AO93">
        <v>7.4707055505950404</v>
      </c>
      <c r="AP93">
        <v>7.4721901477086039</v>
      </c>
      <c r="AQ93">
        <v>7.4736369656161781</v>
      </c>
    </row>
    <row r="94" spans="1:43" x14ac:dyDescent="0.25">
      <c r="A94" s="22" t="str">
        <f t="shared" si="1"/>
        <v>WFMpFORE</v>
      </c>
      <c r="B94" s="10" t="s">
        <v>151</v>
      </c>
      <c r="C94" s="10" t="s">
        <v>121</v>
      </c>
      <c r="D94">
        <v>0.21467732362666153</v>
      </c>
      <c r="E94">
        <v>0.21030185123908246</v>
      </c>
      <c r="F94">
        <v>0.20809783163661727</v>
      </c>
      <c r="G94">
        <v>0.20572218609089851</v>
      </c>
      <c r="H94">
        <v>0.20111308749511569</v>
      </c>
      <c r="I94">
        <v>0.20026659283293674</v>
      </c>
      <c r="J94">
        <v>0.20187989191483807</v>
      </c>
      <c r="K94">
        <v>0.20267109495905022</v>
      </c>
      <c r="L94">
        <v>0.20249186915584713</v>
      </c>
      <c r="M94">
        <v>0.20235579891167982</v>
      </c>
      <c r="N94">
        <v>0.20225700846917211</v>
      </c>
      <c r="O94">
        <v>0.20213653382609484</v>
      </c>
      <c r="P94">
        <v>0.20199590818660179</v>
      </c>
      <c r="Q94">
        <v>0.20183153534257867</v>
      </c>
      <c r="R94">
        <v>0.20164781251706812</v>
      </c>
      <c r="S94">
        <v>0.20141989163067686</v>
      </c>
      <c r="T94">
        <v>0.20117433799243445</v>
      </c>
      <c r="U94">
        <v>0.20091296054614061</v>
      </c>
      <c r="V94">
        <v>0.20063646234698984</v>
      </c>
      <c r="W94">
        <v>0.20034612388680051</v>
      </c>
      <c r="X94">
        <v>0.2000694084995088</v>
      </c>
      <c r="Y94">
        <v>0.19977845276090123</v>
      </c>
      <c r="Z94">
        <v>0.19947410415941241</v>
      </c>
      <c r="AA94">
        <v>0.19915633912243114</v>
      </c>
      <c r="AB94">
        <v>0.19882574010772261</v>
      </c>
      <c r="AC94">
        <v>0.19846621610907947</v>
      </c>
      <c r="AD94">
        <v>0.19809694258807503</v>
      </c>
      <c r="AE94">
        <v>0.19771861699386944</v>
      </c>
      <c r="AF94">
        <v>0.19733137822441771</v>
      </c>
      <c r="AG94">
        <v>0.19693684010527907</v>
      </c>
      <c r="AH94">
        <v>0.19657642523416999</v>
      </c>
      <c r="AI94">
        <v>0.19620842929624843</v>
      </c>
      <c r="AJ94">
        <v>0.19583518549608731</v>
      </c>
      <c r="AK94">
        <v>0.19545742417391934</v>
      </c>
      <c r="AL94">
        <v>0.19507581742314975</v>
      </c>
      <c r="AM94">
        <v>0.19476308779105705</v>
      </c>
      <c r="AN94">
        <v>0.19444863430184142</v>
      </c>
      <c r="AO94">
        <v>0.19413393608409896</v>
      </c>
      <c r="AP94">
        <v>0.19381777671714795</v>
      </c>
      <c r="AQ94">
        <v>0.19350298269159968</v>
      </c>
    </row>
    <row r="95" spans="1:43" x14ac:dyDescent="0.25">
      <c r="A95" s="22" t="str">
        <f t="shared" si="1"/>
        <v>WFMpFISH</v>
      </c>
      <c r="B95" s="10" t="s">
        <v>151</v>
      </c>
      <c r="C95" s="10" t="s">
        <v>122</v>
      </c>
      <c r="D95">
        <v>-0.20767253478798531</v>
      </c>
      <c r="E95">
        <v>-0.18947018922836159</v>
      </c>
      <c r="F95">
        <v>-0.17483911990716708</v>
      </c>
      <c r="G95">
        <v>-0.1601088922022586</v>
      </c>
      <c r="H95">
        <v>-0.1429568701069564</v>
      </c>
      <c r="I95">
        <v>-0.13029523476378854</v>
      </c>
      <c r="J95">
        <v>-0.12049695959206472</v>
      </c>
      <c r="K95">
        <v>-0.11026104726533692</v>
      </c>
      <c r="L95">
        <v>-0.10423596493838586</v>
      </c>
      <c r="M95">
        <v>-9.8469889498308885E-2</v>
      </c>
      <c r="N95">
        <v>-9.2886828532808774E-2</v>
      </c>
      <c r="O95">
        <v>-8.7472857829244091E-2</v>
      </c>
      <c r="P95">
        <v>-8.2223384881647696E-2</v>
      </c>
      <c r="Q95">
        <v>-7.7090207135387417E-2</v>
      </c>
      <c r="R95">
        <v>-7.2100104838954279E-2</v>
      </c>
      <c r="S95">
        <v>-6.7250337326578896E-2</v>
      </c>
      <c r="T95">
        <v>-6.2528722619952917E-2</v>
      </c>
      <c r="U95">
        <v>-5.7930495745828384E-2</v>
      </c>
      <c r="V95">
        <v>-5.3451452167329216E-2</v>
      </c>
      <c r="W95">
        <v>-4.9087345831377381E-2</v>
      </c>
      <c r="X95">
        <v>-4.4843107747266832E-2</v>
      </c>
      <c r="Y95">
        <v>-4.0707966528137504E-2</v>
      </c>
      <c r="Z95">
        <v>-3.6678147255334491E-2</v>
      </c>
      <c r="AA95">
        <v>-3.2751338395572586E-2</v>
      </c>
      <c r="AB95">
        <v>-2.8924998891746555E-2</v>
      </c>
      <c r="AC95">
        <v>-2.5174727588047886E-2</v>
      </c>
      <c r="AD95">
        <v>-2.1518083067996352E-2</v>
      </c>
      <c r="AE95">
        <v>-1.795136017026425E-2</v>
      </c>
      <c r="AF95">
        <v>-1.4472082210767002E-2</v>
      </c>
      <c r="AG95">
        <v>-1.1076170090077952E-2</v>
      </c>
      <c r="AH95">
        <v>-7.7350164351440345E-3</v>
      </c>
      <c r="AI95">
        <v>-4.4751240807150514E-3</v>
      </c>
      <c r="AJ95">
        <v>-1.2947231323039974E-3</v>
      </c>
      <c r="AK95">
        <v>1.8052028718966522E-3</v>
      </c>
      <c r="AL95">
        <v>4.8254452673863312E-3</v>
      </c>
      <c r="AM95">
        <v>7.7752858328292377E-3</v>
      </c>
      <c r="AN95">
        <v>1.0647510340718836E-2</v>
      </c>
      <c r="AO95">
        <v>1.3442826618670828E-2</v>
      </c>
      <c r="AP95">
        <v>1.6158885350618747E-2</v>
      </c>
      <c r="AQ95">
        <v>1.8799459947811292E-2</v>
      </c>
    </row>
    <row r="96" spans="1:43" x14ac:dyDescent="0.25">
      <c r="A96" s="22" t="str">
        <f t="shared" si="1"/>
        <v>WFMpFOSM</v>
      </c>
      <c r="B96" s="10" t="s">
        <v>151</v>
      </c>
      <c r="C96" s="10" t="s">
        <v>123</v>
      </c>
      <c r="D96">
        <v>1.1759685541206797</v>
      </c>
      <c r="E96">
        <v>1.1618283509370797</v>
      </c>
      <c r="F96">
        <v>1.1558597163873254</v>
      </c>
      <c r="G96">
        <v>1.1537254640353498</v>
      </c>
      <c r="H96">
        <v>1.1379752006591617</v>
      </c>
      <c r="I96">
        <v>1.140698197843385</v>
      </c>
      <c r="J96">
        <v>1.1558519853806715</v>
      </c>
      <c r="K96">
        <v>1.1678826491743604</v>
      </c>
      <c r="L96">
        <v>1.1701338986180034</v>
      </c>
      <c r="M96">
        <v>1.1725257052502813</v>
      </c>
      <c r="N96">
        <v>1.1749071943545064</v>
      </c>
      <c r="O96">
        <v>1.1771888651553322</v>
      </c>
      <c r="P96">
        <v>1.1793633586399497</v>
      </c>
      <c r="Q96">
        <v>1.1814513019895225</v>
      </c>
      <c r="R96">
        <v>1.1834383073531165</v>
      </c>
      <c r="S96">
        <v>1.1852871168682915</v>
      </c>
      <c r="T96">
        <v>1.1870489460168812</v>
      </c>
      <c r="U96">
        <v>1.1887303178654693</v>
      </c>
      <c r="V96">
        <v>1.1903348930395816</v>
      </c>
      <c r="W96">
        <v>1.1918664470810976</v>
      </c>
      <c r="X96">
        <v>1.1934271728469066</v>
      </c>
      <c r="Y96">
        <v>1.1949089606630019</v>
      </c>
      <c r="Z96">
        <v>1.1963125293161307</v>
      </c>
      <c r="AA96">
        <v>1.1976385882428049</v>
      </c>
      <c r="AB96">
        <v>1.1988891084838091</v>
      </c>
      <c r="AC96">
        <v>1.1999963081729805</v>
      </c>
      <c r="AD96">
        <v>1.201038200173246</v>
      </c>
      <c r="AE96">
        <v>1.2020124081762367</v>
      </c>
      <c r="AF96">
        <v>1.2029239084685803</v>
      </c>
      <c r="AG96">
        <v>1.2037728872652584</v>
      </c>
      <c r="AH96">
        <v>1.2046515181262256</v>
      </c>
      <c r="AI96">
        <v>1.2054705419134941</v>
      </c>
      <c r="AJ96">
        <v>1.2062351890551171</v>
      </c>
      <c r="AK96">
        <v>1.206950963961791</v>
      </c>
      <c r="AL96">
        <v>1.2076164047006261</v>
      </c>
      <c r="AM96">
        <v>1.2084661091813409</v>
      </c>
      <c r="AN96">
        <v>1.2092777243290143</v>
      </c>
      <c r="AO96">
        <v>1.2100567724205269</v>
      </c>
      <c r="AP96">
        <v>1.2108066924336243</v>
      </c>
      <c r="AQ96">
        <v>1.2115266833261029</v>
      </c>
    </row>
    <row r="97" spans="1:43" x14ac:dyDescent="0.25">
      <c r="A97" s="22" t="str">
        <f t="shared" si="1"/>
        <v>WFMpOTHM</v>
      </c>
      <c r="B97" s="10" t="s">
        <v>151</v>
      </c>
      <c r="C97" s="10" t="s">
        <v>124</v>
      </c>
      <c r="D97">
        <v>-0.52750979294710842</v>
      </c>
      <c r="E97">
        <v>-0.52121730832248248</v>
      </c>
      <c r="F97">
        <v>-0.51630544347980512</v>
      </c>
      <c r="G97">
        <v>-0.51620664909886849</v>
      </c>
      <c r="H97">
        <v>-0.51004076671269516</v>
      </c>
      <c r="I97">
        <v>-0.50857501706908381</v>
      </c>
      <c r="J97">
        <v>-0.50868162485547574</v>
      </c>
      <c r="K97">
        <v>-0.50839055698699398</v>
      </c>
      <c r="L97">
        <v>-0.50760427110114759</v>
      </c>
      <c r="M97">
        <v>-0.50672632573117826</v>
      </c>
      <c r="N97">
        <v>-0.50572940009888201</v>
      </c>
      <c r="O97">
        <v>-0.50470428038343962</v>
      </c>
      <c r="P97">
        <v>-0.50366203804854082</v>
      </c>
      <c r="Q97">
        <v>-0.50261009355046204</v>
      </c>
      <c r="R97">
        <v>-0.5015573918808881</v>
      </c>
      <c r="S97">
        <v>-0.50051770393894657</v>
      </c>
      <c r="T97">
        <v>-0.49948068496281994</v>
      </c>
      <c r="U97">
        <v>-0.49844597171570848</v>
      </c>
      <c r="V97">
        <v>-0.49741555051255315</v>
      </c>
      <c r="W97">
        <v>-0.49639056830987838</v>
      </c>
      <c r="X97">
        <v>-0.49534784056944792</v>
      </c>
      <c r="Y97">
        <v>-0.49431097765445842</v>
      </c>
      <c r="Z97">
        <v>-0.49327990243233594</v>
      </c>
      <c r="AA97">
        <v>-0.49225613685082931</v>
      </c>
      <c r="AB97">
        <v>-0.49124079049741121</v>
      </c>
      <c r="AC97">
        <v>-0.49020931437170451</v>
      </c>
      <c r="AD97">
        <v>-0.4891896463483576</v>
      </c>
      <c r="AE97">
        <v>-0.48818290548001242</v>
      </c>
      <c r="AF97">
        <v>-0.48718992139768819</v>
      </c>
      <c r="AG97">
        <v>-0.48621022528438412</v>
      </c>
      <c r="AH97">
        <v>-0.48524263940368761</v>
      </c>
      <c r="AI97">
        <v>-0.48429054981690323</v>
      </c>
      <c r="AJ97">
        <v>-0.48335414673234195</v>
      </c>
      <c r="AK97">
        <v>-0.48243597995430926</v>
      </c>
      <c r="AL97">
        <v>-0.48153582992423738</v>
      </c>
      <c r="AM97">
        <v>-0.48067428663612527</v>
      </c>
      <c r="AN97">
        <v>-0.4798327107765209</v>
      </c>
      <c r="AO97">
        <v>-0.47901202170271295</v>
      </c>
      <c r="AP97">
        <v>-0.47821596030455404</v>
      </c>
      <c r="AQ97">
        <v>-0.47744112425443541</v>
      </c>
    </row>
    <row r="98" spans="1:43" x14ac:dyDescent="0.25">
      <c r="A98" s="22" t="str">
        <f t="shared" si="1"/>
        <v>WFMpFBTO</v>
      </c>
      <c r="B98" s="10" t="s">
        <v>151</v>
      </c>
      <c r="C98" s="10" t="s">
        <v>125</v>
      </c>
      <c r="D98">
        <v>0.57220749400754167</v>
      </c>
      <c r="E98">
        <v>0.57799362646982888</v>
      </c>
      <c r="F98">
        <v>0.57405317462255068</v>
      </c>
      <c r="G98">
        <v>0.58208060094895553</v>
      </c>
      <c r="H98">
        <v>0.58862292614666534</v>
      </c>
      <c r="I98">
        <v>0.59032690019738376</v>
      </c>
      <c r="J98">
        <v>0.58928009414345195</v>
      </c>
      <c r="K98">
        <v>0.58930229770406672</v>
      </c>
      <c r="L98">
        <v>0.5898208863491492</v>
      </c>
      <c r="M98">
        <v>0.59028665749260789</v>
      </c>
      <c r="N98">
        <v>0.59078405900513453</v>
      </c>
      <c r="O98">
        <v>0.59130978397279677</v>
      </c>
      <c r="P98">
        <v>0.59186550568008423</v>
      </c>
      <c r="Q98">
        <v>0.59246046836236232</v>
      </c>
      <c r="R98">
        <v>0.59308414465991066</v>
      </c>
      <c r="S98">
        <v>0.59372923872511363</v>
      </c>
      <c r="T98">
        <v>0.59439752836341542</v>
      </c>
      <c r="U98">
        <v>0.59508817180503681</v>
      </c>
      <c r="V98">
        <v>0.59579805314116319</v>
      </c>
      <c r="W98">
        <v>0.59652484523994687</v>
      </c>
      <c r="X98">
        <v>0.59722027919651599</v>
      </c>
      <c r="Y98">
        <v>0.59793051667143449</v>
      </c>
      <c r="Z98">
        <v>0.59865538853319822</v>
      </c>
      <c r="AA98">
        <v>0.59939310412833757</v>
      </c>
      <c r="AB98">
        <v>0.60014226043345564</v>
      </c>
      <c r="AC98">
        <v>0.60089555932831229</v>
      </c>
      <c r="AD98">
        <v>0.6016599224762913</v>
      </c>
      <c r="AE98">
        <v>0.60243206326800824</v>
      </c>
      <c r="AF98">
        <v>0.60321238378982001</v>
      </c>
      <c r="AG98">
        <v>0.60399994695131232</v>
      </c>
      <c r="AH98">
        <v>0.60478307247531915</v>
      </c>
      <c r="AI98">
        <v>0.60557069863409474</v>
      </c>
      <c r="AJ98">
        <v>0.60636244400378136</v>
      </c>
      <c r="AK98">
        <v>0.60715568592304414</v>
      </c>
      <c r="AL98">
        <v>0.60794921740037944</v>
      </c>
      <c r="AM98">
        <v>0.60867380657860592</v>
      </c>
      <c r="AN98">
        <v>0.60939693650080584</v>
      </c>
      <c r="AO98">
        <v>0.61011743681082398</v>
      </c>
      <c r="AP98">
        <v>0.6108312985360802</v>
      </c>
      <c r="AQ98">
        <v>0.6115405246304938</v>
      </c>
    </row>
    <row r="99" spans="1:43" x14ac:dyDescent="0.25">
      <c r="A99" s="22" t="str">
        <f t="shared" si="1"/>
        <v>WFMpTXWO</v>
      </c>
      <c r="B99" s="10" t="s">
        <v>151</v>
      </c>
      <c r="C99" s="10" t="s">
        <v>126</v>
      </c>
      <c r="D99">
        <v>-0.17685098088003443</v>
      </c>
      <c r="E99">
        <v>-0.16991061177331937</v>
      </c>
      <c r="F99">
        <v>-0.16927917632295886</v>
      </c>
      <c r="G99">
        <v>-0.16412008687139751</v>
      </c>
      <c r="H99">
        <v>-0.15538403158809361</v>
      </c>
      <c r="I99">
        <v>-0.15573299559264042</v>
      </c>
      <c r="J99">
        <v>-0.15948922619143421</v>
      </c>
      <c r="K99">
        <v>-0.16210225270765324</v>
      </c>
      <c r="L99">
        <v>-0.16285376284751957</v>
      </c>
      <c r="M99">
        <v>-0.16354622929245138</v>
      </c>
      <c r="N99">
        <v>-0.16416671432656377</v>
      </c>
      <c r="O99">
        <v>-0.16471470383417522</v>
      </c>
      <c r="P99">
        <v>-0.16519638913879314</v>
      </c>
      <c r="Q99">
        <v>-0.16562105627218313</v>
      </c>
      <c r="R99">
        <v>-0.16599535059328424</v>
      </c>
      <c r="S99">
        <v>-0.16631066245832588</v>
      </c>
      <c r="T99">
        <v>-0.16658244800358357</v>
      </c>
      <c r="U99">
        <v>-0.16681301190502057</v>
      </c>
      <c r="V99">
        <v>-0.16700533925113101</v>
      </c>
      <c r="W99">
        <v>-0.16716146603051688</v>
      </c>
      <c r="X99">
        <v>-0.16728812170821988</v>
      </c>
      <c r="Y99">
        <v>-0.16737973769643566</v>
      </c>
      <c r="Z99">
        <v>-0.16743693992574724</v>
      </c>
      <c r="AA99">
        <v>-0.16746168753773588</v>
      </c>
      <c r="AB99">
        <v>-0.16745566578541848</v>
      </c>
      <c r="AC99">
        <v>-0.16736058269642962</v>
      </c>
      <c r="AD99">
        <v>-0.16724078504229262</v>
      </c>
      <c r="AE99">
        <v>-0.16709717301053134</v>
      </c>
      <c r="AF99">
        <v>-0.16693239042060642</v>
      </c>
      <c r="AG99">
        <v>-0.16674636575458998</v>
      </c>
      <c r="AH99">
        <v>-0.16658520462436022</v>
      </c>
      <c r="AI99">
        <v>-0.16640688385364605</v>
      </c>
      <c r="AJ99">
        <v>-0.16621250837903068</v>
      </c>
      <c r="AK99">
        <v>-0.1660055670919659</v>
      </c>
      <c r="AL99">
        <v>-0.16578654153130479</v>
      </c>
      <c r="AM99">
        <v>-0.16567894577725117</v>
      </c>
      <c r="AN99">
        <v>-0.16556298255624735</v>
      </c>
      <c r="AO99">
        <v>-0.16544065111556799</v>
      </c>
      <c r="AP99">
        <v>-0.16531674330676457</v>
      </c>
      <c r="AQ99">
        <v>-0.16518832017108065</v>
      </c>
    </row>
    <row r="100" spans="1:43" x14ac:dyDescent="0.25">
      <c r="A100" s="22" t="str">
        <f t="shared" si="1"/>
        <v>WFMpCOKE</v>
      </c>
      <c r="B100" s="10" t="s">
        <v>151</v>
      </c>
      <c r="C100" s="10" t="s">
        <v>127</v>
      </c>
      <c r="D100">
        <v>0.59781409770866611</v>
      </c>
      <c r="E100">
        <v>0.58093765090110894</v>
      </c>
      <c r="F100">
        <v>0.56673851992937052</v>
      </c>
      <c r="G100">
        <v>0.55256958178031934</v>
      </c>
      <c r="H100">
        <v>0.53575479627997846</v>
      </c>
      <c r="I100">
        <v>0.52598433266090672</v>
      </c>
      <c r="J100">
        <v>0.52054261533509349</v>
      </c>
      <c r="K100">
        <v>0.51329175947831884</v>
      </c>
      <c r="L100">
        <v>0.50293632323948456</v>
      </c>
      <c r="M100">
        <v>0.49273065565147994</v>
      </c>
      <c r="N100">
        <v>0.48641684101090316</v>
      </c>
      <c r="O100">
        <v>0.48013757887285885</v>
      </c>
      <c r="P100">
        <v>0.47389412956637073</v>
      </c>
      <c r="Q100">
        <v>0.4676864813534487</v>
      </c>
      <c r="R100">
        <v>0.4615249965869358</v>
      </c>
      <c r="S100">
        <v>0.45404719845631458</v>
      </c>
      <c r="T100">
        <v>0.44660929516546777</v>
      </c>
      <c r="U100">
        <v>0.43921609471387046</v>
      </c>
      <c r="V100">
        <v>0.4318690207210385</v>
      </c>
      <c r="W100">
        <v>0.42456964133746034</v>
      </c>
      <c r="X100">
        <v>0.41805370330023289</v>
      </c>
      <c r="Y100">
        <v>0.41158558932591305</v>
      </c>
      <c r="Z100">
        <v>0.40516627640147751</v>
      </c>
      <c r="AA100">
        <v>0.3987964084351393</v>
      </c>
      <c r="AB100">
        <v>0.39247730747219661</v>
      </c>
      <c r="AC100">
        <v>0.38724205073883933</v>
      </c>
      <c r="AD100">
        <v>0.38203985639299998</v>
      </c>
      <c r="AE100">
        <v>0.37686816856327016</v>
      </c>
      <c r="AF100">
        <v>0.37172770259521737</v>
      </c>
      <c r="AG100">
        <v>0.36661715414091284</v>
      </c>
      <c r="AH100">
        <v>0.36323513232116122</v>
      </c>
      <c r="AI100">
        <v>0.35987827173806874</v>
      </c>
      <c r="AJ100">
        <v>0.35655033792830304</v>
      </c>
      <c r="AK100">
        <v>0.35325542139129718</v>
      </c>
      <c r="AL100">
        <v>0.34999091855089193</v>
      </c>
      <c r="AM100">
        <v>0.34790803778299623</v>
      </c>
      <c r="AN100">
        <v>0.34585256748468474</v>
      </c>
      <c r="AO100">
        <v>0.34382747082750781</v>
      </c>
      <c r="AP100">
        <v>0.34183361375143401</v>
      </c>
      <c r="AQ100">
        <v>0.33986870521564783</v>
      </c>
    </row>
    <row r="101" spans="1:43" x14ac:dyDescent="0.25">
      <c r="A101" s="22" t="str">
        <f t="shared" si="1"/>
        <v>WFMpREFN</v>
      </c>
      <c r="B101" s="10" t="s">
        <v>151</v>
      </c>
      <c r="C101" s="10" t="s">
        <v>128</v>
      </c>
      <c r="D101">
        <v>0.95292348021029061</v>
      </c>
      <c r="E101">
        <v>0.94132401067244198</v>
      </c>
      <c r="F101">
        <v>0.93079437720447</v>
      </c>
      <c r="G101">
        <v>0.92634710456867886</v>
      </c>
      <c r="H101">
        <v>0.91299567241866963</v>
      </c>
      <c r="I101">
        <v>0.91038220545976467</v>
      </c>
      <c r="J101">
        <v>0.91278694539415517</v>
      </c>
      <c r="K101">
        <v>0.91383496341186454</v>
      </c>
      <c r="L101">
        <v>0.91146117459827392</v>
      </c>
      <c r="M101">
        <v>0.90923305502745966</v>
      </c>
      <c r="N101">
        <v>0.90705197839435514</v>
      </c>
      <c r="O101">
        <v>0.90486955119901646</v>
      </c>
      <c r="P101">
        <v>0.9026814200417308</v>
      </c>
      <c r="Q101">
        <v>0.90048955738583947</v>
      </c>
      <c r="R101">
        <v>0.89828927439739714</v>
      </c>
      <c r="S101">
        <v>0.89599761676591716</v>
      </c>
      <c r="T101">
        <v>0.89370058420117249</v>
      </c>
      <c r="U101">
        <v>0.89140138369127442</v>
      </c>
      <c r="V101">
        <v>0.88910050961753662</v>
      </c>
      <c r="W101">
        <v>0.88679889885755758</v>
      </c>
      <c r="X101">
        <v>0.8844830084650207</v>
      </c>
      <c r="Y101">
        <v>0.88215310158377336</v>
      </c>
      <c r="Z101">
        <v>0.87980982215144388</v>
      </c>
      <c r="AA101">
        <v>0.8774535287437808</v>
      </c>
      <c r="AB101">
        <v>0.87508540228272857</v>
      </c>
      <c r="AC101">
        <v>0.87323972659896232</v>
      </c>
      <c r="AD101">
        <v>0.87139145063291679</v>
      </c>
      <c r="AE101">
        <v>0.86953646488667857</v>
      </c>
      <c r="AF101">
        <v>0.86767728957424362</v>
      </c>
      <c r="AG101">
        <v>0.86581221643194262</v>
      </c>
      <c r="AH101">
        <v>0.86451404560461909</v>
      </c>
      <c r="AI101">
        <v>0.8632085023521695</v>
      </c>
      <c r="AJ101">
        <v>0.86189850559882275</v>
      </c>
      <c r="AK101">
        <v>0.8605870886035536</v>
      </c>
      <c r="AL101">
        <v>0.85927121452801136</v>
      </c>
      <c r="AM101">
        <v>0.85875999597530372</v>
      </c>
      <c r="AN101">
        <v>0.85825013313704235</v>
      </c>
      <c r="AO101">
        <v>0.85774420840198062</v>
      </c>
      <c r="AP101">
        <v>0.85724275760282875</v>
      </c>
      <c r="AQ101">
        <v>0.85674384774247936</v>
      </c>
    </row>
    <row r="102" spans="1:43" x14ac:dyDescent="0.25">
      <c r="A102" s="22" t="str">
        <f t="shared" si="1"/>
        <v>WFMpCHEM</v>
      </c>
      <c r="B102" s="10" t="s">
        <v>151</v>
      </c>
      <c r="C102" s="10" t="s">
        <v>129</v>
      </c>
      <c r="D102">
        <v>0.20387598625299067</v>
      </c>
      <c r="E102">
        <v>0.20458522575826582</v>
      </c>
      <c r="F102">
        <v>0.19717894983369888</v>
      </c>
      <c r="G102">
        <v>0.19709395988816697</v>
      </c>
      <c r="H102">
        <v>0.19636970141554796</v>
      </c>
      <c r="I102">
        <v>0.1921410598362065</v>
      </c>
      <c r="J102">
        <v>0.18386885150034477</v>
      </c>
      <c r="K102">
        <v>0.17683893836618436</v>
      </c>
      <c r="L102">
        <v>0.17330175925792973</v>
      </c>
      <c r="M102">
        <v>0.16985825363940715</v>
      </c>
      <c r="N102">
        <v>0.1665462940551235</v>
      </c>
      <c r="O102">
        <v>0.16333788179116465</v>
      </c>
      <c r="P102">
        <v>0.16023709701080521</v>
      </c>
      <c r="Q102">
        <v>0.15722883803104606</v>
      </c>
      <c r="R102">
        <v>0.15432430337254097</v>
      </c>
      <c r="S102">
        <v>0.15149684661457785</v>
      </c>
      <c r="T102">
        <v>0.14876092896021176</v>
      </c>
      <c r="U102">
        <v>0.14611309520261079</v>
      </c>
      <c r="V102">
        <v>0.14354882740995661</v>
      </c>
      <c r="W102">
        <v>0.14106446611341511</v>
      </c>
      <c r="X102">
        <v>0.13857754009297699</v>
      </c>
      <c r="Y102">
        <v>0.13616489639105045</v>
      </c>
      <c r="Z102">
        <v>0.13382462990278696</v>
      </c>
      <c r="AA102">
        <v>0.13155380648528373</v>
      </c>
      <c r="AB102">
        <v>0.12935009806753728</v>
      </c>
      <c r="AC102">
        <v>0.1272486404964128</v>
      </c>
      <c r="AD102">
        <v>0.12521722578946387</v>
      </c>
      <c r="AE102">
        <v>0.12325323775652834</v>
      </c>
      <c r="AF102">
        <v>0.12135324824225609</v>
      </c>
      <c r="AG102">
        <v>0.1195158615497561</v>
      </c>
      <c r="AH102">
        <v>0.11780897483948072</v>
      </c>
      <c r="AI102">
        <v>0.11615993087523016</v>
      </c>
      <c r="AJ102">
        <v>0.11456888477499524</v>
      </c>
      <c r="AK102">
        <v>0.11303446338984233</v>
      </c>
      <c r="AL102">
        <v>0.11155538811407642</v>
      </c>
      <c r="AM102">
        <v>0.11015693896654803</v>
      </c>
      <c r="AN102">
        <v>0.10881142718515262</v>
      </c>
      <c r="AO102">
        <v>0.10751812283317323</v>
      </c>
      <c r="AP102">
        <v>0.10627363621754538</v>
      </c>
      <c r="AQ102">
        <v>0.10507913406796585</v>
      </c>
    </row>
    <row r="103" spans="1:43" x14ac:dyDescent="0.25">
      <c r="A103" s="22" t="str">
        <f t="shared" si="1"/>
        <v>WFMpRUBP</v>
      </c>
      <c r="B103" s="10" t="s">
        <v>151</v>
      </c>
      <c r="C103" s="10" t="s">
        <v>130</v>
      </c>
      <c r="D103">
        <v>2.1135077812660947</v>
      </c>
      <c r="E103">
        <v>2.1364438169779465</v>
      </c>
      <c r="F103">
        <v>2.1211930249762845</v>
      </c>
      <c r="G103">
        <v>2.1533495433258727</v>
      </c>
      <c r="H103">
        <v>2.1737730235277555</v>
      </c>
      <c r="I103">
        <v>2.1795296680749381</v>
      </c>
      <c r="J103">
        <v>2.1766157724264512</v>
      </c>
      <c r="K103">
        <v>2.1768824071946797</v>
      </c>
      <c r="L103">
        <v>2.1778947779612485</v>
      </c>
      <c r="M103">
        <v>2.1786712971867583</v>
      </c>
      <c r="N103">
        <v>2.1795473486359223</v>
      </c>
      <c r="O103">
        <v>2.1804467902428906</v>
      </c>
      <c r="P103">
        <v>2.1813816409207405</v>
      </c>
      <c r="Q103">
        <v>2.1823887920716278</v>
      </c>
      <c r="R103">
        <v>2.183439753609135</v>
      </c>
      <c r="S103">
        <v>2.184523143262703</v>
      </c>
      <c r="T103">
        <v>2.1856454208546259</v>
      </c>
      <c r="U103">
        <v>2.1868068933849574</v>
      </c>
      <c r="V103">
        <v>2.1879990719721705</v>
      </c>
      <c r="W103">
        <v>2.1892202228838045</v>
      </c>
      <c r="X103">
        <v>2.1902960483772516</v>
      </c>
      <c r="Y103">
        <v>2.1914027732993535</v>
      </c>
      <c r="Z103">
        <v>2.192534864517635</v>
      </c>
      <c r="AA103">
        <v>2.1936952484006298</v>
      </c>
      <c r="AB103">
        <v>2.1948785918251619</v>
      </c>
      <c r="AC103">
        <v>2.1960649578596185</v>
      </c>
      <c r="AD103">
        <v>2.1972772504170823</v>
      </c>
      <c r="AE103">
        <v>2.1985108982540824</v>
      </c>
      <c r="AF103">
        <v>2.1997653158730213</v>
      </c>
      <c r="AG103">
        <v>2.2010399501230782</v>
      </c>
      <c r="AH103">
        <v>2.2023250909949255</v>
      </c>
      <c r="AI103">
        <v>2.2036285355704979</v>
      </c>
      <c r="AJ103">
        <v>2.2049423628303741</v>
      </c>
      <c r="AK103">
        <v>2.2062676027323196</v>
      </c>
      <c r="AL103">
        <v>2.2075990412588817</v>
      </c>
      <c r="AM103">
        <v>2.2087852108643271</v>
      </c>
      <c r="AN103">
        <v>2.2099770019880109</v>
      </c>
      <c r="AO103">
        <v>2.2111720883009411</v>
      </c>
      <c r="AP103">
        <v>2.2123654702545332</v>
      </c>
      <c r="AQ103">
        <v>2.2135569213400879</v>
      </c>
    </row>
    <row r="104" spans="1:43" x14ac:dyDescent="0.25">
      <c r="A104" s="22" t="str">
        <f t="shared" si="1"/>
        <v>WFMpNMMP</v>
      </c>
      <c r="B104" s="10" t="s">
        <v>151</v>
      </c>
      <c r="C104" s="10" t="s">
        <v>131</v>
      </c>
      <c r="D104">
        <v>1.9399963745419886</v>
      </c>
      <c r="E104">
        <v>1.9440272136825363</v>
      </c>
      <c r="F104">
        <v>1.9265491679164821</v>
      </c>
      <c r="G104">
        <v>1.9397837809718244</v>
      </c>
      <c r="H104">
        <v>1.9418092160325906</v>
      </c>
      <c r="I104">
        <v>1.9428703949304011</v>
      </c>
      <c r="J104">
        <v>1.9445835821059372</v>
      </c>
      <c r="K104">
        <v>1.945951006336367</v>
      </c>
      <c r="L104">
        <v>1.9469381537184678</v>
      </c>
      <c r="M104">
        <v>1.9477113811731435</v>
      </c>
      <c r="N104">
        <v>1.9484790338948461</v>
      </c>
      <c r="O104">
        <v>1.9491484343750369</v>
      </c>
      <c r="P104">
        <v>1.9497515088946471</v>
      </c>
      <c r="Q104">
        <v>1.9503136495892519</v>
      </c>
      <c r="R104">
        <v>1.9508481228095191</v>
      </c>
      <c r="S104">
        <v>1.9512969029738738</v>
      </c>
      <c r="T104">
        <v>1.9517201834588651</v>
      </c>
      <c r="U104">
        <v>1.95211774579673</v>
      </c>
      <c r="V104">
        <v>1.9524917607223948</v>
      </c>
      <c r="W104">
        <v>1.9528422492851658</v>
      </c>
      <c r="X104">
        <v>1.9530623823884508</v>
      </c>
      <c r="Y104">
        <v>1.9532596628648426</v>
      </c>
      <c r="Z104">
        <v>1.9534295540055724</v>
      </c>
      <c r="AA104">
        <v>1.9535757751867824</v>
      </c>
      <c r="AB104">
        <v>1.9536943171843457</v>
      </c>
      <c r="AC104">
        <v>1.9537264557802401</v>
      </c>
      <c r="AD104">
        <v>1.9537450820840703</v>
      </c>
      <c r="AE104">
        <v>1.9537492894124124</v>
      </c>
      <c r="AF104">
        <v>1.9537423047915246</v>
      </c>
      <c r="AG104">
        <v>1.9537253959960768</v>
      </c>
      <c r="AH104">
        <v>1.9538091081747744</v>
      </c>
      <c r="AI104">
        <v>1.9538873452014764</v>
      </c>
      <c r="AJ104">
        <v>1.9539594679384877</v>
      </c>
      <c r="AK104">
        <v>1.9540315812197668</v>
      </c>
      <c r="AL104">
        <v>1.954103166493987</v>
      </c>
      <c r="AM104">
        <v>1.9542754520659031</v>
      </c>
      <c r="AN104">
        <v>1.9544533401197586</v>
      </c>
      <c r="AO104">
        <v>1.9546395108909027</v>
      </c>
      <c r="AP104">
        <v>1.9548334515785464</v>
      </c>
      <c r="AQ104">
        <v>1.9550380526820312</v>
      </c>
    </row>
    <row r="105" spans="1:43" x14ac:dyDescent="0.25">
      <c r="A105" s="22" t="str">
        <f t="shared" si="1"/>
        <v>WFMpMETP</v>
      </c>
      <c r="B105" s="10" t="s">
        <v>151</v>
      </c>
      <c r="C105" s="10" t="s">
        <v>132</v>
      </c>
      <c r="D105">
        <v>-4.9881443642672274E-3</v>
      </c>
      <c r="E105">
        <v>-4.689475188759229E-3</v>
      </c>
      <c r="F105">
        <v>-4.708352552474376E-3</v>
      </c>
      <c r="G105">
        <v>-5.4399367866468209E-3</v>
      </c>
      <c r="H105">
        <v>-6.4878221393264383E-3</v>
      </c>
      <c r="I105">
        <v>-6.1162478559908641E-3</v>
      </c>
      <c r="J105">
        <v>-6.1241818279902157E-3</v>
      </c>
      <c r="K105">
        <v>-6.2472598197444327E-3</v>
      </c>
      <c r="L105">
        <v>-6.3174498963248947E-3</v>
      </c>
      <c r="M105">
        <v>-6.4330086735629958E-3</v>
      </c>
      <c r="N105">
        <v>-6.3550625282649429E-3</v>
      </c>
      <c r="O105">
        <v>-6.3079685881776652E-3</v>
      </c>
      <c r="P105">
        <v>-6.2814435301671743E-3</v>
      </c>
      <c r="Q105">
        <v>-6.2692516619036794E-3</v>
      </c>
      <c r="R105">
        <v>-6.2645178730047543E-3</v>
      </c>
      <c r="S105">
        <v>-6.3485853395523041E-3</v>
      </c>
      <c r="T105">
        <v>-6.4412728248940624E-3</v>
      </c>
      <c r="U105">
        <v>-6.5416441442098568E-3</v>
      </c>
      <c r="V105">
        <v>-6.649908395532006E-3</v>
      </c>
      <c r="W105">
        <v>-6.7658299977013166E-3</v>
      </c>
      <c r="X105">
        <v>-6.8710839355608181E-3</v>
      </c>
      <c r="Y105">
        <v>-6.9842965127214166E-3</v>
      </c>
      <c r="Z105">
        <v>-7.1050333466544154E-3</v>
      </c>
      <c r="AA105">
        <v>-7.2339619397183141E-3</v>
      </c>
      <c r="AB105">
        <v>-7.3712864031404536E-3</v>
      </c>
      <c r="AC105">
        <v>-7.4420926301014597E-3</v>
      </c>
      <c r="AD105">
        <v>-7.5165031045970002E-3</v>
      </c>
      <c r="AE105">
        <v>-7.5940589950580619E-3</v>
      </c>
      <c r="AF105">
        <v>-7.6750951712886428E-3</v>
      </c>
      <c r="AG105">
        <v>-7.7581997168257814E-3</v>
      </c>
      <c r="AH105">
        <v>-7.7335369425719945E-3</v>
      </c>
      <c r="AI105">
        <v>-7.7109663521107707E-3</v>
      </c>
      <c r="AJ105">
        <v>-7.688550812233963E-3</v>
      </c>
      <c r="AK105">
        <v>-7.6662963040181054E-3</v>
      </c>
      <c r="AL105">
        <v>-7.6438353454975957E-3</v>
      </c>
      <c r="AM105">
        <v>-7.5754040116806313E-3</v>
      </c>
      <c r="AN105">
        <v>-7.505174936249831E-3</v>
      </c>
      <c r="AO105">
        <v>-7.432272792907901E-3</v>
      </c>
      <c r="AP105">
        <v>-7.3587010621769923E-3</v>
      </c>
      <c r="AQ105">
        <v>-7.2818132852936592E-3</v>
      </c>
    </row>
    <row r="106" spans="1:43" x14ac:dyDescent="0.25">
      <c r="A106" s="22" t="str">
        <f t="shared" si="1"/>
        <v>WFMpELEC</v>
      </c>
      <c r="B106" s="10" t="s">
        <v>151</v>
      </c>
      <c r="C106" s="10" t="s">
        <v>133</v>
      </c>
      <c r="D106">
        <v>-0.27394025270330291</v>
      </c>
      <c r="E106">
        <v>-0.26637724570304994</v>
      </c>
      <c r="F106">
        <v>-0.26568823303632305</v>
      </c>
      <c r="G106">
        <v>-0.26092291972247639</v>
      </c>
      <c r="H106">
        <v>-0.25166263742893147</v>
      </c>
      <c r="I106">
        <v>-0.25230892005984773</v>
      </c>
      <c r="J106">
        <v>-0.2566497484992093</v>
      </c>
      <c r="K106">
        <v>-0.25987016467425228</v>
      </c>
      <c r="L106">
        <v>-0.26103942654117024</v>
      </c>
      <c r="M106">
        <v>-0.26212108479711815</v>
      </c>
      <c r="N106">
        <v>-0.2630600800027203</v>
      </c>
      <c r="O106">
        <v>-0.26391873432844071</v>
      </c>
      <c r="P106">
        <v>-0.26470333567366466</v>
      </c>
      <c r="Q106">
        <v>-0.26542519245727564</v>
      </c>
      <c r="R106">
        <v>-0.26608839125832529</v>
      </c>
      <c r="S106">
        <v>-0.26670248136213515</v>
      </c>
      <c r="T106">
        <v>-0.26726559052392007</v>
      </c>
      <c r="U106">
        <v>-0.26778010332742269</v>
      </c>
      <c r="V106">
        <v>-0.26824916553244382</v>
      </c>
      <c r="W106">
        <v>-0.26867500684702728</v>
      </c>
      <c r="X106">
        <v>-0.26904809425980081</v>
      </c>
      <c r="Y106">
        <v>-0.26937875887883639</v>
      </c>
      <c r="Z106">
        <v>-0.26966791314263994</v>
      </c>
      <c r="AA106">
        <v>-0.26991775385721273</v>
      </c>
      <c r="AB106">
        <v>-0.27013017412220369</v>
      </c>
      <c r="AC106">
        <v>-0.27023475499222444</v>
      </c>
      <c r="AD106">
        <v>-0.27030960116553798</v>
      </c>
      <c r="AE106">
        <v>-0.27035586527137434</v>
      </c>
      <c r="AF106">
        <v>-0.27037616270325404</v>
      </c>
      <c r="AG106">
        <v>-0.27037121751584481</v>
      </c>
      <c r="AH106">
        <v>-0.27038803559184232</v>
      </c>
      <c r="AI106">
        <v>-0.27038305310636651</v>
      </c>
      <c r="AJ106">
        <v>-0.2703573291971067</v>
      </c>
      <c r="AK106">
        <v>-0.27031419946676871</v>
      </c>
      <c r="AL106">
        <v>-0.27025419328644928</v>
      </c>
      <c r="AM106">
        <v>-0.27033051018183429</v>
      </c>
      <c r="AN106">
        <v>-0.27039323126807624</v>
      </c>
      <c r="AO106">
        <v>-0.27044435400549138</v>
      </c>
      <c r="AP106">
        <v>-0.27048863927690253</v>
      </c>
      <c r="AQ106">
        <v>-0.27052336792640447</v>
      </c>
    </row>
    <row r="107" spans="1:43" x14ac:dyDescent="0.25">
      <c r="A107" s="22" t="str">
        <f t="shared" si="1"/>
        <v>WFMpMACH</v>
      </c>
      <c r="B107" s="10" t="s">
        <v>151</v>
      </c>
      <c r="C107" s="10" t="s">
        <v>134</v>
      </c>
      <c r="D107">
        <v>8.1994536372239454E-2</v>
      </c>
      <c r="E107">
        <v>9.1428536691807949E-2</v>
      </c>
      <c r="F107">
        <v>8.9039776278114213E-2</v>
      </c>
      <c r="G107">
        <v>9.7374231452083057E-2</v>
      </c>
      <c r="H107">
        <v>0.10773593661304251</v>
      </c>
      <c r="I107">
        <v>0.10730680750183996</v>
      </c>
      <c r="J107">
        <v>0.10213574175914279</v>
      </c>
      <c r="K107">
        <v>9.8510183884897851E-2</v>
      </c>
      <c r="L107">
        <v>9.727182298466408E-2</v>
      </c>
      <c r="M107">
        <v>9.6084515368513146E-2</v>
      </c>
      <c r="N107">
        <v>9.5079797225990539E-2</v>
      </c>
      <c r="O107">
        <v>9.4159486672761722E-2</v>
      </c>
      <c r="P107">
        <v>9.3320155689338408E-2</v>
      </c>
      <c r="Q107">
        <v>9.2555131488344461E-2</v>
      </c>
      <c r="R107">
        <v>9.1859025258078833E-2</v>
      </c>
      <c r="S107">
        <v>9.1214678635544E-2</v>
      </c>
      <c r="T107">
        <v>9.0630045561593264E-2</v>
      </c>
      <c r="U107">
        <v>9.010193643803055E-2</v>
      </c>
      <c r="V107">
        <v>8.9626485756910859E-2</v>
      </c>
      <c r="W107">
        <v>8.9200775623263812E-2</v>
      </c>
      <c r="X107">
        <v>8.8807760194457436E-2</v>
      </c>
      <c r="Y107">
        <v>8.8463830990166081E-2</v>
      </c>
      <c r="Z107">
        <v>8.8167771288213403E-2</v>
      </c>
      <c r="AA107">
        <v>8.7917121402602882E-2</v>
      </c>
      <c r="AB107">
        <v>8.7709886449404806E-2</v>
      </c>
      <c r="AC107">
        <v>8.7600766801021829E-2</v>
      </c>
      <c r="AD107">
        <v>8.7527363855420301E-2</v>
      </c>
      <c r="AE107">
        <v>8.7487990571404689E-2</v>
      </c>
      <c r="AF107">
        <v>8.7479561606536943E-2</v>
      </c>
      <c r="AG107">
        <v>8.7501513575816411E-2</v>
      </c>
      <c r="AH107">
        <v>8.7507711164868371E-2</v>
      </c>
      <c r="AI107">
        <v>8.754037710435339E-2</v>
      </c>
      <c r="AJ107">
        <v>8.7598319572391101E-2</v>
      </c>
      <c r="AK107">
        <v>8.7678168327811432E-2</v>
      </c>
      <c r="AL107">
        <v>8.7778816213875593E-2</v>
      </c>
      <c r="AM107">
        <v>8.7721469004332225E-2</v>
      </c>
      <c r="AN107">
        <v>8.7682259371297852E-2</v>
      </c>
      <c r="AO107">
        <v>8.7659062400504723E-2</v>
      </c>
      <c r="AP107">
        <v>8.7647018832149287E-2</v>
      </c>
      <c r="AQ107">
        <v>8.7648285034705092E-2</v>
      </c>
    </row>
    <row r="108" spans="1:43" x14ac:dyDescent="0.25">
      <c r="A108" s="22" t="str">
        <f t="shared" si="1"/>
        <v>WFMpELCT</v>
      </c>
      <c r="B108" s="10" t="s">
        <v>151</v>
      </c>
      <c r="C108" s="10" t="s">
        <v>135</v>
      </c>
      <c r="D108">
        <v>10.316811647918628</v>
      </c>
      <c r="E108">
        <v>10.366643800465862</v>
      </c>
      <c r="F108">
        <v>10.268762065572142</v>
      </c>
      <c r="G108">
        <v>10.385330626309223</v>
      </c>
      <c r="H108">
        <v>10.459626801776405</v>
      </c>
      <c r="I108">
        <v>10.458598249566185</v>
      </c>
      <c r="J108">
        <v>10.462362176886115</v>
      </c>
      <c r="K108">
        <v>10.464647069839277</v>
      </c>
      <c r="L108">
        <v>10.464504723935747</v>
      </c>
      <c r="M108">
        <v>10.464444954643355</v>
      </c>
      <c r="N108">
        <v>10.46438076967998</v>
      </c>
      <c r="O108">
        <v>10.464269148756479</v>
      </c>
      <c r="P108">
        <v>10.464122129820501</v>
      </c>
      <c r="Q108">
        <v>10.463920070947204</v>
      </c>
      <c r="R108">
        <v>10.463674542680524</v>
      </c>
      <c r="S108">
        <v>10.46335508771233</v>
      </c>
      <c r="T108">
        <v>10.462992724881429</v>
      </c>
      <c r="U108">
        <v>10.462595380421785</v>
      </c>
      <c r="V108">
        <v>10.462161043120789</v>
      </c>
      <c r="W108">
        <v>10.461694216350915</v>
      </c>
      <c r="X108">
        <v>10.461248177838138</v>
      </c>
      <c r="Y108">
        <v>10.460766533792995</v>
      </c>
      <c r="Z108">
        <v>10.460254859438404</v>
      </c>
      <c r="AA108">
        <v>10.459709656576754</v>
      </c>
      <c r="AB108">
        <v>10.459131683136684</v>
      </c>
      <c r="AC108">
        <v>10.458496238699826</v>
      </c>
      <c r="AD108">
        <v>10.457835817772006</v>
      </c>
      <c r="AE108">
        <v>10.457151581793138</v>
      </c>
      <c r="AF108">
        <v>10.456438313320113</v>
      </c>
      <c r="AG108">
        <v>10.455707488202838</v>
      </c>
      <c r="AH108">
        <v>10.455031861061338</v>
      </c>
      <c r="AI108">
        <v>10.454328545898592</v>
      </c>
      <c r="AJ108">
        <v>10.453612135555801</v>
      </c>
      <c r="AK108">
        <v>10.452879726738752</v>
      </c>
      <c r="AL108">
        <v>10.452132570510745</v>
      </c>
      <c r="AM108">
        <v>10.451518491235504</v>
      </c>
      <c r="AN108">
        <v>10.450899275120893</v>
      </c>
      <c r="AO108">
        <v>10.450269680360149</v>
      </c>
      <c r="AP108">
        <v>10.449640765530271</v>
      </c>
      <c r="AQ108">
        <v>10.449005524987173</v>
      </c>
    </row>
    <row r="109" spans="1:43" x14ac:dyDescent="0.25">
      <c r="A109" s="22" t="str">
        <f t="shared" si="1"/>
        <v>WFMpTRDI</v>
      </c>
      <c r="B109" s="10" t="s">
        <v>151</v>
      </c>
      <c r="C109" s="10" t="s">
        <v>136</v>
      </c>
      <c r="D109">
        <v>1.4346480575505991</v>
      </c>
      <c r="E109">
        <v>1.4333345199739513</v>
      </c>
      <c r="F109">
        <v>1.4190248333584674</v>
      </c>
      <c r="G109">
        <v>1.4280656139439798</v>
      </c>
      <c r="H109">
        <v>1.4290975076867787</v>
      </c>
      <c r="I109">
        <v>1.4271027712947075</v>
      </c>
      <c r="J109">
        <v>1.4295415467825667</v>
      </c>
      <c r="K109">
        <v>1.4305628359537914</v>
      </c>
      <c r="L109">
        <v>1.4301458925882948</v>
      </c>
      <c r="M109">
        <v>1.4297991116884838</v>
      </c>
      <c r="N109">
        <v>1.4294935598959726</v>
      </c>
      <c r="O109">
        <v>1.4291502488355672</v>
      </c>
      <c r="P109">
        <v>1.4287732345094448</v>
      </c>
      <c r="Q109">
        <v>1.4283519937863047</v>
      </c>
      <c r="R109">
        <v>1.4278982779057032</v>
      </c>
      <c r="S109">
        <v>1.4273777013816429</v>
      </c>
      <c r="T109">
        <v>1.4268266779876051</v>
      </c>
      <c r="U109">
        <v>1.4262464490360671</v>
      </c>
      <c r="V109">
        <v>1.4256421871145002</v>
      </c>
      <c r="W109">
        <v>1.4250114211761753</v>
      </c>
      <c r="X109">
        <v>1.4244007327957184</v>
      </c>
      <c r="Y109">
        <v>1.4237674130891391</v>
      </c>
      <c r="Z109">
        <v>1.4231078100433907</v>
      </c>
      <c r="AA109">
        <v>1.4224271576373146</v>
      </c>
      <c r="AB109">
        <v>1.4217228854800248</v>
      </c>
      <c r="AC109">
        <v>1.4209570326375176</v>
      </c>
      <c r="AD109">
        <v>1.4201748622144452</v>
      </c>
      <c r="AE109">
        <v>1.4193746236846432</v>
      </c>
      <c r="AF109">
        <v>1.4185592825879094</v>
      </c>
      <c r="AG109">
        <v>1.4177297160358222</v>
      </c>
      <c r="AH109">
        <v>1.4169384358255566</v>
      </c>
      <c r="AI109">
        <v>1.4161342349820756</v>
      </c>
      <c r="AJ109">
        <v>1.4153204972211921</v>
      </c>
      <c r="AK109">
        <v>1.4144992619759909</v>
      </c>
      <c r="AL109">
        <v>1.4136718866569948</v>
      </c>
      <c r="AM109">
        <v>1.4129517518002239</v>
      </c>
      <c r="AN109">
        <v>1.4122298140894027</v>
      </c>
      <c r="AO109">
        <v>1.4115086778889563</v>
      </c>
      <c r="AP109">
        <v>1.4107883064997118</v>
      </c>
      <c r="AQ109">
        <v>1.4100718772320202</v>
      </c>
    </row>
    <row r="110" spans="1:43" x14ac:dyDescent="0.25">
      <c r="A110" s="22" t="str">
        <f t="shared" si="1"/>
        <v>WFMpHWAT</v>
      </c>
      <c r="B110" s="10" t="s">
        <v>151</v>
      </c>
      <c r="C110" s="10" t="s">
        <v>137</v>
      </c>
      <c r="D110">
        <v>8.5889133708984318</v>
      </c>
      <c r="E110">
        <v>8.6315781231784747</v>
      </c>
      <c r="F110">
        <v>8.5512339736345737</v>
      </c>
      <c r="G110">
        <v>8.6494215451847349</v>
      </c>
      <c r="H110">
        <v>8.7124877458214289</v>
      </c>
      <c r="I110">
        <v>8.7126635612781307</v>
      </c>
      <c r="J110">
        <v>8.716902514736903</v>
      </c>
      <c r="K110">
        <v>8.7198286260621103</v>
      </c>
      <c r="L110">
        <v>8.7203359411878836</v>
      </c>
      <c r="M110">
        <v>8.7208881084444823</v>
      </c>
      <c r="N110">
        <v>8.7214445230850632</v>
      </c>
      <c r="O110">
        <v>8.7219358985460804</v>
      </c>
      <c r="P110">
        <v>8.7223760444956095</v>
      </c>
      <c r="Q110">
        <v>8.7227501909168481</v>
      </c>
      <c r="R110">
        <v>8.7230684484970737</v>
      </c>
      <c r="S110">
        <v>8.7232994674575082</v>
      </c>
      <c r="T110">
        <v>8.7234772125751707</v>
      </c>
      <c r="U110">
        <v>8.7236097392211693</v>
      </c>
      <c r="V110">
        <v>8.7236952524935827</v>
      </c>
      <c r="W110">
        <v>8.7237384866471057</v>
      </c>
      <c r="X110">
        <v>8.7237802568388645</v>
      </c>
      <c r="Y110">
        <v>8.7237784539449592</v>
      </c>
      <c r="Z110">
        <v>8.723738938600512</v>
      </c>
      <c r="AA110">
        <v>8.723658256266118</v>
      </c>
      <c r="AB110">
        <v>8.7235372762086012</v>
      </c>
      <c r="AC110">
        <v>8.7233519166909765</v>
      </c>
      <c r="AD110">
        <v>8.7231341689192163</v>
      </c>
      <c r="AE110">
        <v>8.7228855059192405</v>
      </c>
      <c r="AF110">
        <v>8.722600865756247</v>
      </c>
      <c r="AG110">
        <v>8.7222919871514879</v>
      </c>
      <c r="AH110">
        <v>8.7220200675743076</v>
      </c>
      <c r="AI110">
        <v>8.7217148843872057</v>
      </c>
      <c r="AJ110">
        <v>8.7213908437084964</v>
      </c>
      <c r="AK110">
        <v>8.7210447438152592</v>
      </c>
      <c r="AL110">
        <v>8.7206777892498888</v>
      </c>
      <c r="AM110">
        <v>8.7204152116230773</v>
      </c>
      <c r="AN110">
        <v>8.7201418637609862</v>
      </c>
      <c r="AO110">
        <v>8.7198522817158111</v>
      </c>
      <c r="AP110">
        <v>8.7195571981982809</v>
      </c>
      <c r="AQ110">
        <v>8.7192497370111415</v>
      </c>
    </row>
    <row r="111" spans="1:43" x14ac:dyDescent="0.25">
      <c r="A111" s="22" t="str">
        <f t="shared" si="1"/>
        <v>WFMpWATR</v>
      </c>
      <c r="B111" s="10" t="s">
        <v>151</v>
      </c>
      <c r="C111" s="10" t="s">
        <v>138</v>
      </c>
      <c r="D111">
        <v>0.59874708346704919</v>
      </c>
      <c r="E111">
        <v>0.59726825620067525</v>
      </c>
      <c r="F111">
        <v>0.59244910971903897</v>
      </c>
      <c r="G111">
        <v>0.59554752679617939</v>
      </c>
      <c r="H111">
        <v>0.59483223442158872</v>
      </c>
      <c r="I111">
        <v>0.59486066915782465</v>
      </c>
      <c r="J111">
        <v>0.59773763427060378</v>
      </c>
      <c r="K111">
        <v>0.59961114897081802</v>
      </c>
      <c r="L111">
        <v>0.60014303071323516</v>
      </c>
      <c r="M111">
        <v>0.6006845413469597</v>
      </c>
      <c r="N111">
        <v>0.60124343671832081</v>
      </c>
      <c r="O111">
        <v>0.60175128930315747</v>
      </c>
      <c r="P111">
        <v>0.60221220510511897</v>
      </c>
      <c r="Q111">
        <v>0.60262635338644188</v>
      </c>
      <c r="R111">
        <v>0.60299924169433883</v>
      </c>
      <c r="S111">
        <v>0.60330467890520212</v>
      </c>
      <c r="T111">
        <v>0.60357160165621893</v>
      </c>
      <c r="U111">
        <v>0.60380387462031015</v>
      </c>
      <c r="V111">
        <v>0.60400251810762151</v>
      </c>
      <c r="W111">
        <v>0.60416908894567012</v>
      </c>
      <c r="X111">
        <v>0.60433662538345401</v>
      </c>
      <c r="Y111">
        <v>0.60447271922492041</v>
      </c>
      <c r="Z111">
        <v>0.60457900722833091</v>
      </c>
      <c r="AA111">
        <v>0.6046558165809629</v>
      </c>
      <c r="AB111">
        <v>0.60470411911805277</v>
      </c>
      <c r="AC111">
        <v>0.60470029242437895</v>
      </c>
      <c r="AD111">
        <v>0.60467384072797681</v>
      </c>
      <c r="AE111">
        <v>0.6046233329146482</v>
      </c>
      <c r="AF111">
        <v>0.60455173923508676</v>
      </c>
      <c r="AG111">
        <v>0.60446012218864553</v>
      </c>
      <c r="AH111">
        <v>0.60439327694343192</v>
      </c>
      <c r="AI111">
        <v>0.604307645429489</v>
      </c>
      <c r="AJ111">
        <v>0.60420607480886912</v>
      </c>
      <c r="AK111">
        <v>0.6040897359140337</v>
      </c>
      <c r="AL111">
        <v>0.60395973943957804</v>
      </c>
      <c r="AM111">
        <v>0.60389777704047354</v>
      </c>
      <c r="AN111">
        <v>0.60382538971112587</v>
      </c>
      <c r="AO111">
        <v>0.60374451941035279</v>
      </c>
      <c r="AP111">
        <v>0.60365435419254188</v>
      </c>
      <c r="AQ111">
        <v>0.6035580758993927</v>
      </c>
    </row>
    <row r="112" spans="1:43" x14ac:dyDescent="0.25">
      <c r="A112" s="22" t="str">
        <f t="shared" si="1"/>
        <v>WFMpCONS</v>
      </c>
      <c r="B112" s="10" t="s">
        <v>151</v>
      </c>
      <c r="C112" s="10" t="s">
        <v>139</v>
      </c>
      <c r="D112">
        <v>0.13686773269972979</v>
      </c>
      <c r="E112">
        <v>0.1403745326502121</v>
      </c>
      <c r="F112">
        <v>0.14167904318965185</v>
      </c>
      <c r="G112">
        <v>0.14530963196453658</v>
      </c>
      <c r="H112">
        <v>0.14817508383089456</v>
      </c>
      <c r="I112">
        <v>0.15083509862724767</v>
      </c>
      <c r="J112">
        <v>0.1532619134070155</v>
      </c>
      <c r="K112">
        <v>0.15556923830932995</v>
      </c>
      <c r="L112">
        <v>0.15701644052147434</v>
      </c>
      <c r="M112">
        <v>0.15838511856596077</v>
      </c>
      <c r="N112">
        <v>0.1597561628108391</v>
      </c>
      <c r="O112">
        <v>0.16106841661218679</v>
      </c>
      <c r="P112">
        <v>0.16232982585437891</v>
      </c>
      <c r="Q112">
        <v>0.16355309884705688</v>
      </c>
      <c r="R112">
        <v>0.16473792814712312</v>
      </c>
      <c r="S112">
        <v>0.16586069074054169</v>
      </c>
      <c r="T112">
        <v>0.16694787802493471</v>
      </c>
      <c r="U112">
        <v>0.1680012059680113</v>
      </c>
      <c r="V112">
        <v>0.1690214063638657</v>
      </c>
      <c r="W112">
        <v>0.17000963170285566</v>
      </c>
      <c r="X112">
        <v>0.17095881218876358</v>
      </c>
      <c r="Y112">
        <v>0.17187739894067366</v>
      </c>
      <c r="Z112">
        <v>0.17276649983285716</v>
      </c>
      <c r="AA112">
        <v>0.1736260031662899</v>
      </c>
      <c r="AB112">
        <v>0.17445632820628201</v>
      </c>
      <c r="AC112">
        <v>0.1752683420920047</v>
      </c>
      <c r="AD112">
        <v>0.1760552547826551</v>
      </c>
      <c r="AE112">
        <v>0.17681848684407453</v>
      </c>
      <c r="AF112">
        <v>0.17755840714651541</v>
      </c>
      <c r="AG112">
        <v>0.17827713322422953</v>
      </c>
      <c r="AH112">
        <v>0.17901339310148373</v>
      </c>
      <c r="AI112">
        <v>0.17972907649396239</v>
      </c>
      <c r="AJ112">
        <v>0.18042611418041518</v>
      </c>
      <c r="AK112">
        <v>0.18110429634981379</v>
      </c>
      <c r="AL112">
        <v>0.18176424627950954</v>
      </c>
      <c r="AM112">
        <v>0.18242922099381084</v>
      </c>
      <c r="AN112">
        <v>0.18307805787903231</v>
      </c>
      <c r="AO112">
        <v>0.18371165529065031</v>
      </c>
      <c r="AP112">
        <v>0.18432799504250749</v>
      </c>
      <c r="AQ112">
        <v>0.18493016505323334</v>
      </c>
    </row>
    <row r="113" spans="1:43" x14ac:dyDescent="0.25">
      <c r="A113" s="22" t="str">
        <f t="shared" si="1"/>
        <v>WFMpTRAD</v>
      </c>
      <c r="B113" s="10" t="s">
        <v>151</v>
      </c>
      <c r="C113" s="10" t="s">
        <v>140</v>
      </c>
      <c r="D113">
        <v>-0.51623952095651959</v>
      </c>
      <c r="E113">
        <v>-0.51300706059405798</v>
      </c>
      <c r="F113">
        <v>-0.50534206820234628</v>
      </c>
      <c r="G113">
        <v>-0.50469513004964939</v>
      </c>
      <c r="H113">
        <v>-0.50075038960889762</v>
      </c>
      <c r="I113">
        <v>-0.4977232211663708</v>
      </c>
      <c r="J113">
        <v>-0.49550746598431494</v>
      </c>
      <c r="K113">
        <v>-0.49313622574474103</v>
      </c>
      <c r="L113">
        <v>-0.49157221604668677</v>
      </c>
      <c r="M113">
        <v>-0.48999727442398272</v>
      </c>
      <c r="N113">
        <v>-0.48852706775955462</v>
      </c>
      <c r="O113">
        <v>-0.48707318371919828</v>
      </c>
      <c r="P113">
        <v>-0.48564127536595525</v>
      </c>
      <c r="Q113">
        <v>-0.48422849542228896</v>
      </c>
      <c r="R113">
        <v>-0.48284556362314646</v>
      </c>
      <c r="S113">
        <v>-0.48145208765068348</v>
      </c>
      <c r="T113">
        <v>-0.48008447459562176</v>
      </c>
      <c r="U113">
        <v>-0.4787402111775701</v>
      </c>
      <c r="V113">
        <v>-0.47741921359656692</v>
      </c>
      <c r="W113">
        <v>-0.47612068996677714</v>
      </c>
      <c r="X113">
        <v>-0.47484240491995544</v>
      </c>
      <c r="Y113">
        <v>-0.4735845140651378</v>
      </c>
      <c r="Z113">
        <v>-0.47234518555650551</v>
      </c>
      <c r="AA113">
        <v>-0.47112393176245793</v>
      </c>
      <c r="AB113">
        <v>-0.46991992805724081</v>
      </c>
      <c r="AC113">
        <v>-0.4687702029827916</v>
      </c>
      <c r="AD113">
        <v>-0.46763768150708246</v>
      </c>
      <c r="AE113">
        <v>-0.46652312788080819</v>
      </c>
      <c r="AF113">
        <v>-0.46542648600970921</v>
      </c>
      <c r="AG113">
        <v>-0.46434725602498556</v>
      </c>
      <c r="AH113">
        <v>-0.46335119440576655</v>
      </c>
      <c r="AI113">
        <v>-0.46237256567987445</v>
      </c>
      <c r="AJ113">
        <v>-0.46141097690981814</v>
      </c>
      <c r="AK113">
        <v>-0.46046788292988355</v>
      </c>
      <c r="AL113">
        <v>-0.45954390097879178</v>
      </c>
      <c r="AM113">
        <v>-0.4586801405765456</v>
      </c>
      <c r="AN113">
        <v>-0.45783582115952781</v>
      </c>
      <c r="AO113">
        <v>-0.4570115067003514</v>
      </c>
      <c r="AP113">
        <v>-0.45621036732307979</v>
      </c>
      <c r="AQ113">
        <v>-0.4554303219583874</v>
      </c>
    </row>
    <row r="114" spans="1:43" x14ac:dyDescent="0.25">
      <c r="A114" s="22" t="str">
        <f t="shared" si="1"/>
        <v>WFMpHORE</v>
      </c>
      <c r="B114" s="10" t="s">
        <v>151</v>
      </c>
      <c r="C114" s="10" t="s">
        <v>141</v>
      </c>
      <c r="D114">
        <v>-9.5997335591906874E-2</v>
      </c>
      <c r="E114">
        <v>-9.1063986970051219E-2</v>
      </c>
      <c r="F114">
        <v>-8.748034417890023E-2</v>
      </c>
      <c r="G114">
        <v>-8.3584602811487857E-2</v>
      </c>
      <c r="H114">
        <v>-7.8415919811503948E-2</v>
      </c>
      <c r="I114">
        <v>-7.554152264403502E-2</v>
      </c>
      <c r="J114">
        <v>-7.4015267229031845E-2</v>
      </c>
      <c r="K114">
        <v>-7.2113251238315329E-2</v>
      </c>
      <c r="L114">
        <v>-7.0826259981285264E-2</v>
      </c>
      <c r="M114">
        <v>-6.9567181223278568E-2</v>
      </c>
      <c r="N114">
        <v>-6.8365833900564749E-2</v>
      </c>
      <c r="O114">
        <v>-6.7180644065011716E-2</v>
      </c>
      <c r="P114">
        <v>-6.6012128099415035E-2</v>
      </c>
      <c r="Q114">
        <v>-6.4852248522805953E-2</v>
      </c>
      <c r="R114">
        <v>-6.3709979697981395E-2</v>
      </c>
      <c r="S114">
        <v>-6.2562412005141649E-2</v>
      </c>
      <c r="T114">
        <v>-6.14300980540037E-2</v>
      </c>
      <c r="U114">
        <v>-6.0312449644975993E-2</v>
      </c>
      <c r="V114">
        <v>-5.9209632177196901E-2</v>
      </c>
      <c r="W114">
        <v>-5.8121170559398069E-2</v>
      </c>
      <c r="X114">
        <v>-5.7060684546960852E-2</v>
      </c>
      <c r="Y114">
        <v>-5.6013265703403835E-2</v>
      </c>
      <c r="Z114">
        <v>-5.4977970548278465E-2</v>
      </c>
      <c r="AA114">
        <v>-5.3954855787355663E-2</v>
      </c>
      <c r="AB114">
        <v>-5.2943677012940712E-2</v>
      </c>
      <c r="AC114">
        <v>-5.1975938988907358E-2</v>
      </c>
      <c r="AD114">
        <v>-5.102097883701244E-2</v>
      </c>
      <c r="AE114">
        <v>-5.0078549822074138E-2</v>
      </c>
      <c r="AF114">
        <v>-4.9149233104491777E-2</v>
      </c>
      <c r="AG114">
        <v>-4.8231913720916487E-2</v>
      </c>
      <c r="AH114">
        <v>-4.7380993487289788E-2</v>
      </c>
      <c r="AI114">
        <v>-4.6542769566429706E-2</v>
      </c>
      <c r="AJ114">
        <v>-4.5716589580546071E-2</v>
      </c>
      <c r="AK114">
        <v>-4.4903755727983219E-2</v>
      </c>
      <c r="AL114">
        <v>-4.4104737285479902E-2</v>
      </c>
      <c r="AM114">
        <v>-4.3389116498138793E-2</v>
      </c>
      <c r="AN114">
        <v>-4.268678258064653E-2</v>
      </c>
      <c r="AO114">
        <v>-4.1998040676260631E-2</v>
      </c>
      <c r="AP114">
        <v>-4.1325903603444479E-2</v>
      </c>
      <c r="AQ114">
        <v>-4.0668069737716417E-2</v>
      </c>
    </row>
    <row r="115" spans="1:43" x14ac:dyDescent="0.25">
      <c r="A115" s="22" t="str">
        <f t="shared" si="1"/>
        <v>WFMpTRAN_water</v>
      </c>
      <c r="B115" s="10" t="s">
        <v>151</v>
      </c>
      <c r="C115" s="10" t="s">
        <v>142</v>
      </c>
      <c r="D115">
        <v>1.2423599975279507</v>
      </c>
      <c r="E115">
        <v>1.2276190385266958</v>
      </c>
      <c r="F115">
        <v>1.1975489792318372</v>
      </c>
      <c r="G115">
        <v>1.1931963106715162</v>
      </c>
      <c r="H115">
        <v>1.185206214129904</v>
      </c>
      <c r="I115">
        <v>1.1701922488334353</v>
      </c>
      <c r="J115">
        <v>1.1566781382035871</v>
      </c>
      <c r="K115">
        <v>1.1438491292865389</v>
      </c>
      <c r="L115">
        <v>1.1293865949329251</v>
      </c>
      <c r="M115">
        <v>1.1157717990268665</v>
      </c>
      <c r="N115">
        <v>1.1028927595565305</v>
      </c>
      <c r="O115">
        <v>1.0907332767278783</v>
      </c>
      <c r="P115">
        <v>1.0792409988177007</v>
      </c>
      <c r="Q115">
        <v>1.0683818200331434</v>
      </c>
      <c r="R115">
        <v>1.0580994167864648</v>
      </c>
      <c r="S115">
        <v>1.0483497096082954</v>
      </c>
      <c r="T115">
        <v>1.039101698479207</v>
      </c>
      <c r="U115">
        <v>1.0303242607326235</v>
      </c>
      <c r="V115">
        <v>1.0219866079655471</v>
      </c>
      <c r="W115">
        <v>1.0140609196103076</v>
      </c>
      <c r="X115">
        <v>1.0065329061096238</v>
      </c>
      <c r="Y115">
        <v>0.9993639888236151</v>
      </c>
      <c r="Z115">
        <v>0.99253325052922858</v>
      </c>
      <c r="AA115">
        <v>0.98602002227407581</v>
      </c>
      <c r="AB115">
        <v>0.97980564934012726</v>
      </c>
      <c r="AC115">
        <v>0.97391113792128425</v>
      </c>
      <c r="AD115">
        <v>0.96828499249857347</v>
      </c>
      <c r="AE115">
        <v>0.96290997707028603</v>
      </c>
      <c r="AF115">
        <v>0.95777411840701387</v>
      </c>
      <c r="AG115">
        <v>0.95286448201323459</v>
      </c>
      <c r="AH115">
        <v>0.9482293068881873</v>
      </c>
      <c r="AI115">
        <v>0.94379427183803166</v>
      </c>
      <c r="AJ115">
        <v>0.93954970305157559</v>
      </c>
      <c r="AK115">
        <v>0.93548463656837788</v>
      </c>
      <c r="AL115">
        <v>0.93158919720436761</v>
      </c>
      <c r="AM115">
        <v>0.92793718179627782</v>
      </c>
      <c r="AN115">
        <v>0.92443621885972416</v>
      </c>
      <c r="AO115">
        <v>0.92107882866008062</v>
      </c>
      <c r="AP115">
        <v>0.91785520619734151</v>
      </c>
      <c r="AQ115">
        <v>0.91476067153714935</v>
      </c>
    </row>
    <row r="116" spans="1:43" x14ac:dyDescent="0.25">
      <c r="A116" s="22" t="str">
        <f t="shared" si="1"/>
        <v>WFMpTRAN_other</v>
      </c>
      <c r="B116" s="10" t="s">
        <v>151</v>
      </c>
      <c r="C116" s="10" t="s">
        <v>143</v>
      </c>
      <c r="D116">
        <v>-9.1141342992970636E-2</v>
      </c>
      <c r="E116">
        <v>-9.0329134514563703E-2</v>
      </c>
      <c r="F116">
        <v>-8.7519792232821761E-2</v>
      </c>
      <c r="G116">
        <v>-8.7023714441580122E-2</v>
      </c>
      <c r="H116">
        <v>-8.6287794130356213E-2</v>
      </c>
      <c r="I116">
        <v>-8.4589906907427931E-2</v>
      </c>
      <c r="J116">
        <v>-8.2472845591913216E-2</v>
      </c>
      <c r="K116">
        <v>-8.0592179286754287E-2</v>
      </c>
      <c r="L116">
        <v>-7.9758265625935063E-2</v>
      </c>
      <c r="M116">
        <v>-7.8945424615890908E-2</v>
      </c>
      <c r="N116">
        <v>-7.81009496233495E-2</v>
      </c>
      <c r="O116">
        <v>-7.7291705943845712E-2</v>
      </c>
      <c r="P116">
        <v>-7.6515560996476606E-2</v>
      </c>
      <c r="Q116">
        <v>-7.5765305291109045E-2</v>
      </c>
      <c r="R116">
        <v>-7.5044362502604531E-2</v>
      </c>
      <c r="S116">
        <v>-7.4376412961209892E-2</v>
      </c>
      <c r="T116">
        <v>-7.3734549389951984E-2</v>
      </c>
      <c r="U116">
        <v>-7.311728260946658E-2</v>
      </c>
      <c r="V116">
        <v>-7.2524027743550476E-2</v>
      </c>
      <c r="W116">
        <v>-7.1953675836051195E-2</v>
      </c>
      <c r="X116">
        <v>-7.1397616608729189E-2</v>
      </c>
      <c r="Y116">
        <v>-7.0863686296830528E-2</v>
      </c>
      <c r="Z116">
        <v>-7.0350882670267165E-2</v>
      </c>
      <c r="AA116">
        <v>-6.9859247139493916E-2</v>
      </c>
      <c r="AB116">
        <v>-6.9388149489346101E-2</v>
      </c>
      <c r="AC116">
        <v>-6.8912259377940752E-2</v>
      </c>
      <c r="AD116">
        <v>-6.8453856006638711E-2</v>
      </c>
      <c r="AE116">
        <v>-6.8012235724909165E-2</v>
      </c>
      <c r="AF116">
        <v>-6.7587379479019258E-2</v>
      </c>
      <c r="AG116">
        <v>-6.7177675787444463E-2</v>
      </c>
      <c r="AH116">
        <v>-6.6727136539533355E-2</v>
      </c>
      <c r="AI116">
        <v>-6.6291727631789907E-2</v>
      </c>
      <c r="AJ116">
        <v>-6.5869987757305612E-2</v>
      </c>
      <c r="AK116">
        <v>-6.5462382435991631E-2</v>
      </c>
      <c r="AL116">
        <v>-6.5068832423255923E-2</v>
      </c>
      <c r="AM116">
        <v>-6.4617824321942963E-2</v>
      </c>
      <c r="AN116">
        <v>-6.4179678578523303E-2</v>
      </c>
      <c r="AO116">
        <v>-6.3753863874993849E-2</v>
      </c>
      <c r="AP116">
        <v>-6.334262797675827E-2</v>
      </c>
      <c r="AQ116">
        <v>-6.2943420949690618E-2</v>
      </c>
    </row>
    <row r="117" spans="1:43" x14ac:dyDescent="0.25">
      <c r="A117" s="22" t="str">
        <f t="shared" si="1"/>
        <v>WFMpREBA</v>
      </c>
      <c r="B117" s="10" t="s">
        <v>151</v>
      </c>
      <c r="C117" s="10" t="s">
        <v>144</v>
      </c>
      <c r="D117">
        <v>-0.33957521576466687</v>
      </c>
      <c r="E117">
        <v>-0.34949479638205394</v>
      </c>
      <c r="F117">
        <v>-0.34701294368713032</v>
      </c>
      <c r="G117">
        <v>-0.35780906210797603</v>
      </c>
      <c r="H117">
        <v>-0.36937487022842913</v>
      </c>
      <c r="I117">
        <v>-0.37123633841264969</v>
      </c>
      <c r="J117">
        <v>-0.36935382106799353</v>
      </c>
      <c r="K117">
        <v>-0.36870149660614893</v>
      </c>
      <c r="L117">
        <v>-0.36908746733032249</v>
      </c>
      <c r="M117">
        <v>-0.36939868513378799</v>
      </c>
      <c r="N117">
        <v>-0.36970099665648554</v>
      </c>
      <c r="O117">
        <v>-0.37002912841718605</v>
      </c>
      <c r="P117">
        <v>-0.37038204669056013</v>
      </c>
      <c r="Q117">
        <v>-0.37076956408925299</v>
      </c>
      <c r="R117">
        <v>-0.3711828800024613</v>
      </c>
      <c r="S117">
        <v>-0.37163214636707409</v>
      </c>
      <c r="T117">
        <v>-0.37210457555191601</v>
      </c>
      <c r="U117">
        <v>-0.37259772613215481</v>
      </c>
      <c r="V117">
        <v>-0.37311037957196419</v>
      </c>
      <c r="W117">
        <v>-0.37364071090841577</v>
      </c>
      <c r="X117">
        <v>-0.37415107094922462</v>
      </c>
      <c r="Y117">
        <v>-0.37467839183790547</v>
      </c>
      <c r="Z117">
        <v>-0.37522161437600504</v>
      </c>
      <c r="AA117">
        <v>-0.37578045957817707</v>
      </c>
      <c r="AB117">
        <v>-0.37635399295518324</v>
      </c>
      <c r="AC117">
        <v>-0.37700201166320568</v>
      </c>
      <c r="AD117">
        <v>-0.37766219511129895</v>
      </c>
      <c r="AE117">
        <v>-0.37833368240815135</v>
      </c>
      <c r="AF117">
        <v>-0.37901585159550799</v>
      </c>
      <c r="AG117">
        <v>-0.37970744282076185</v>
      </c>
      <c r="AH117">
        <v>-0.38040430455096935</v>
      </c>
      <c r="AI117">
        <v>-0.38110976786800171</v>
      </c>
      <c r="AJ117">
        <v>-0.38182093323970473</v>
      </c>
      <c r="AK117">
        <v>-0.38253635253221568</v>
      </c>
      <c r="AL117">
        <v>-0.38325479799149381</v>
      </c>
      <c r="AM117">
        <v>-0.38392316210009264</v>
      </c>
      <c r="AN117">
        <v>-0.3845912415140576</v>
      </c>
      <c r="AO117">
        <v>-0.38525698671356601</v>
      </c>
      <c r="AP117">
        <v>-0.38592099696130433</v>
      </c>
      <c r="AQ117">
        <v>-0.38658007790893301</v>
      </c>
    </row>
    <row r="118" spans="1:43" x14ac:dyDescent="0.25">
      <c r="A118" s="22" t="str">
        <f t="shared" si="1"/>
        <v>WFMpRENT</v>
      </c>
      <c r="B118" s="10" t="s">
        <v>151</v>
      </c>
      <c r="C118" s="10" t="s">
        <v>145</v>
      </c>
      <c r="D118">
        <v>-4.4456472991989807E-2</v>
      </c>
      <c r="E118">
        <v>-5.5058368342661937E-2</v>
      </c>
      <c r="F118">
        <v>-5.5023416572627812E-2</v>
      </c>
      <c r="G118">
        <v>-6.4544615674176492E-2</v>
      </c>
      <c r="H118">
        <v>-7.6922478837812586E-2</v>
      </c>
      <c r="I118">
        <v>-7.893368986360795E-2</v>
      </c>
      <c r="J118">
        <v>-7.5752440415984543E-2</v>
      </c>
      <c r="K118">
        <v>-7.4148002254684292E-2</v>
      </c>
      <c r="L118">
        <v>-7.4635198905170438E-2</v>
      </c>
      <c r="M118">
        <v>-7.5017541975297808E-2</v>
      </c>
      <c r="N118">
        <v>-7.5350979383998845E-2</v>
      </c>
      <c r="O118">
        <v>-7.5718066337675763E-2</v>
      </c>
      <c r="P118">
        <v>-7.6120653905639601E-2</v>
      </c>
      <c r="Q118">
        <v>-7.6568581846956335E-2</v>
      </c>
      <c r="R118">
        <v>-7.7054656351337417E-2</v>
      </c>
      <c r="S118">
        <v>-7.7608174767827193E-2</v>
      </c>
      <c r="T118">
        <v>-7.8196218136071319E-2</v>
      </c>
      <c r="U118">
        <v>-7.881587773754356E-2</v>
      </c>
      <c r="V118">
        <v>-7.9465486590467455E-2</v>
      </c>
      <c r="W118">
        <v>-8.0142795708673789E-2</v>
      </c>
      <c r="X118">
        <v>-8.0794730646874799E-2</v>
      </c>
      <c r="Y118">
        <v>-8.1474428574907803E-2</v>
      </c>
      <c r="Z118">
        <v>-8.2180926183245809E-2</v>
      </c>
      <c r="AA118">
        <v>-8.2913866005157461E-2</v>
      </c>
      <c r="AB118">
        <v>-8.367196952489564E-2</v>
      </c>
      <c r="AC118">
        <v>-8.4507960602585683E-2</v>
      </c>
      <c r="AD118">
        <v>-8.5364794237444586E-2</v>
      </c>
      <c r="AE118">
        <v>-8.6241753870190146E-2</v>
      </c>
      <c r="AF118">
        <v>-8.7138030051133172E-2</v>
      </c>
      <c r="AG118">
        <v>-8.8051661647540039E-2</v>
      </c>
      <c r="AH118">
        <v>-8.8935743780386448E-2</v>
      </c>
      <c r="AI118">
        <v>-8.9836308876337229E-2</v>
      </c>
      <c r="AJ118">
        <v>-9.0749875487270357E-2</v>
      </c>
      <c r="AK118">
        <v>-9.1674147637452047E-2</v>
      </c>
      <c r="AL118">
        <v>-9.2607771986743151E-2</v>
      </c>
      <c r="AM118">
        <v>-9.3432403305559811E-2</v>
      </c>
      <c r="AN118">
        <v>-9.4261264465262659E-2</v>
      </c>
      <c r="AO118">
        <v>-9.5091507906449851E-2</v>
      </c>
      <c r="AP118">
        <v>-9.592284291589942E-2</v>
      </c>
      <c r="AQ118">
        <v>-9.675211419690774E-2</v>
      </c>
    </row>
    <row r="119" spans="1:43" x14ac:dyDescent="0.25">
      <c r="A119" s="22" t="str">
        <f t="shared" si="1"/>
        <v>WFMpPUBO</v>
      </c>
      <c r="B119" s="10" t="s">
        <v>151</v>
      </c>
      <c r="C119" s="10" t="s">
        <v>146</v>
      </c>
      <c r="D119">
        <v>-0.43914077178586663</v>
      </c>
      <c r="E119">
        <v>-0.4368609534514053</v>
      </c>
      <c r="F119">
        <v>-0.42891139444546356</v>
      </c>
      <c r="G119">
        <v>-0.42951902543563031</v>
      </c>
      <c r="H119">
        <v>-0.42807225597347803</v>
      </c>
      <c r="I119">
        <v>-0.42430824052202387</v>
      </c>
      <c r="J119">
        <v>-0.4205420510053523</v>
      </c>
      <c r="K119">
        <v>-0.41697771123419985</v>
      </c>
      <c r="L119">
        <v>-0.41483525768734458</v>
      </c>
      <c r="M119">
        <v>-0.41274598748998537</v>
      </c>
      <c r="N119">
        <v>-0.41078744697363573</v>
      </c>
      <c r="O119">
        <v>-0.40888999520567182</v>
      </c>
      <c r="P119">
        <v>-0.40705132322546334</v>
      </c>
      <c r="Q119">
        <v>-0.40525999641476068</v>
      </c>
      <c r="R119">
        <v>-0.40352157920989207</v>
      </c>
      <c r="S119">
        <v>-0.40180954545748726</v>
      </c>
      <c r="T119">
        <v>-0.40014494749048379</v>
      </c>
      <c r="U119">
        <v>-0.39852546896859919</v>
      </c>
      <c r="V119">
        <v>-0.39694968189611607</v>
      </c>
      <c r="W119">
        <v>-0.39541609369306091</v>
      </c>
      <c r="X119">
        <v>-0.39392779547129458</v>
      </c>
      <c r="Y119">
        <v>-0.39247930195770098</v>
      </c>
      <c r="Z119">
        <v>-0.39106855287628706</v>
      </c>
      <c r="AA119">
        <v>-0.38969500823184117</v>
      </c>
      <c r="AB119">
        <v>-0.38835765844291698</v>
      </c>
      <c r="AC119">
        <v>-0.38709301037720595</v>
      </c>
      <c r="AD119">
        <v>-0.38586141064454726</v>
      </c>
      <c r="AE119">
        <v>-0.38466246018543199</v>
      </c>
      <c r="AF119">
        <v>-0.38349503956157316</v>
      </c>
      <c r="AG119">
        <v>-0.38235753828989283</v>
      </c>
      <c r="AH119">
        <v>-0.38128259224386668</v>
      </c>
      <c r="AI119">
        <v>-0.38023655047373178</v>
      </c>
      <c r="AJ119">
        <v>-0.37921775405120228</v>
      </c>
      <c r="AK119">
        <v>-0.37822661853971901</v>
      </c>
      <c r="AL119">
        <v>-0.37726263790291292</v>
      </c>
      <c r="AM119">
        <v>-0.37634067758786771</v>
      </c>
      <c r="AN119">
        <v>-0.37544421784771315</v>
      </c>
      <c r="AO119">
        <v>-0.37457260831141248</v>
      </c>
      <c r="AP119">
        <v>-0.37372801902958031</v>
      </c>
      <c r="AQ119">
        <v>-0.37290742656991804</v>
      </c>
    </row>
    <row r="120" spans="1:43" x14ac:dyDescent="0.25">
      <c r="A120" s="22" t="str">
        <f t="shared" si="1"/>
        <v>WFMpWAST</v>
      </c>
      <c r="B120" s="10" t="s">
        <v>151</v>
      </c>
      <c r="C120" s="10" t="s">
        <v>147</v>
      </c>
      <c r="D120">
        <v>-0.17393831309017505</v>
      </c>
      <c r="E120">
        <v>-0.17665480454262078</v>
      </c>
      <c r="F120">
        <v>-0.17364597188393477</v>
      </c>
      <c r="G120">
        <v>-0.17726078895289138</v>
      </c>
      <c r="H120">
        <v>-0.18064074705164007</v>
      </c>
      <c r="I120">
        <v>-0.17972083221980675</v>
      </c>
      <c r="J120">
        <v>-0.17709243393230517</v>
      </c>
      <c r="K120">
        <v>-0.17513765751753096</v>
      </c>
      <c r="L120">
        <v>-0.17435257411899721</v>
      </c>
      <c r="M120">
        <v>-0.17356298876564799</v>
      </c>
      <c r="N120">
        <v>-0.1727430259382923</v>
      </c>
      <c r="O120">
        <v>-0.1719661914503183</v>
      </c>
      <c r="P120">
        <v>-0.17123042528777505</v>
      </c>
      <c r="Q120">
        <v>-0.17053412175628863</v>
      </c>
      <c r="R120">
        <v>-0.1698757514166816</v>
      </c>
      <c r="S120">
        <v>-0.16927890795700296</v>
      </c>
      <c r="T120">
        <v>-0.16871663132926262</v>
      </c>
      <c r="U120">
        <v>-0.16818670805986607</v>
      </c>
      <c r="V120">
        <v>-0.16768797748830594</v>
      </c>
      <c r="W120">
        <v>-0.16721875972603828</v>
      </c>
      <c r="X120">
        <v>-0.16674761587456552</v>
      </c>
      <c r="Y120">
        <v>-0.1663047511287207</v>
      </c>
      <c r="Z120">
        <v>-0.16588895067556642</v>
      </c>
      <c r="AA120">
        <v>-0.1655000447255687</v>
      </c>
      <c r="AB120">
        <v>-0.16513729406227035</v>
      </c>
      <c r="AC120">
        <v>-0.16481913758214856</v>
      </c>
      <c r="AD120">
        <v>-0.16452446906590018</v>
      </c>
      <c r="AE120">
        <v>-0.16425200665914236</v>
      </c>
      <c r="AF120">
        <v>-0.16400131467465948</v>
      </c>
      <c r="AG120">
        <v>-0.1637702501243789</v>
      </c>
      <c r="AH120">
        <v>-0.16353302664361219</v>
      </c>
      <c r="AI120">
        <v>-0.16331513075297027</v>
      </c>
      <c r="AJ120">
        <v>-0.16311437255120848</v>
      </c>
      <c r="AK120">
        <v>-0.16293047929287088</v>
      </c>
      <c r="AL120">
        <v>-0.16276243494925025</v>
      </c>
      <c r="AM120">
        <v>-0.16256906735492366</v>
      </c>
      <c r="AN120">
        <v>-0.16238956204251753</v>
      </c>
      <c r="AO120">
        <v>-0.16222264988232743</v>
      </c>
      <c r="AP120">
        <v>-0.16206986893286157</v>
      </c>
      <c r="AQ120">
        <v>-0.16192785067365792</v>
      </c>
    </row>
    <row r="121" spans="1:43" x14ac:dyDescent="0.25">
      <c r="A121" s="22" t="str">
        <f t="shared" si="1"/>
        <v>WFMpRECY</v>
      </c>
      <c r="B121" s="10" t="s">
        <v>151</v>
      </c>
      <c r="C121" s="10" t="s">
        <v>148</v>
      </c>
      <c r="D121">
        <v>3.4807617079859963</v>
      </c>
      <c r="E121">
        <v>3.4947792123270256</v>
      </c>
      <c r="F121">
        <v>3.4612775972486687</v>
      </c>
      <c r="G121">
        <v>3.4979556230010642</v>
      </c>
      <c r="H121">
        <v>3.5198147580617118</v>
      </c>
      <c r="I121">
        <v>3.5187943916707569</v>
      </c>
      <c r="J121">
        <v>3.5204308759373797</v>
      </c>
      <c r="K121">
        <v>3.521249796527067</v>
      </c>
      <c r="L121">
        <v>3.5208009953587736</v>
      </c>
      <c r="M121">
        <v>3.5204259885737827</v>
      </c>
      <c r="N121">
        <v>3.5201317996554855</v>
      </c>
      <c r="O121">
        <v>3.5198253238800934</v>
      </c>
      <c r="P121">
        <v>3.5195103666204948</v>
      </c>
      <c r="Q121">
        <v>3.5191718343531089</v>
      </c>
      <c r="R121">
        <v>3.5188193233991116</v>
      </c>
      <c r="S121">
        <v>3.5184180694774834</v>
      </c>
      <c r="T121">
        <v>3.5180011136108384</v>
      </c>
      <c r="U121">
        <v>3.5175746812880733</v>
      </c>
      <c r="V121">
        <v>3.5171352360058421</v>
      </c>
      <c r="W121">
        <v>3.5166859035773461</v>
      </c>
      <c r="X121">
        <v>3.5162556438906227</v>
      </c>
      <c r="Y121">
        <v>3.5158128660115966</v>
      </c>
      <c r="Z121">
        <v>3.5153624934877912</v>
      </c>
      <c r="AA121">
        <v>3.5149000805595358</v>
      </c>
      <c r="AB121">
        <v>3.5144254375576871</v>
      </c>
      <c r="AC121">
        <v>3.5139316015886952</v>
      </c>
      <c r="AD121">
        <v>3.5134303674273317</v>
      </c>
      <c r="AE121">
        <v>3.5129221678483304</v>
      </c>
      <c r="AF121">
        <v>3.5124006808351029</v>
      </c>
      <c r="AG121">
        <v>3.511876673388632</v>
      </c>
      <c r="AH121">
        <v>3.5113917989889707</v>
      </c>
      <c r="AI121">
        <v>3.5109030641029433</v>
      </c>
      <c r="AJ121">
        <v>3.5104096375785683</v>
      </c>
      <c r="AK121">
        <v>3.5099066011258664</v>
      </c>
      <c r="AL121">
        <v>3.5094031509844816</v>
      </c>
      <c r="AM121">
        <v>3.5089761180025851</v>
      </c>
      <c r="AN121">
        <v>3.5085460666047932</v>
      </c>
      <c r="AO121">
        <v>3.5081132123903962</v>
      </c>
      <c r="AP121">
        <v>3.5076824449912585</v>
      </c>
      <c r="AQ121">
        <v>3.5072537025939696</v>
      </c>
    </row>
    <row r="122" spans="1:43" x14ac:dyDescent="0.25">
      <c r="A122" s="22" t="str">
        <f t="shared" si="1"/>
        <v>EUpPLNT</v>
      </c>
      <c r="B122" s="10" t="s">
        <v>152</v>
      </c>
      <c r="C122" s="10" t="s">
        <v>119</v>
      </c>
      <c r="D122">
        <v>0.46723036674010493</v>
      </c>
      <c r="E122">
        <v>0.46082291476831383</v>
      </c>
      <c r="F122">
        <v>0.45273982209181607</v>
      </c>
      <c r="G122">
        <v>0.43467838887132892</v>
      </c>
      <c r="H122">
        <v>0.42742617499420366</v>
      </c>
      <c r="I122">
        <v>0.42228508042696611</v>
      </c>
      <c r="J122">
        <v>0.41801752523071728</v>
      </c>
      <c r="K122">
        <v>0.41339775990546668</v>
      </c>
      <c r="L122">
        <v>0.40815802061540768</v>
      </c>
      <c r="M122">
        <v>0.4029674969241574</v>
      </c>
      <c r="N122">
        <v>0.39785880626535486</v>
      </c>
      <c r="O122">
        <v>0.39271263324404898</v>
      </c>
      <c r="P122">
        <v>0.38753442483326622</v>
      </c>
      <c r="Q122">
        <v>0.38233258594796971</v>
      </c>
      <c r="R122">
        <v>0.37711087799465542</v>
      </c>
      <c r="S122">
        <v>0.37179324826724147</v>
      </c>
      <c r="T122">
        <v>0.36646543805838155</v>
      </c>
      <c r="U122">
        <v>0.36112720919837993</v>
      </c>
      <c r="V122">
        <v>0.35577719712076034</v>
      </c>
      <c r="W122">
        <v>0.35041435313828267</v>
      </c>
      <c r="X122">
        <v>0.3446689111451145</v>
      </c>
      <c r="Y122">
        <v>0.33890886713454649</v>
      </c>
      <c r="Z122">
        <v>0.33313231536507831</v>
      </c>
      <c r="AA122">
        <v>0.32733605186530274</v>
      </c>
      <c r="AB122">
        <v>0.32151757211859633</v>
      </c>
      <c r="AC122">
        <v>0.31639327374207837</v>
      </c>
      <c r="AD122">
        <v>0.31129571469485284</v>
      </c>
      <c r="AE122">
        <v>0.30622452141548995</v>
      </c>
      <c r="AF122">
        <v>0.30117865729675108</v>
      </c>
      <c r="AG122">
        <v>0.29615809146521166</v>
      </c>
      <c r="AH122">
        <v>0.29215819875943899</v>
      </c>
      <c r="AI122">
        <v>0.28819034808866817</v>
      </c>
      <c r="AJ122">
        <v>0.28425582794463267</v>
      </c>
      <c r="AK122">
        <v>0.28035376773667753</v>
      </c>
      <c r="AL122">
        <v>0.27648367355220399</v>
      </c>
      <c r="AM122">
        <v>0.27420137325146382</v>
      </c>
      <c r="AN122">
        <v>0.27195609221809036</v>
      </c>
      <c r="AO122">
        <v>0.2697486421222407</v>
      </c>
      <c r="AP122">
        <v>0.26757673340702759</v>
      </c>
      <c r="AQ122">
        <v>0.26544268021805639</v>
      </c>
    </row>
    <row r="123" spans="1:43" x14ac:dyDescent="0.25">
      <c r="A123" s="22" t="str">
        <f t="shared" si="1"/>
        <v>EUpANIM</v>
      </c>
      <c r="B123" s="10" t="s">
        <v>152</v>
      </c>
      <c r="C123" s="10" t="s">
        <v>120</v>
      </c>
      <c r="D123">
        <v>2.1601184731677492</v>
      </c>
      <c r="E123">
        <v>2.1468974638385054</v>
      </c>
      <c r="F123">
        <v>2.096233402807492</v>
      </c>
      <c r="G123">
        <v>1.9724877371653551</v>
      </c>
      <c r="H123">
        <v>1.9660333500061575</v>
      </c>
      <c r="I123">
        <v>1.9277700527367649</v>
      </c>
      <c r="J123">
        <v>1.8900424034862759</v>
      </c>
      <c r="K123">
        <v>1.8533371738198561</v>
      </c>
      <c r="L123">
        <v>1.8173500435476011</v>
      </c>
      <c r="M123">
        <v>1.782067528160642</v>
      </c>
      <c r="N123">
        <v>1.7475511225572298</v>
      </c>
      <c r="O123">
        <v>1.7137236528325706</v>
      </c>
      <c r="P123">
        <v>1.6805782003160679</v>
      </c>
      <c r="Q123">
        <v>1.6481079480850134</v>
      </c>
      <c r="R123">
        <v>1.6162946546391155</v>
      </c>
      <c r="S123">
        <v>1.5850527107255732</v>
      </c>
      <c r="T123">
        <v>1.5544384423310842</v>
      </c>
      <c r="U123">
        <v>1.5244345488222248</v>
      </c>
      <c r="V123">
        <v>1.4950284015863589</v>
      </c>
      <c r="W123">
        <v>1.4662000621400975</v>
      </c>
      <c r="X123">
        <v>1.4377419855743649</v>
      </c>
      <c r="Y123">
        <v>1.4098272332629753</v>
      </c>
      <c r="Z123">
        <v>1.382437036009335</v>
      </c>
      <c r="AA123">
        <v>1.3555612469532372</v>
      </c>
      <c r="AB123">
        <v>1.3291821705364408</v>
      </c>
      <c r="AC123">
        <v>1.3034200549520303</v>
      </c>
      <c r="AD123">
        <v>1.2781909083888896</v>
      </c>
      <c r="AE123">
        <v>1.2534798143443642</v>
      </c>
      <c r="AF123">
        <v>1.2292761879625025</v>
      </c>
      <c r="AG123">
        <v>1.2055681401279248</v>
      </c>
      <c r="AH123">
        <v>1.1829444800174014</v>
      </c>
      <c r="AI123">
        <v>1.1607946876952799</v>
      </c>
      <c r="AJ123">
        <v>1.1391094761664029</v>
      </c>
      <c r="AK123">
        <v>1.117877674260408</v>
      </c>
      <c r="AL123">
        <v>1.0970887183743794</v>
      </c>
      <c r="AM123">
        <v>1.0776724166987963</v>
      </c>
      <c r="AN123">
        <v>1.0586781684782349</v>
      </c>
      <c r="AO123">
        <v>1.0400974701450445</v>
      </c>
      <c r="AP123">
        <v>1.0219190084813288</v>
      </c>
      <c r="AQ123">
        <v>1.0041364838352542</v>
      </c>
    </row>
    <row r="124" spans="1:43" x14ac:dyDescent="0.25">
      <c r="A124" s="22" t="str">
        <f t="shared" si="1"/>
        <v>EUpFORE</v>
      </c>
      <c r="B124" s="10" t="s">
        <v>152</v>
      </c>
      <c r="C124" s="10" t="s">
        <v>121</v>
      </c>
      <c r="D124">
        <v>-5.2129599599699379E-2</v>
      </c>
      <c r="E124">
        <v>-5.0088421744060842E-2</v>
      </c>
      <c r="F124">
        <v>-4.7954437510686267E-2</v>
      </c>
      <c r="G124">
        <v>-4.5165102070594793E-2</v>
      </c>
      <c r="H124">
        <v>-4.307482955316818E-2</v>
      </c>
      <c r="I124">
        <v>-4.1835007154620282E-2</v>
      </c>
      <c r="J124">
        <v>-4.0569578787303079E-2</v>
      </c>
      <c r="K124">
        <v>-3.9450931335012436E-2</v>
      </c>
      <c r="L124">
        <v>-3.8412125684414114E-2</v>
      </c>
      <c r="M124">
        <v>-3.7375522286052523E-2</v>
      </c>
      <c r="N124">
        <v>-3.5836490274542956E-2</v>
      </c>
      <c r="O124">
        <v>-3.4393997287244474E-2</v>
      </c>
      <c r="P124">
        <v>-3.3046844766528499E-2</v>
      </c>
      <c r="Q124">
        <v>-3.1797654618308677E-2</v>
      </c>
      <c r="R124">
        <v>-3.064368157443902E-2</v>
      </c>
      <c r="S124">
        <v>-2.9672848486807669E-2</v>
      </c>
      <c r="T124">
        <v>-2.8779287552456873E-2</v>
      </c>
      <c r="U124">
        <v>-2.7960560078408421E-2</v>
      </c>
      <c r="V124">
        <v>-2.7215265564135775E-2</v>
      </c>
      <c r="W124">
        <v>-2.6541328121175184E-2</v>
      </c>
      <c r="X124">
        <v>-2.5991168861314761E-2</v>
      </c>
      <c r="Y124">
        <v>-2.5496676730406852E-2</v>
      </c>
      <c r="Z124">
        <v>-2.5056642876999137E-2</v>
      </c>
      <c r="AA124">
        <v>-2.467079464488894E-2</v>
      </c>
      <c r="AB124">
        <v>-2.4338538953727014E-2</v>
      </c>
      <c r="AC124">
        <v>-2.4218624579521165E-2</v>
      </c>
      <c r="AD124">
        <v>-2.4131310126232548E-2</v>
      </c>
      <c r="AE124">
        <v>-2.4076094189736941E-2</v>
      </c>
      <c r="AF124">
        <v>-2.4053262958309785E-2</v>
      </c>
      <c r="AG124">
        <v>-2.4061276899889877E-2</v>
      </c>
      <c r="AH124">
        <v>-2.4059053023385644E-2</v>
      </c>
      <c r="AI124">
        <v>-2.4076129370326983E-2</v>
      </c>
      <c r="AJ124">
        <v>-2.4111244525828069E-2</v>
      </c>
      <c r="AK124">
        <v>-2.4164920975278895E-2</v>
      </c>
      <c r="AL124">
        <v>-2.4236812031343525E-2</v>
      </c>
      <c r="AM124">
        <v>-2.4202060598461056E-2</v>
      </c>
      <c r="AN124">
        <v>-2.4174843235496252E-2</v>
      </c>
      <c r="AO124">
        <v>-2.4155082192300652E-2</v>
      </c>
      <c r="AP124">
        <v>-2.4145377650621802E-2</v>
      </c>
      <c r="AQ124">
        <v>-2.4143064714105635E-2</v>
      </c>
    </row>
    <row r="125" spans="1:43" x14ac:dyDescent="0.25">
      <c r="A125" s="22" t="str">
        <f t="shared" si="1"/>
        <v>EUpFISH</v>
      </c>
      <c r="B125" s="10" t="s">
        <v>152</v>
      </c>
      <c r="C125" s="10" t="s">
        <v>122</v>
      </c>
      <c r="D125">
        <v>0.30233817712123051</v>
      </c>
      <c r="E125">
        <v>0.29767414119897795</v>
      </c>
      <c r="F125">
        <v>0.29447484699980742</v>
      </c>
      <c r="G125">
        <v>0.290800815875978</v>
      </c>
      <c r="H125">
        <v>0.28570114523027162</v>
      </c>
      <c r="I125">
        <v>0.28182513642313944</v>
      </c>
      <c r="J125">
        <v>0.27896284147029832</v>
      </c>
      <c r="K125">
        <v>0.27569383858036123</v>
      </c>
      <c r="L125">
        <v>0.27025472686477325</v>
      </c>
      <c r="M125">
        <v>0.26483264535953632</v>
      </c>
      <c r="N125">
        <v>0.2605686630969003</v>
      </c>
      <c r="O125">
        <v>0.25616520160213574</v>
      </c>
      <c r="P125">
        <v>0.25161722752026655</v>
      </c>
      <c r="Q125">
        <v>0.24692796391398059</v>
      </c>
      <c r="R125">
        <v>0.24209077050695993</v>
      </c>
      <c r="S125">
        <v>0.23658749723666334</v>
      </c>
      <c r="T125">
        <v>0.2309628112964856</v>
      </c>
      <c r="U125">
        <v>0.22521877420374051</v>
      </c>
      <c r="V125">
        <v>0.21935652961473226</v>
      </c>
      <c r="W125">
        <v>0.21337783677019923</v>
      </c>
      <c r="X125">
        <v>0.20714361171985959</v>
      </c>
      <c r="Y125">
        <v>0.20077429741415406</v>
      </c>
      <c r="Z125">
        <v>0.19427112131428745</v>
      </c>
      <c r="AA125">
        <v>0.18763455220991912</v>
      </c>
      <c r="AB125">
        <v>0.18086553004463707</v>
      </c>
      <c r="AC125">
        <v>0.17491912403508039</v>
      </c>
      <c r="AD125">
        <v>0.16897505371475147</v>
      </c>
      <c r="AE125">
        <v>0.16303194061960799</v>
      </c>
      <c r="AF125">
        <v>0.15708818122507795</v>
      </c>
      <c r="AG125">
        <v>0.15114332676998579</v>
      </c>
      <c r="AH125">
        <v>0.14717967445066044</v>
      </c>
      <c r="AI125">
        <v>0.14321554259393846</v>
      </c>
      <c r="AJ125">
        <v>0.13925127822528977</v>
      </c>
      <c r="AK125">
        <v>0.13528578115846407</v>
      </c>
      <c r="AL125">
        <v>0.13131714505247732</v>
      </c>
      <c r="AM125">
        <v>0.13023545251957963</v>
      </c>
      <c r="AN125">
        <v>0.12914731809752034</v>
      </c>
      <c r="AO125">
        <v>0.12805253012321377</v>
      </c>
      <c r="AP125">
        <v>0.12694828752746262</v>
      </c>
      <c r="AQ125">
        <v>0.12583520111161825</v>
      </c>
    </row>
    <row r="126" spans="1:43" x14ac:dyDescent="0.25">
      <c r="A126" s="22" t="str">
        <f t="shared" si="1"/>
        <v>EUpFOSM</v>
      </c>
      <c r="B126" s="10" t="s">
        <v>152</v>
      </c>
      <c r="C126" s="10" t="s">
        <v>123</v>
      </c>
      <c r="D126">
        <v>1.8520086304411558</v>
      </c>
      <c r="E126">
        <v>1.807066013342133</v>
      </c>
      <c r="F126">
        <v>1.7525331933491983</v>
      </c>
      <c r="G126">
        <v>1.6780970698413569</v>
      </c>
      <c r="H126">
        <v>1.6344439926940093</v>
      </c>
      <c r="I126">
        <v>1.5939495623193225</v>
      </c>
      <c r="J126">
        <v>1.554291975253699</v>
      </c>
      <c r="K126">
        <v>1.5144768238958459</v>
      </c>
      <c r="L126">
        <v>1.4743985111964593</v>
      </c>
      <c r="M126">
        <v>1.4345434211131463</v>
      </c>
      <c r="N126">
        <v>1.3913023055964882</v>
      </c>
      <c r="O126">
        <v>1.348128967321798</v>
      </c>
      <c r="P126">
        <v>1.3050160239234241</v>
      </c>
      <c r="Q126">
        <v>1.261955894284871</v>
      </c>
      <c r="R126">
        <v>1.2189424338661063</v>
      </c>
      <c r="S126">
        <v>1.1762118240570878</v>
      </c>
      <c r="T126">
        <v>1.1335301897312795</v>
      </c>
      <c r="U126">
        <v>1.0908934981346436</v>
      </c>
      <c r="V126">
        <v>1.0482951418964606</v>
      </c>
      <c r="W126">
        <v>1.0057291015207497</v>
      </c>
      <c r="X126">
        <v>0.96090429682707179</v>
      </c>
      <c r="Y126">
        <v>0.91609000366820426</v>
      </c>
      <c r="Z126">
        <v>0.87128115252680249</v>
      </c>
      <c r="AA126">
        <v>0.82647153953381747</v>
      </c>
      <c r="AB126">
        <v>0.78165564772578999</v>
      </c>
      <c r="AC126">
        <v>0.74549229564867925</v>
      </c>
      <c r="AD126">
        <v>0.70944656617270718</v>
      </c>
      <c r="AE126">
        <v>0.67351120816385301</v>
      </c>
      <c r="AF126">
        <v>0.63768380466944363</v>
      </c>
      <c r="AG126">
        <v>0.60195976383699112</v>
      </c>
      <c r="AH126">
        <v>0.57443432609774892</v>
      </c>
      <c r="AI126">
        <v>0.54702042569602882</v>
      </c>
      <c r="AJ126">
        <v>0.51971674617883923</v>
      </c>
      <c r="AK126">
        <v>0.49252071295132255</v>
      </c>
      <c r="AL126">
        <v>0.46542843252724975</v>
      </c>
      <c r="AM126">
        <v>0.45089478342652922</v>
      </c>
      <c r="AN126">
        <v>0.43646734014384936</v>
      </c>
      <c r="AO126">
        <v>0.42214500322796783</v>
      </c>
      <c r="AP126">
        <v>0.40792404984028841</v>
      </c>
      <c r="AQ126">
        <v>0.39380350384735718</v>
      </c>
    </row>
    <row r="127" spans="1:43" x14ac:dyDescent="0.25">
      <c r="A127" s="22" t="str">
        <f t="shared" si="1"/>
        <v>EUpOTHM</v>
      </c>
      <c r="B127" s="10" t="s">
        <v>152</v>
      </c>
      <c r="C127" s="10" t="s">
        <v>124</v>
      </c>
      <c r="D127">
        <v>-0.11793528768119124</v>
      </c>
      <c r="E127">
        <v>-0.11384426082719232</v>
      </c>
      <c r="F127">
        <v>-0.11226974578376421</v>
      </c>
      <c r="G127">
        <v>-0.11218660185812365</v>
      </c>
      <c r="H127">
        <v>-0.10663422744547875</v>
      </c>
      <c r="I127">
        <v>-0.10549637389962689</v>
      </c>
      <c r="J127">
        <v>-0.10431572940480086</v>
      </c>
      <c r="K127">
        <v>-0.10332514769268024</v>
      </c>
      <c r="L127">
        <v>-0.10249963421386463</v>
      </c>
      <c r="M127">
        <v>-0.1015143010733538</v>
      </c>
      <c r="N127">
        <v>-9.9865544260837671E-2</v>
      </c>
      <c r="O127">
        <v>-9.8233390270650089E-2</v>
      </c>
      <c r="P127">
        <v>-9.6629674707350593E-2</v>
      </c>
      <c r="Q127">
        <v>-9.5066392131078883E-2</v>
      </c>
      <c r="R127">
        <v>-9.3547434867692902E-2</v>
      </c>
      <c r="S127">
        <v>-9.2148133467207446E-2</v>
      </c>
      <c r="T127">
        <v>-9.0775903440828851E-2</v>
      </c>
      <c r="U127">
        <v>-8.942926501693757E-2</v>
      </c>
      <c r="V127">
        <v>-8.8107586542867225E-2</v>
      </c>
      <c r="W127">
        <v>-8.6809479898524958E-2</v>
      </c>
      <c r="X127">
        <v>-8.5506820503203768E-2</v>
      </c>
      <c r="Y127">
        <v>-8.4208358402956346E-2</v>
      </c>
      <c r="Z127">
        <v>-8.2913931532343069E-2</v>
      </c>
      <c r="AA127">
        <v>-8.1624328976341087E-2</v>
      </c>
      <c r="AB127">
        <v>-8.0339782213021224E-2</v>
      </c>
      <c r="AC127">
        <v>-7.9388437930832542E-2</v>
      </c>
      <c r="AD127">
        <v>-7.8457712008421693E-2</v>
      </c>
      <c r="AE127">
        <v>-7.7547668355544316E-2</v>
      </c>
      <c r="AF127">
        <v>-7.6659245823181121E-2</v>
      </c>
      <c r="AG127">
        <v>-7.5791277310099797E-2</v>
      </c>
      <c r="AH127">
        <v>-7.5226586592258046E-2</v>
      </c>
      <c r="AI127">
        <v>-7.4672953123257529E-2</v>
      </c>
      <c r="AJ127">
        <v>-7.4130279195445209E-2</v>
      </c>
      <c r="AK127">
        <v>-7.3600371864672429E-2</v>
      </c>
      <c r="AL127">
        <v>-7.3083167178339514E-2</v>
      </c>
      <c r="AM127">
        <v>-7.2935789926282329E-2</v>
      </c>
      <c r="AN127">
        <v>-7.2791549333824063E-2</v>
      </c>
      <c r="AO127">
        <v>-7.2651318445447949E-2</v>
      </c>
      <c r="AP127">
        <v>-7.2518600464276772E-2</v>
      </c>
      <c r="AQ127">
        <v>-7.2390739201944942E-2</v>
      </c>
    </row>
    <row r="128" spans="1:43" x14ac:dyDescent="0.25">
      <c r="A128" s="22" t="str">
        <f t="shared" si="1"/>
        <v>EUpFBTO</v>
      </c>
      <c r="B128" s="10" t="s">
        <v>152</v>
      </c>
      <c r="C128" s="10" t="s">
        <v>125</v>
      </c>
      <c r="D128">
        <v>0.33269000783448138</v>
      </c>
      <c r="E128">
        <v>0.33081815171246498</v>
      </c>
      <c r="F128">
        <v>0.32444781345670776</v>
      </c>
      <c r="G128">
        <v>0.30771780570384416</v>
      </c>
      <c r="H128">
        <v>0.30610245978350631</v>
      </c>
      <c r="I128">
        <v>0.30114192248018601</v>
      </c>
      <c r="J128">
        <v>0.29630623656710808</v>
      </c>
      <c r="K128">
        <v>0.29156382148847088</v>
      </c>
      <c r="L128">
        <v>0.28685333278508612</v>
      </c>
      <c r="M128">
        <v>0.28219874527819377</v>
      </c>
      <c r="N128">
        <v>0.27771923272326349</v>
      </c>
      <c r="O128">
        <v>0.27327977350957228</v>
      </c>
      <c r="P128">
        <v>0.26888450204485209</v>
      </c>
      <c r="Q128">
        <v>0.26453563108756173</v>
      </c>
      <c r="R128">
        <v>0.26023386373902502</v>
      </c>
      <c r="S128">
        <v>0.25593021093344503</v>
      </c>
      <c r="T128">
        <v>0.25167553590380087</v>
      </c>
      <c r="U128">
        <v>0.24746912355837641</v>
      </c>
      <c r="V128">
        <v>0.24330926852783447</v>
      </c>
      <c r="W128">
        <v>0.23919490021179243</v>
      </c>
      <c r="X128">
        <v>0.23504572819025257</v>
      </c>
      <c r="Y128">
        <v>0.2309378049918128</v>
      </c>
      <c r="Z128">
        <v>0.22687004687662249</v>
      </c>
      <c r="AA128">
        <v>0.22284024423735477</v>
      </c>
      <c r="AB128">
        <v>0.21884676634290559</v>
      </c>
      <c r="AC128">
        <v>0.21491692041536165</v>
      </c>
      <c r="AD128">
        <v>0.21105503387614427</v>
      </c>
      <c r="AE128">
        <v>0.20725985161172833</v>
      </c>
      <c r="AF128">
        <v>0.2035293638184188</v>
      </c>
      <c r="AG128">
        <v>0.19986262905548308</v>
      </c>
      <c r="AH128">
        <v>0.19652339472419977</v>
      </c>
      <c r="AI128">
        <v>0.19324728688782117</v>
      </c>
      <c r="AJ128">
        <v>0.19003425894507017</v>
      </c>
      <c r="AK128">
        <v>0.18688231426640509</v>
      </c>
      <c r="AL128">
        <v>0.18379016140386789</v>
      </c>
      <c r="AM128">
        <v>0.18117174861704571</v>
      </c>
      <c r="AN128">
        <v>0.17861130406859335</v>
      </c>
      <c r="AO128">
        <v>0.17610811811879634</v>
      </c>
      <c r="AP128">
        <v>0.17365863809827703</v>
      </c>
      <c r="AQ128">
        <v>0.17126441496871112</v>
      </c>
    </row>
    <row r="129" spans="1:43" x14ac:dyDescent="0.25">
      <c r="A129" s="22" t="str">
        <f t="shared" si="1"/>
        <v>EUpTXWO</v>
      </c>
      <c r="B129" s="10" t="s">
        <v>152</v>
      </c>
      <c r="C129" s="10" t="s">
        <v>126</v>
      </c>
      <c r="D129">
        <v>-9.5130425698451829E-2</v>
      </c>
      <c r="E129">
        <v>-9.2448610369123316E-2</v>
      </c>
      <c r="F129">
        <v>-8.9563657857164719E-2</v>
      </c>
      <c r="G129">
        <v>-8.5996374510382029E-2</v>
      </c>
      <c r="H129">
        <v>-8.2673715482244073E-2</v>
      </c>
      <c r="I129">
        <v>-8.1372193645468979E-2</v>
      </c>
      <c r="J129">
        <v>-8.0206698189398837E-2</v>
      </c>
      <c r="K129">
        <v>-7.9117081952246371E-2</v>
      </c>
      <c r="L129">
        <v>-7.7963726931228911E-2</v>
      </c>
      <c r="M129">
        <v>-7.6842221733100527E-2</v>
      </c>
      <c r="N129">
        <v>-7.5538729615839281E-2</v>
      </c>
      <c r="O129">
        <v>-7.4308747244611187E-2</v>
      </c>
      <c r="P129">
        <v>-7.3147672879876474E-2</v>
      </c>
      <c r="Q129">
        <v>-7.2055630076289748E-2</v>
      </c>
      <c r="R129">
        <v>-7.1028896396249389E-2</v>
      </c>
      <c r="S129">
        <v>-7.0100836271507552E-2</v>
      </c>
      <c r="T129">
        <v>-6.9226057707841931E-2</v>
      </c>
      <c r="U129">
        <v>-6.8402152994993609E-2</v>
      </c>
      <c r="V129">
        <v>-6.7627779351728548E-2</v>
      </c>
      <c r="W129">
        <v>-6.6900932970837157E-2</v>
      </c>
      <c r="X129">
        <v>-6.6232795316724422E-2</v>
      </c>
      <c r="Y129">
        <v>-6.5601793584838405E-2</v>
      </c>
      <c r="Z129">
        <v>-6.5006453171604042E-2</v>
      </c>
      <c r="AA129">
        <v>-6.4446455446893855E-2</v>
      </c>
      <c r="AB129">
        <v>-6.3921139322155374E-2</v>
      </c>
      <c r="AC129">
        <v>-6.3527690067416723E-2</v>
      </c>
      <c r="AD129">
        <v>-6.3156058659973258E-2</v>
      </c>
      <c r="AE129">
        <v>-6.2805283734264111E-2</v>
      </c>
      <c r="AF129">
        <v>-6.2475574825401295E-2</v>
      </c>
      <c r="AG129">
        <v>-6.2164950475447331E-2</v>
      </c>
      <c r="AH129">
        <v>-6.194017318471131E-2</v>
      </c>
      <c r="AI129">
        <v>-6.1727875179156858E-2</v>
      </c>
      <c r="AJ129">
        <v>-6.152679879782473E-2</v>
      </c>
      <c r="AK129">
        <v>-6.1337821127398405E-2</v>
      </c>
      <c r="AL129">
        <v>-6.1160010393182286E-2</v>
      </c>
      <c r="AM129">
        <v>-6.1067634647106586E-2</v>
      </c>
      <c r="AN129">
        <v>-6.0980410687460837E-2</v>
      </c>
      <c r="AO129">
        <v>-6.0898288276681659E-2</v>
      </c>
      <c r="AP129">
        <v>-6.0824056533708669E-2</v>
      </c>
      <c r="AQ129">
        <v>-6.0754176637791514E-2</v>
      </c>
    </row>
    <row r="130" spans="1:43" x14ac:dyDescent="0.25">
      <c r="A130" s="22" t="str">
        <f t="shared" si="1"/>
        <v>EUpCOKE</v>
      </c>
      <c r="B130" s="10" t="s">
        <v>152</v>
      </c>
      <c r="C130" s="10" t="s">
        <v>127</v>
      </c>
      <c r="D130">
        <v>2.9761342332252951</v>
      </c>
      <c r="E130">
        <v>2.9383132073483975</v>
      </c>
      <c r="F130">
        <v>2.8994425198174278</v>
      </c>
      <c r="G130">
        <v>2.8507984160999071</v>
      </c>
      <c r="H130">
        <v>2.7996912734571526</v>
      </c>
      <c r="I130">
        <v>2.7637172809337582</v>
      </c>
      <c r="J130">
        <v>2.7285213563926001</v>
      </c>
      <c r="K130">
        <v>2.6906568489143354</v>
      </c>
      <c r="L130">
        <v>2.6489640838642292</v>
      </c>
      <c r="M130">
        <v>2.6058101974562016</v>
      </c>
      <c r="N130">
        <v>2.557822362590509</v>
      </c>
      <c r="O130">
        <v>2.5076053868209485</v>
      </c>
      <c r="P130">
        <v>2.4551566307723003</v>
      </c>
      <c r="Q130">
        <v>2.4004909402065713</v>
      </c>
      <c r="R130">
        <v>2.343607484528893</v>
      </c>
      <c r="S130">
        <v>2.283702149371134</v>
      </c>
      <c r="T130">
        <v>2.2217267269132672</v>
      </c>
      <c r="U130">
        <v>2.1576938118756503</v>
      </c>
      <c r="V130">
        <v>2.0916062297553131</v>
      </c>
      <c r="W130">
        <v>2.0234727321489672</v>
      </c>
      <c r="X130">
        <v>1.9477484571856876</v>
      </c>
      <c r="Y130">
        <v>1.8698571620818882</v>
      </c>
      <c r="Z130">
        <v>1.7897982972101618</v>
      </c>
      <c r="AA130">
        <v>1.7075805612771005</v>
      </c>
      <c r="AB130">
        <v>1.6232049613011337</v>
      </c>
      <c r="AC130">
        <v>1.5503396049759564</v>
      </c>
      <c r="AD130">
        <v>1.4769281292765506</v>
      </c>
      <c r="AE130">
        <v>1.4029668496576582</v>
      </c>
      <c r="AF130">
        <v>1.3284588719318657</v>
      </c>
      <c r="AG130">
        <v>1.2534028586927448</v>
      </c>
      <c r="AH130">
        <v>1.1986897682390238</v>
      </c>
      <c r="AI130">
        <v>1.14366110752623</v>
      </c>
      <c r="AJ130">
        <v>1.0883212838174403</v>
      </c>
      <c r="AK130">
        <v>1.0326747812477588</v>
      </c>
      <c r="AL130">
        <v>0.97671884175727008</v>
      </c>
      <c r="AM130">
        <v>0.95464979497572311</v>
      </c>
      <c r="AN130">
        <v>0.93241027862713999</v>
      </c>
      <c r="AO130">
        <v>0.91000571668990715</v>
      </c>
      <c r="AP130">
        <v>0.8874391664814405</v>
      </c>
      <c r="AQ130">
        <v>0.86470946583877129</v>
      </c>
    </row>
    <row r="131" spans="1:43" x14ac:dyDescent="0.25">
      <c r="A131" s="22" t="str">
        <f t="shared" ref="A131:A156" si="2">B131&amp;C131</f>
        <v>EUpREFN</v>
      </c>
      <c r="B131" s="10" t="s">
        <v>152</v>
      </c>
      <c r="C131" s="10" t="s">
        <v>128</v>
      </c>
      <c r="D131">
        <v>1.2342034030378728</v>
      </c>
      <c r="E131">
        <v>1.2118203129019762</v>
      </c>
      <c r="F131">
        <v>1.1986449243665347</v>
      </c>
      <c r="G131">
        <v>1.1779384887727693</v>
      </c>
      <c r="H131">
        <v>1.1471955849489466</v>
      </c>
      <c r="I131">
        <v>1.1445595269402278</v>
      </c>
      <c r="J131">
        <v>1.1477400662540915</v>
      </c>
      <c r="K131">
        <v>1.1487924389343629</v>
      </c>
      <c r="L131">
        <v>1.1450339167134966</v>
      </c>
      <c r="M131">
        <v>1.1414718394290273</v>
      </c>
      <c r="N131">
        <v>1.1370396462043941</v>
      </c>
      <c r="O131">
        <v>1.1324564608105658</v>
      </c>
      <c r="P131">
        <v>1.1277049366123229</v>
      </c>
      <c r="Q131">
        <v>1.1228142751914862</v>
      </c>
      <c r="R131">
        <v>1.1177593102747614</v>
      </c>
      <c r="S131">
        <v>1.1124500726461672</v>
      </c>
      <c r="T131">
        <v>1.1069920593846501</v>
      </c>
      <c r="U131">
        <v>1.1013894365122265</v>
      </c>
      <c r="V131">
        <v>1.0956447159118459</v>
      </c>
      <c r="W131">
        <v>1.0897601996618806</v>
      </c>
      <c r="X131">
        <v>1.0831517641542621</v>
      </c>
      <c r="Y131">
        <v>1.0763731645484862</v>
      </c>
      <c r="Z131">
        <v>1.0694239654286197</v>
      </c>
      <c r="AA131">
        <v>1.0623042370903371</v>
      </c>
      <c r="AB131">
        <v>1.0550153714173891</v>
      </c>
      <c r="AC131">
        <v>1.0504176470867357</v>
      </c>
      <c r="AD131">
        <v>1.0456986314137511</v>
      </c>
      <c r="AE131">
        <v>1.0408546662876206</v>
      </c>
      <c r="AF131">
        <v>1.0358911241409281</v>
      </c>
      <c r="AG131">
        <v>1.030806509630694</v>
      </c>
      <c r="AH131">
        <v>1.0285025850482616</v>
      </c>
      <c r="AI131">
        <v>1.0260765566658236</v>
      </c>
      <c r="AJ131">
        <v>1.0235319011370554</v>
      </c>
      <c r="AK131">
        <v>1.0208728552657409</v>
      </c>
      <c r="AL131">
        <v>1.0180929488471535</v>
      </c>
      <c r="AM131">
        <v>1.0196309204816862</v>
      </c>
      <c r="AN131">
        <v>1.0210567883869259</v>
      </c>
      <c r="AO131">
        <v>1.0223753362422616</v>
      </c>
      <c r="AP131">
        <v>1.0235894370244318</v>
      </c>
      <c r="AQ131">
        <v>1.0246938913145582</v>
      </c>
    </row>
    <row r="132" spans="1:43" x14ac:dyDescent="0.25">
      <c r="A132" s="22" t="str">
        <f t="shared" si="2"/>
        <v>EUpCHEM</v>
      </c>
      <c r="B132" s="10" t="s">
        <v>152</v>
      </c>
      <c r="C132" s="10" t="s">
        <v>129</v>
      </c>
      <c r="D132">
        <v>0.333904043329043</v>
      </c>
      <c r="E132">
        <v>0.33064134298022113</v>
      </c>
      <c r="F132">
        <v>0.33024149193823166</v>
      </c>
      <c r="G132">
        <v>0.3278683198058524</v>
      </c>
      <c r="H132">
        <v>0.32033010949866458</v>
      </c>
      <c r="I132">
        <v>0.32107331702200492</v>
      </c>
      <c r="J132">
        <v>0.3219667082033803</v>
      </c>
      <c r="K132">
        <v>0.32247205810788671</v>
      </c>
      <c r="L132">
        <v>0.32224680968827185</v>
      </c>
      <c r="M132">
        <v>0.32187670735489671</v>
      </c>
      <c r="N132">
        <v>0.32159667031563677</v>
      </c>
      <c r="O132">
        <v>0.32113865792766416</v>
      </c>
      <c r="P132">
        <v>0.32052356803366699</v>
      </c>
      <c r="Q132">
        <v>0.31977062797185113</v>
      </c>
      <c r="R132">
        <v>0.31889488789368614</v>
      </c>
      <c r="S132">
        <v>0.31778469351324384</v>
      </c>
      <c r="T132">
        <v>0.3165681274711668</v>
      </c>
      <c r="U132">
        <v>0.31524839704761243</v>
      </c>
      <c r="V132">
        <v>0.31382734889706942</v>
      </c>
      <c r="W132">
        <v>0.3123069821145138</v>
      </c>
      <c r="X132">
        <v>0.31042787845872549</v>
      </c>
      <c r="Y132">
        <v>0.30845148460968902</v>
      </c>
      <c r="Z132">
        <v>0.30637876331208408</v>
      </c>
      <c r="AA132">
        <v>0.30420965118690513</v>
      </c>
      <c r="AB132">
        <v>0.30194485593308534</v>
      </c>
      <c r="AC132">
        <v>0.29979528758729646</v>
      </c>
      <c r="AD132">
        <v>0.29761318821711547</v>
      </c>
      <c r="AE132">
        <v>0.29539977247506399</v>
      </c>
      <c r="AF132">
        <v>0.29315620988825986</v>
      </c>
      <c r="AG132">
        <v>0.2908838299265542</v>
      </c>
      <c r="AH132">
        <v>0.28923699403458547</v>
      </c>
      <c r="AI132">
        <v>0.28757433826881373</v>
      </c>
      <c r="AJ132">
        <v>0.2858998420842257</v>
      </c>
      <c r="AK132">
        <v>0.28421601278926156</v>
      </c>
      <c r="AL132">
        <v>0.28252332317876355</v>
      </c>
      <c r="AM132">
        <v>0.281871381428073</v>
      </c>
      <c r="AN132">
        <v>0.28122393486697589</v>
      </c>
      <c r="AO132">
        <v>0.28058393295623324</v>
      </c>
      <c r="AP132">
        <v>0.27995140454526085</v>
      </c>
      <c r="AQ132">
        <v>0.27932835776237125</v>
      </c>
    </row>
    <row r="133" spans="1:43" x14ac:dyDescent="0.25">
      <c r="A133" s="22" t="str">
        <f t="shared" si="2"/>
        <v>EUpRUBP</v>
      </c>
      <c r="B133" s="10" t="s">
        <v>152</v>
      </c>
      <c r="C133" s="10" t="s">
        <v>130</v>
      </c>
      <c r="D133">
        <v>0.18758565305904332</v>
      </c>
      <c r="E133">
        <v>0.19394243800951103</v>
      </c>
      <c r="F133">
        <v>0.19895194271074476</v>
      </c>
      <c r="G133">
        <v>0.20512808272276239</v>
      </c>
      <c r="H133">
        <v>0.20631754379121636</v>
      </c>
      <c r="I133">
        <v>0.21070806082743232</v>
      </c>
      <c r="J133">
        <v>0.21350415343395218</v>
      </c>
      <c r="K133">
        <v>0.21688217136437654</v>
      </c>
      <c r="L133">
        <v>0.22020582382408679</v>
      </c>
      <c r="M133">
        <v>0.22313008489871114</v>
      </c>
      <c r="N133">
        <v>0.22616532980597603</v>
      </c>
      <c r="O133">
        <v>0.22902674308696969</v>
      </c>
      <c r="P133">
        <v>0.23175481650050284</v>
      </c>
      <c r="Q133">
        <v>0.23439573041106776</v>
      </c>
      <c r="R133">
        <v>0.23696222374403891</v>
      </c>
      <c r="S133">
        <v>0.23936293668598604</v>
      </c>
      <c r="T133">
        <v>0.24169483623488955</v>
      </c>
      <c r="U133">
        <v>0.24395930450356076</v>
      </c>
      <c r="V133">
        <v>0.24615652236940083</v>
      </c>
      <c r="W133">
        <v>0.24828669621709251</v>
      </c>
      <c r="X133">
        <v>0.25015999080066759</v>
      </c>
      <c r="Y133">
        <v>0.25196799698474004</v>
      </c>
      <c r="Z133">
        <v>0.25371114502461517</v>
      </c>
      <c r="AA133">
        <v>0.25538802459696097</v>
      </c>
      <c r="AB133">
        <v>0.25699803147576222</v>
      </c>
      <c r="AC133">
        <v>0.25832896710353531</v>
      </c>
      <c r="AD133">
        <v>0.25962335109309548</v>
      </c>
      <c r="AE133">
        <v>0.26088414573647134</v>
      </c>
      <c r="AF133">
        <v>0.26211313807264752</v>
      </c>
      <c r="AG133">
        <v>0.26331301240878713</v>
      </c>
      <c r="AH133">
        <v>0.26459782943890242</v>
      </c>
      <c r="AI133">
        <v>0.2658616551910335</v>
      </c>
      <c r="AJ133">
        <v>0.26710864073584883</v>
      </c>
      <c r="AK133">
        <v>0.26834020470299269</v>
      </c>
      <c r="AL133">
        <v>0.26955771813440171</v>
      </c>
      <c r="AM133">
        <v>0.27080878880357162</v>
      </c>
      <c r="AN133">
        <v>0.27205646598146671</v>
      </c>
      <c r="AO133">
        <v>0.27330389257065513</v>
      </c>
      <c r="AP133">
        <v>0.27455066253595828</v>
      </c>
      <c r="AQ133">
        <v>0.27580078555406018</v>
      </c>
    </row>
    <row r="134" spans="1:43" x14ac:dyDescent="0.25">
      <c r="A134" s="22" t="str">
        <f t="shared" si="2"/>
        <v>EUpNMMP</v>
      </c>
      <c r="B134" s="10" t="s">
        <v>152</v>
      </c>
      <c r="C134" s="10" t="s">
        <v>131</v>
      </c>
      <c r="D134">
        <v>1.1966398922879935</v>
      </c>
      <c r="E134">
        <v>1.1869469255033209</v>
      </c>
      <c r="F134">
        <v>1.1729809425084372</v>
      </c>
      <c r="G134">
        <v>1.1390222006775745</v>
      </c>
      <c r="H134">
        <v>1.1183581536529359</v>
      </c>
      <c r="I134">
        <v>1.1085967433144306</v>
      </c>
      <c r="J134">
        <v>1.099041132831847</v>
      </c>
      <c r="K134">
        <v>1.0895564923515149</v>
      </c>
      <c r="L134">
        <v>1.080536337386325</v>
      </c>
      <c r="M134">
        <v>1.070883058561686</v>
      </c>
      <c r="N134">
        <v>1.0612828372142047</v>
      </c>
      <c r="O134">
        <v>1.0513492975742813</v>
      </c>
      <c r="P134">
        <v>1.0411526381348641</v>
      </c>
      <c r="Q134">
        <v>1.0307529683455166</v>
      </c>
      <c r="R134">
        <v>1.0201850639719514</v>
      </c>
      <c r="S134">
        <v>1.0090822291900878</v>
      </c>
      <c r="T134">
        <v>0.9978198925710009</v>
      </c>
      <c r="U134">
        <v>0.98639805578797579</v>
      </c>
      <c r="V134">
        <v>0.97481338628856096</v>
      </c>
      <c r="W134">
        <v>0.96306219515607427</v>
      </c>
      <c r="X134">
        <v>0.950271121597005</v>
      </c>
      <c r="Y134">
        <v>0.93729562148451107</v>
      </c>
      <c r="Z134">
        <v>0.92413312198634512</v>
      </c>
      <c r="AA134">
        <v>0.91077871388843235</v>
      </c>
      <c r="AB134">
        <v>0.8972287212031036</v>
      </c>
      <c r="AC134">
        <v>0.88492564732203771</v>
      </c>
      <c r="AD134">
        <v>0.87263237930553261</v>
      </c>
      <c r="AE134">
        <v>0.86034764997109492</v>
      </c>
      <c r="AF134">
        <v>0.848074517530507</v>
      </c>
      <c r="AG134">
        <v>0.8358135169858677</v>
      </c>
      <c r="AH134">
        <v>0.82623964660422566</v>
      </c>
      <c r="AI134">
        <v>0.81671189492814522</v>
      </c>
      <c r="AJ134">
        <v>0.80723624904897728</v>
      </c>
      <c r="AK134">
        <v>0.79781633351608294</v>
      </c>
      <c r="AL134">
        <v>0.7884522340599589</v>
      </c>
      <c r="AM134">
        <v>0.78309357048761707</v>
      </c>
      <c r="AN134">
        <v>0.7778183692734536</v>
      </c>
      <c r="AO134">
        <v>0.77263213549487042</v>
      </c>
      <c r="AP134">
        <v>0.76753648975800703</v>
      </c>
      <c r="AQ134">
        <v>0.76253351535699498</v>
      </c>
    </row>
    <row r="135" spans="1:43" x14ac:dyDescent="0.25">
      <c r="A135" s="22" t="str">
        <f t="shared" si="2"/>
        <v>EUpMETP</v>
      </c>
      <c r="B135" s="10" t="s">
        <v>152</v>
      </c>
      <c r="C135" s="10" t="s">
        <v>132</v>
      </c>
      <c r="D135">
        <v>0.14728323801376902</v>
      </c>
      <c r="E135">
        <v>0.14639670213339112</v>
      </c>
      <c r="F135">
        <v>0.14598603903822457</v>
      </c>
      <c r="G135">
        <v>0.14492819835731791</v>
      </c>
      <c r="H135">
        <v>0.14184316470483749</v>
      </c>
      <c r="I135">
        <v>0.14075576884163213</v>
      </c>
      <c r="J135">
        <v>0.13971773912795374</v>
      </c>
      <c r="K135">
        <v>0.13845173219699147</v>
      </c>
      <c r="L135">
        <v>0.13708322400278075</v>
      </c>
      <c r="M135">
        <v>0.13552908807812719</v>
      </c>
      <c r="N135">
        <v>0.13419761645403158</v>
      </c>
      <c r="O135">
        <v>0.13270423323856512</v>
      </c>
      <c r="P135">
        <v>0.13106485894948944</v>
      </c>
      <c r="Q135">
        <v>0.12929155429360789</v>
      </c>
      <c r="R135">
        <v>0.12739436484952332</v>
      </c>
      <c r="S135">
        <v>0.12516204714331297</v>
      </c>
      <c r="T135">
        <v>0.12281215116604134</v>
      </c>
      <c r="U135">
        <v>0.12034744665490553</v>
      </c>
      <c r="V135">
        <v>0.11776947550733322</v>
      </c>
      <c r="W135">
        <v>0.1150801643461262</v>
      </c>
      <c r="X135">
        <v>0.11216616242339088</v>
      </c>
      <c r="Y135">
        <v>0.1091365237622229</v>
      </c>
      <c r="Z135">
        <v>0.10599287835439719</v>
      </c>
      <c r="AA135">
        <v>0.10273565147224936</v>
      </c>
      <c r="AB135">
        <v>9.9366041041535194E-2</v>
      </c>
      <c r="AC135">
        <v>9.6405751690072677E-2</v>
      </c>
      <c r="AD135">
        <v>9.3419816203039782E-2</v>
      </c>
      <c r="AE135">
        <v>9.0409167165012391E-2</v>
      </c>
      <c r="AF135">
        <v>8.7374049805001547E-2</v>
      </c>
      <c r="AG135">
        <v>8.4316285699524623E-2</v>
      </c>
      <c r="AH135">
        <v>8.2226523599520679E-2</v>
      </c>
      <c r="AI135">
        <v>8.012312650115061E-2</v>
      </c>
      <c r="AJ135">
        <v>7.8008725325159817E-2</v>
      </c>
      <c r="AK135">
        <v>7.5884072159221161E-2</v>
      </c>
      <c r="AL135">
        <v>7.3749764264104109E-2</v>
      </c>
      <c r="AM135">
        <v>7.2965028306878829E-2</v>
      </c>
      <c r="AN135">
        <v>7.217517708803603E-2</v>
      </c>
      <c r="AO135">
        <v>7.1381890231196385E-2</v>
      </c>
      <c r="AP135">
        <v>7.0583914843780585E-2</v>
      </c>
      <c r="AQ135">
        <v>6.9784115535281716E-2</v>
      </c>
    </row>
    <row r="136" spans="1:43" x14ac:dyDescent="0.25">
      <c r="A136" s="22" t="str">
        <f t="shared" si="2"/>
        <v>EUpELEC</v>
      </c>
      <c r="B136" s="10" t="s">
        <v>152</v>
      </c>
      <c r="C136" s="10" t="s">
        <v>133</v>
      </c>
      <c r="D136">
        <v>-8.1295658543647537E-2</v>
      </c>
      <c r="E136">
        <v>-7.8461188338728324E-2</v>
      </c>
      <c r="F136">
        <v>-7.5644619236202776E-2</v>
      </c>
      <c r="G136">
        <v>-7.2501068650925121E-2</v>
      </c>
      <c r="H136">
        <v>-6.9584612336407725E-2</v>
      </c>
      <c r="I136">
        <v>-6.8546989363239982E-2</v>
      </c>
      <c r="J136">
        <v>-6.7632330197033894E-2</v>
      </c>
      <c r="K136">
        <v>-6.6878021441678287E-2</v>
      </c>
      <c r="L136">
        <v>-6.6058971397163366E-2</v>
      </c>
      <c r="M136">
        <v>-6.5322867003744706E-2</v>
      </c>
      <c r="N136">
        <v>-6.4305136690083087E-2</v>
      </c>
      <c r="O136">
        <v>-6.3401912943910024E-2</v>
      </c>
      <c r="P136">
        <v>-6.2602171541723692E-2</v>
      </c>
      <c r="Q136">
        <v>-6.1900557701228355E-2</v>
      </c>
      <c r="R136">
        <v>-6.1288976535865222E-2</v>
      </c>
      <c r="S136">
        <v>-6.0846206481382101E-2</v>
      </c>
      <c r="T136">
        <v>-6.0477470697609871E-2</v>
      </c>
      <c r="U136">
        <v>-6.0179952955205694E-2</v>
      </c>
      <c r="V136">
        <v>-5.9952020831089317E-2</v>
      </c>
      <c r="W136">
        <v>-5.9791491988511913E-2</v>
      </c>
      <c r="X136">
        <v>-5.9770590083161615E-2</v>
      </c>
      <c r="Y136">
        <v>-5.9803273040444041E-2</v>
      </c>
      <c r="Z136">
        <v>-5.9888114992801833E-2</v>
      </c>
      <c r="AA136">
        <v>-6.0024898143653069E-2</v>
      </c>
      <c r="AB136">
        <v>-6.0212996744969605E-2</v>
      </c>
      <c r="AC136">
        <v>-6.036035261411106E-2</v>
      </c>
      <c r="AD136">
        <v>-6.0540536519263256E-2</v>
      </c>
      <c r="AE136">
        <v>-6.0752197287149722E-2</v>
      </c>
      <c r="AF136">
        <v>-6.0995111753823925E-2</v>
      </c>
      <c r="AG136">
        <v>-6.1266963178903622E-2</v>
      </c>
      <c r="AH136">
        <v>-6.1463268954081697E-2</v>
      </c>
      <c r="AI136">
        <v>-6.1677363387108552E-2</v>
      </c>
      <c r="AJ136">
        <v>-6.1907321763008706E-2</v>
      </c>
      <c r="AK136">
        <v>-6.2153346513120836E-2</v>
      </c>
      <c r="AL136">
        <v>-6.241422058722558E-2</v>
      </c>
      <c r="AM136">
        <v>-6.2547800114791635E-2</v>
      </c>
      <c r="AN136">
        <v>-6.2685582027897799E-2</v>
      </c>
      <c r="AO136">
        <v>-6.2826959366059504E-2</v>
      </c>
      <c r="AP136">
        <v>-6.2974226212417828E-2</v>
      </c>
      <c r="AQ136">
        <v>-6.3123758875978681E-2</v>
      </c>
    </row>
    <row r="137" spans="1:43" x14ac:dyDescent="0.25">
      <c r="A137" s="22" t="str">
        <f t="shared" si="2"/>
        <v>EUpMACH</v>
      </c>
      <c r="B137" s="10" t="s">
        <v>152</v>
      </c>
      <c r="C137" s="10" t="s">
        <v>134</v>
      </c>
      <c r="D137">
        <v>-7.3303617772364132E-2</v>
      </c>
      <c r="E137">
        <v>-7.0205943868964629E-2</v>
      </c>
      <c r="F137">
        <v>-6.7241328706681022E-2</v>
      </c>
      <c r="G137">
        <v>-6.3237514915261042E-2</v>
      </c>
      <c r="H137">
        <v>-6.0520282747803487E-2</v>
      </c>
      <c r="I137">
        <v>-5.8787337549287E-2</v>
      </c>
      <c r="J137">
        <v>-5.7337337934360987E-2</v>
      </c>
      <c r="K137">
        <v>-5.5934048161643324E-2</v>
      </c>
      <c r="L137">
        <v>-5.4419287571280492E-2</v>
      </c>
      <c r="M137">
        <v>-5.2974663312233682E-2</v>
      </c>
      <c r="N137">
        <v>-5.1210310511686397E-2</v>
      </c>
      <c r="O137">
        <v>-4.9531642219254921E-2</v>
      </c>
      <c r="P137">
        <v>-4.792873457334261E-2</v>
      </c>
      <c r="Q137">
        <v>-4.6396042341529234E-2</v>
      </c>
      <c r="R137">
        <v>-4.4926945028020346E-2</v>
      </c>
      <c r="S137">
        <v>-4.3596824928241622E-2</v>
      </c>
      <c r="T137">
        <v>-4.2318525959910272E-2</v>
      </c>
      <c r="U137">
        <v>-4.1089669011751831E-2</v>
      </c>
      <c r="V137">
        <v>-3.9908986114397291E-2</v>
      </c>
      <c r="W137">
        <v>-3.877465491985576E-2</v>
      </c>
      <c r="X137">
        <v>-3.7685841625300434E-2</v>
      </c>
      <c r="Y137">
        <v>-3.663087501236538E-2</v>
      </c>
      <c r="Z137">
        <v>-3.5608490454356087E-2</v>
      </c>
      <c r="AA137">
        <v>-3.461854429551444E-2</v>
      </c>
      <c r="AB137">
        <v>-3.3660476122120073E-2</v>
      </c>
      <c r="AC137">
        <v>-3.2866575497914149E-2</v>
      </c>
      <c r="AD137">
        <v>-3.209872198101945E-2</v>
      </c>
      <c r="AE137">
        <v>-3.1355807242348148E-2</v>
      </c>
      <c r="AF137">
        <v>-3.0637698382091138E-2</v>
      </c>
      <c r="AG137">
        <v>-2.9942341393082085E-2</v>
      </c>
      <c r="AH137">
        <v>-2.9387671637174317E-2</v>
      </c>
      <c r="AI137">
        <v>-2.8847652481658138E-2</v>
      </c>
      <c r="AJ137">
        <v>-2.8320433108529653E-2</v>
      </c>
      <c r="AK137">
        <v>-2.7806179953070075E-2</v>
      </c>
      <c r="AL137">
        <v>-2.7304063743753649E-2</v>
      </c>
      <c r="AM137">
        <v>-2.703733173558396E-2</v>
      </c>
      <c r="AN137">
        <v>-2.6774310516749122E-2</v>
      </c>
      <c r="AO137">
        <v>-2.6514387358883514E-2</v>
      </c>
      <c r="AP137">
        <v>-2.6259809762126586E-2</v>
      </c>
      <c r="AQ137">
        <v>-2.6007411294083439E-2</v>
      </c>
    </row>
    <row r="138" spans="1:43" x14ac:dyDescent="0.25">
      <c r="A138" s="22" t="str">
        <f t="shared" si="2"/>
        <v>EUpELCT</v>
      </c>
      <c r="B138" s="10" t="s">
        <v>152</v>
      </c>
      <c r="C138" s="10" t="s">
        <v>135</v>
      </c>
      <c r="D138">
        <v>3.1261285916976465</v>
      </c>
      <c r="E138">
        <v>2.9468598139423339</v>
      </c>
      <c r="F138">
        <v>2.774021951080937</v>
      </c>
      <c r="G138">
        <v>2.6051719503282054</v>
      </c>
      <c r="H138">
        <v>2.4450004392169702</v>
      </c>
      <c r="I138">
        <v>2.3232061651092186</v>
      </c>
      <c r="J138">
        <v>2.2057297319404743</v>
      </c>
      <c r="K138">
        <v>2.091613529113848</v>
      </c>
      <c r="L138">
        <v>1.9805899424449016</v>
      </c>
      <c r="M138">
        <v>1.8731404755933572</v>
      </c>
      <c r="N138">
        <v>1.7314333717168693</v>
      </c>
      <c r="O138">
        <v>1.597888911029324</v>
      </c>
      <c r="P138">
        <v>1.4720945949363402</v>
      </c>
      <c r="Q138">
        <v>1.353661763189048</v>
      </c>
      <c r="R138">
        <v>1.2422303318485395</v>
      </c>
      <c r="S138">
        <v>1.1421129837118578</v>
      </c>
      <c r="T138">
        <v>1.0471690014919512</v>
      </c>
      <c r="U138">
        <v>0.9572516900224588</v>
      </c>
      <c r="V138">
        <v>0.87221744422404002</v>
      </c>
      <c r="W138">
        <v>0.79192874851101369</v>
      </c>
      <c r="X138">
        <v>0.72485352495005206</v>
      </c>
      <c r="Y138">
        <v>0.6607044961646682</v>
      </c>
      <c r="Z138">
        <v>0.59945332835907827</v>
      </c>
      <c r="AA138">
        <v>0.5410708539693766</v>
      </c>
      <c r="AB138">
        <v>0.48552884033771937</v>
      </c>
      <c r="AC138">
        <v>0.43603060435527125</v>
      </c>
      <c r="AD138">
        <v>0.38963895102887397</v>
      </c>
      <c r="AE138">
        <v>0.34628866761666999</v>
      </c>
      <c r="AF138">
        <v>0.30591742815100653</v>
      </c>
      <c r="AG138">
        <v>0.26846489465927342</v>
      </c>
      <c r="AH138">
        <v>0.24261688401464671</v>
      </c>
      <c r="AI138">
        <v>0.21840326436756535</v>
      </c>
      <c r="AJ138">
        <v>0.19579296211266356</v>
      </c>
      <c r="AK138">
        <v>0.174754137196559</v>
      </c>
      <c r="AL138">
        <v>0.15525577883113695</v>
      </c>
      <c r="AM138">
        <v>0.1469676318253117</v>
      </c>
      <c r="AN138">
        <v>0.13900584170722061</v>
      </c>
      <c r="AO138">
        <v>0.13136410610660135</v>
      </c>
      <c r="AP138">
        <v>0.12403365262828307</v>
      </c>
      <c r="AQ138">
        <v>0.1170101838520099</v>
      </c>
    </row>
    <row r="139" spans="1:43" x14ac:dyDescent="0.25">
      <c r="A139" s="22" t="str">
        <f t="shared" si="2"/>
        <v>EUpTRDI</v>
      </c>
      <c r="B139" s="10" t="s">
        <v>152</v>
      </c>
      <c r="C139" s="10" t="s">
        <v>136</v>
      </c>
      <c r="D139">
        <v>0.56533578115431848</v>
      </c>
      <c r="E139">
        <v>0.55808218605428772</v>
      </c>
      <c r="F139">
        <v>0.55175413337880663</v>
      </c>
      <c r="G139">
        <v>0.54374765215825505</v>
      </c>
      <c r="H139">
        <v>0.53340698866394476</v>
      </c>
      <c r="I139">
        <v>0.52841508793526271</v>
      </c>
      <c r="J139">
        <v>0.52459551242295954</v>
      </c>
      <c r="K139">
        <v>0.52009464755453094</v>
      </c>
      <c r="L139">
        <v>0.51455716953375008</v>
      </c>
      <c r="M139">
        <v>0.50899090859538865</v>
      </c>
      <c r="N139">
        <v>0.50127041562329921</v>
      </c>
      <c r="O139">
        <v>0.49352236816898537</v>
      </c>
      <c r="P139">
        <v>0.48573524468254525</v>
      </c>
      <c r="Q139">
        <v>0.47790850561276743</v>
      </c>
      <c r="R139">
        <v>0.47003260490592436</v>
      </c>
      <c r="S139">
        <v>0.46216631095028426</v>
      </c>
      <c r="T139">
        <v>0.45420178611511064</v>
      </c>
      <c r="U139">
        <v>0.4461444713055786</v>
      </c>
      <c r="V139">
        <v>0.43799732136233366</v>
      </c>
      <c r="W139">
        <v>0.42976359584761264</v>
      </c>
      <c r="X139">
        <v>0.42136858360176499</v>
      </c>
      <c r="Y139">
        <v>0.41277658375388998</v>
      </c>
      <c r="Z139">
        <v>0.40399236196862381</v>
      </c>
      <c r="AA139">
        <v>0.39501971393539009</v>
      </c>
      <c r="AB139">
        <v>0.38586311488579922</v>
      </c>
      <c r="AC139">
        <v>0.37657703290234046</v>
      </c>
      <c r="AD139">
        <v>0.36737803166659111</v>
      </c>
      <c r="AE139">
        <v>0.35826306804885799</v>
      </c>
      <c r="AF139">
        <v>0.34923144933633621</v>
      </c>
      <c r="AG139">
        <v>0.34028156833644535</v>
      </c>
      <c r="AH139">
        <v>0.33433430179214463</v>
      </c>
      <c r="AI139">
        <v>0.32841615536978019</v>
      </c>
      <c r="AJ139">
        <v>0.32252806518840543</v>
      </c>
      <c r="AK139">
        <v>0.31667003437028124</v>
      </c>
      <c r="AL139">
        <v>0.31083920018863626</v>
      </c>
      <c r="AM139">
        <v>0.31008232906326499</v>
      </c>
      <c r="AN139">
        <v>0.3092940659285679</v>
      </c>
      <c r="AO139">
        <v>0.30847610810427634</v>
      </c>
      <c r="AP139">
        <v>0.30762770432281389</v>
      </c>
      <c r="AQ139">
        <v>0.30674885535167046</v>
      </c>
    </row>
    <row r="140" spans="1:43" x14ac:dyDescent="0.25">
      <c r="A140" s="22" t="str">
        <f t="shared" si="2"/>
        <v>EUpHWAT</v>
      </c>
      <c r="B140" s="10" t="s">
        <v>152</v>
      </c>
      <c r="C140" s="10" t="s">
        <v>137</v>
      </c>
      <c r="D140">
        <v>15.413750551677936</v>
      </c>
      <c r="E140">
        <v>15.173449778826864</v>
      </c>
      <c r="F140">
        <v>14.908247384370032</v>
      </c>
      <c r="G140">
        <v>14.609746490541749</v>
      </c>
      <c r="H140">
        <v>14.312866174498728</v>
      </c>
      <c r="I140">
        <v>14.066228602138636</v>
      </c>
      <c r="J140">
        <v>13.811030237500381</v>
      </c>
      <c r="K140">
        <v>13.546053542396914</v>
      </c>
      <c r="L140">
        <v>13.27108331775014</v>
      </c>
      <c r="M140">
        <v>12.986802669566046</v>
      </c>
      <c r="N140">
        <v>12.663299048517136</v>
      </c>
      <c r="O140">
        <v>12.327189753802076</v>
      </c>
      <c r="P140">
        <v>11.978486966607107</v>
      </c>
      <c r="Q140">
        <v>11.61717964171174</v>
      </c>
      <c r="R140">
        <v>11.243275643694673</v>
      </c>
      <c r="S140">
        <v>10.855540717437147</v>
      </c>
      <c r="T140">
        <v>10.455967798730269</v>
      </c>
      <c r="U140">
        <v>10.044564989729048</v>
      </c>
      <c r="V140">
        <v>9.6213306254148367</v>
      </c>
      <c r="W140">
        <v>9.1862693315956747</v>
      </c>
      <c r="X140">
        <v>8.7061231334799363</v>
      </c>
      <c r="Y140">
        <v>8.2134559017371505</v>
      </c>
      <c r="Z140">
        <v>7.7082734327180251</v>
      </c>
      <c r="AA140">
        <v>7.1905720279363639</v>
      </c>
      <c r="AB140">
        <v>6.6603521003187582</v>
      </c>
      <c r="AC140">
        <v>6.219224814395715</v>
      </c>
      <c r="AD140">
        <v>5.774779100566362</v>
      </c>
      <c r="AE140">
        <v>5.3270131045420133</v>
      </c>
      <c r="AF140">
        <v>4.8759185924432193</v>
      </c>
      <c r="AG140">
        <v>4.4215039143739636</v>
      </c>
      <c r="AH140">
        <v>4.0877068120859441</v>
      </c>
      <c r="AI140">
        <v>3.7520018091545388</v>
      </c>
      <c r="AJ140">
        <v>3.4143862070970115</v>
      </c>
      <c r="AK140">
        <v>3.0748534997438099</v>
      </c>
      <c r="AL140">
        <v>2.7334098018066344</v>
      </c>
      <c r="AM140">
        <v>2.588844303632404</v>
      </c>
      <c r="AN140">
        <v>2.4432322188713966</v>
      </c>
      <c r="AO140">
        <v>2.2965812202217153</v>
      </c>
      <c r="AP140">
        <v>2.1488870158680795</v>
      </c>
      <c r="AQ140">
        <v>2.0001499080297025</v>
      </c>
    </row>
    <row r="141" spans="1:43" x14ac:dyDescent="0.25">
      <c r="A141" s="22" t="str">
        <f t="shared" si="2"/>
        <v>EUpWATR</v>
      </c>
      <c r="B141" s="10" t="s">
        <v>152</v>
      </c>
      <c r="C141" s="10" t="s">
        <v>138</v>
      </c>
      <c r="D141">
        <v>0.11174590038213826</v>
      </c>
      <c r="E141">
        <v>0.109649799704244</v>
      </c>
      <c r="F141">
        <v>0.10708236678509771</v>
      </c>
      <c r="G141">
        <v>0.10440056756874409</v>
      </c>
      <c r="H141">
        <v>0.10228337988041533</v>
      </c>
      <c r="I141">
        <v>0.10009209728137924</v>
      </c>
      <c r="J141">
        <v>9.7959535117136023E-2</v>
      </c>
      <c r="K141">
        <v>9.565396803241015E-2</v>
      </c>
      <c r="L141">
        <v>9.3255498348724791E-2</v>
      </c>
      <c r="M141">
        <v>9.0849364543051522E-2</v>
      </c>
      <c r="N141">
        <v>8.8245943175584082E-2</v>
      </c>
      <c r="O141">
        <v>8.5560966000601674E-2</v>
      </c>
      <c r="P141">
        <v>8.2794096169989811E-2</v>
      </c>
      <c r="Q141">
        <v>7.9942038783798547E-2</v>
      </c>
      <c r="R141">
        <v>7.7006072401374553E-2</v>
      </c>
      <c r="S141">
        <v>7.396525583306042E-2</v>
      </c>
      <c r="T141">
        <v>7.0848218024859522E-2</v>
      </c>
      <c r="U141">
        <v>6.7656965023140087E-2</v>
      </c>
      <c r="V141">
        <v>6.4392499658587024E-2</v>
      </c>
      <c r="W141">
        <v>6.1056454898923349E-2</v>
      </c>
      <c r="X141">
        <v>5.7452925438501556E-2</v>
      </c>
      <c r="Y141">
        <v>5.3774366757252223E-2</v>
      </c>
      <c r="Z141">
        <v>5.0022008276087424E-2</v>
      </c>
      <c r="AA141">
        <v>4.619613923588909E-2</v>
      </c>
      <c r="AB141">
        <v>4.2297401989222529E-2</v>
      </c>
      <c r="AC141">
        <v>3.8925678067451827E-2</v>
      </c>
      <c r="AD141">
        <v>3.5548714275406269E-2</v>
      </c>
      <c r="AE141">
        <v>3.2166206700982365E-2</v>
      </c>
      <c r="AF141">
        <v>2.8777143270278704E-2</v>
      </c>
      <c r="AG141">
        <v>2.5382315785155856E-2</v>
      </c>
      <c r="AH141">
        <v>2.2913692986774332E-2</v>
      </c>
      <c r="AI141">
        <v>2.0440840803919159E-2</v>
      </c>
      <c r="AJ141">
        <v>1.7964615777788392E-2</v>
      </c>
      <c r="AK141">
        <v>1.5484107565030778E-2</v>
      </c>
      <c r="AL141">
        <v>1.2999155509826634E-2</v>
      </c>
      <c r="AM141">
        <v>1.2009337593593808E-2</v>
      </c>
      <c r="AN141">
        <v>1.1013248690639993E-2</v>
      </c>
      <c r="AO141">
        <v>1.0010977584177284E-2</v>
      </c>
      <c r="AP141">
        <v>8.999941172068357E-3</v>
      </c>
      <c r="AQ141">
        <v>7.9826165102422821E-3</v>
      </c>
    </row>
    <row r="142" spans="1:43" x14ac:dyDescent="0.25">
      <c r="A142" s="22" t="str">
        <f t="shared" si="2"/>
        <v>EUpCONS</v>
      </c>
      <c r="B142" s="10" t="s">
        <v>152</v>
      </c>
      <c r="C142" s="10" t="s">
        <v>139</v>
      </c>
      <c r="D142">
        <v>-1.1865953976076218E-2</v>
      </c>
      <c r="E142">
        <v>-9.998341150104121E-3</v>
      </c>
      <c r="F142">
        <v>-8.5835748524291239E-3</v>
      </c>
      <c r="G142">
        <v>-7.3038337894706651E-3</v>
      </c>
      <c r="H142">
        <v>-5.4608323686213874E-3</v>
      </c>
      <c r="I142">
        <v>-4.738127205331409E-3</v>
      </c>
      <c r="J142">
        <v>-4.1578571581197569E-3</v>
      </c>
      <c r="K142">
        <v>-3.6762035187084706E-3</v>
      </c>
      <c r="L142">
        <v>-3.1944666334814699E-3</v>
      </c>
      <c r="M142">
        <v>-2.7429284166703496E-3</v>
      </c>
      <c r="N142">
        <v>-1.9975841939991511E-3</v>
      </c>
      <c r="O142">
        <v>-1.3567301089345105E-3</v>
      </c>
      <c r="P142">
        <v>-8.1583494249590498E-4</v>
      </c>
      <c r="Q142">
        <v>-3.7418290704940708E-4</v>
      </c>
      <c r="R142">
        <v>-2.771061151286558E-5</v>
      </c>
      <c r="S142">
        <v>1.5826823994824214E-4</v>
      </c>
      <c r="T142">
        <v>2.6803471127729986E-4</v>
      </c>
      <c r="U142">
        <v>3.0330600961979008E-4</v>
      </c>
      <c r="V142">
        <v>2.6475644234797704E-4</v>
      </c>
      <c r="W142">
        <v>1.536876571860024E-4</v>
      </c>
      <c r="X142">
        <v>-1.7763275926800383E-4</v>
      </c>
      <c r="Y142">
        <v>-5.656364674330699E-4</v>
      </c>
      <c r="Z142">
        <v>-1.0098459800518794E-3</v>
      </c>
      <c r="AA142">
        <v>-1.5108001478470689E-3</v>
      </c>
      <c r="AB142">
        <v>-2.068656107301667E-3</v>
      </c>
      <c r="AC142">
        <v>-2.5812472417636192E-3</v>
      </c>
      <c r="AD142">
        <v>-3.1309822112864775E-3</v>
      </c>
      <c r="AE142">
        <v>-3.7171681976346134E-3</v>
      </c>
      <c r="AF142">
        <v>-4.3399749409427681E-3</v>
      </c>
      <c r="AG142">
        <v>-4.9977092451922202E-3</v>
      </c>
      <c r="AH142">
        <v>-5.5283885489511185E-3</v>
      </c>
      <c r="AI142">
        <v>-6.0778495285031256E-3</v>
      </c>
      <c r="AJ142">
        <v>-6.6446411162444903E-3</v>
      </c>
      <c r="AK142">
        <v>-7.2292171501672541E-3</v>
      </c>
      <c r="AL142">
        <v>-7.8311212554414596E-3</v>
      </c>
      <c r="AM142">
        <v>-8.1349066195860013E-3</v>
      </c>
      <c r="AN142">
        <v>-8.4409105280309621E-3</v>
      </c>
      <c r="AO142">
        <v>-8.7488806567816435E-3</v>
      </c>
      <c r="AP142">
        <v>-9.0613328385503074E-3</v>
      </c>
      <c r="AQ142">
        <v>-9.3755016775413369E-3</v>
      </c>
    </row>
    <row r="143" spans="1:43" x14ac:dyDescent="0.25">
      <c r="A143" s="22" t="str">
        <f t="shared" si="2"/>
        <v>EUpTRAD</v>
      </c>
      <c r="B143" s="10" t="s">
        <v>152</v>
      </c>
      <c r="C143" s="10" t="s">
        <v>140</v>
      </c>
      <c r="D143">
        <v>-0.16209678684957674</v>
      </c>
      <c r="E143">
        <v>-0.15820696129019646</v>
      </c>
      <c r="F143">
        <v>-0.1540056503369058</v>
      </c>
      <c r="G143">
        <v>-0.14777610201116076</v>
      </c>
      <c r="H143">
        <v>-0.143335855806146</v>
      </c>
      <c r="I143">
        <v>-0.14050883870848402</v>
      </c>
      <c r="J143">
        <v>-0.13799154300972233</v>
      </c>
      <c r="K143">
        <v>-0.13554632462905622</v>
      </c>
      <c r="L143">
        <v>-0.13299481809344796</v>
      </c>
      <c r="M143">
        <v>-0.13046023908569365</v>
      </c>
      <c r="N143">
        <v>-0.1273786802806619</v>
      </c>
      <c r="O143">
        <v>-0.124425128694448</v>
      </c>
      <c r="P143">
        <v>-0.12159665258832668</v>
      </c>
      <c r="Q143">
        <v>-0.11889575580625447</v>
      </c>
      <c r="R143">
        <v>-0.11631807837968863</v>
      </c>
      <c r="S143">
        <v>-0.11392603948366531</v>
      </c>
      <c r="T143">
        <v>-0.11162819896688207</v>
      </c>
      <c r="U143">
        <v>-0.10942284406952958</v>
      </c>
      <c r="V143">
        <v>-0.107309290425016</v>
      </c>
      <c r="W143">
        <v>-0.10528614624723982</v>
      </c>
      <c r="X143">
        <v>-0.10349223954437212</v>
      </c>
      <c r="Y143">
        <v>-0.10175800180654707</v>
      </c>
      <c r="Z143">
        <v>-0.10008315308846641</v>
      </c>
      <c r="AA143">
        <v>-9.8468489066508749E-2</v>
      </c>
      <c r="AB143">
        <v>-9.6914210006368448E-2</v>
      </c>
      <c r="AC143">
        <v>-9.5439410381747677E-2</v>
      </c>
      <c r="AD143">
        <v>-9.4031962008817679E-2</v>
      </c>
      <c r="AE143">
        <v>-9.2690732904387368E-2</v>
      </c>
      <c r="AF143">
        <v>-9.1415597544909424E-2</v>
      </c>
      <c r="AG143">
        <v>-9.020440615571082E-2</v>
      </c>
      <c r="AH143">
        <v>-8.9329604752992217E-2</v>
      </c>
      <c r="AI143">
        <v>-8.8492897899311251E-2</v>
      </c>
      <c r="AJ143">
        <v>-8.7692768584492306E-2</v>
      </c>
      <c r="AK143">
        <v>-8.6929640313522308E-2</v>
      </c>
      <c r="AL143">
        <v>-8.6202581589652855E-2</v>
      </c>
      <c r="AM143">
        <v>-8.5864739318200378E-2</v>
      </c>
      <c r="AN143">
        <v>-8.5537947706412404E-2</v>
      </c>
      <c r="AO143">
        <v>-8.5222133315547677E-2</v>
      </c>
      <c r="AP143">
        <v>-8.4919961673977265E-2</v>
      </c>
      <c r="AQ143">
        <v>-8.462830582781386E-2</v>
      </c>
    </row>
    <row r="144" spans="1:43" x14ac:dyDescent="0.25">
      <c r="A144" s="22" t="str">
        <f t="shared" si="2"/>
        <v>EUpHORE</v>
      </c>
      <c r="B144" s="10" t="s">
        <v>152</v>
      </c>
      <c r="C144" s="10" t="s">
        <v>141</v>
      </c>
      <c r="D144">
        <v>-0.15416881984271447</v>
      </c>
      <c r="E144">
        <v>-0.15068909128017957</v>
      </c>
      <c r="F144">
        <v>-0.14787675410069931</v>
      </c>
      <c r="G144">
        <v>-0.14430462933616542</v>
      </c>
      <c r="H144">
        <v>-0.13973728675224106</v>
      </c>
      <c r="I144">
        <v>-0.1377821932087086</v>
      </c>
      <c r="J144">
        <v>-0.13607741494624948</v>
      </c>
      <c r="K144">
        <v>-0.13440386021509715</v>
      </c>
      <c r="L144">
        <v>-0.13273486131569512</v>
      </c>
      <c r="M144">
        <v>-0.13099540375991597</v>
      </c>
      <c r="N144">
        <v>-0.12884612964610948</v>
      </c>
      <c r="O144">
        <v>-0.12672565887111659</v>
      </c>
      <c r="P144">
        <v>-0.12463586650836893</v>
      </c>
      <c r="Q144">
        <v>-0.1225826814077869</v>
      </c>
      <c r="R144">
        <v>-0.1205652140274189</v>
      </c>
      <c r="S144">
        <v>-0.11859193881023067</v>
      </c>
      <c r="T144">
        <v>-0.11663784071596173</v>
      </c>
      <c r="U144">
        <v>-0.11470109557414283</v>
      </c>
      <c r="V144">
        <v>-0.1127808711643026</v>
      </c>
      <c r="W144">
        <v>-0.11087557317239419</v>
      </c>
      <c r="X144">
        <v>-0.10894381001330274</v>
      </c>
      <c r="Y144">
        <v>-0.1070070829828503</v>
      </c>
      <c r="Z144">
        <v>-0.10506459493902301</v>
      </c>
      <c r="AA144">
        <v>-0.10311648265667654</v>
      </c>
      <c r="AB144">
        <v>-0.1011623009412395</v>
      </c>
      <c r="AC144">
        <v>-9.9545826986235555E-2</v>
      </c>
      <c r="AD144">
        <v>-9.794793332166736E-2</v>
      </c>
      <c r="AE144">
        <v>-9.6368360186977475E-2</v>
      </c>
      <c r="AF144">
        <v>-9.480767060042454E-2</v>
      </c>
      <c r="AG144">
        <v>-9.3264536750380045E-2</v>
      </c>
      <c r="AH144">
        <v>-9.2260894647802544E-2</v>
      </c>
      <c r="AI144">
        <v>-9.1265791794436085E-2</v>
      </c>
      <c r="AJ144">
        <v>-9.0278395297924141E-2</v>
      </c>
      <c r="AK144">
        <v>-8.9299592723739982E-2</v>
      </c>
      <c r="AL144">
        <v>-8.8329210927599461E-2</v>
      </c>
      <c r="AM144">
        <v>-8.8112120413729997E-2</v>
      </c>
      <c r="AN144">
        <v>-8.7892799566579596E-2</v>
      </c>
      <c r="AO144">
        <v>-8.767170627206701E-2</v>
      </c>
      <c r="AP144">
        <v>-8.7451890671774168E-2</v>
      </c>
      <c r="AQ144">
        <v>-8.7230890493256816E-2</v>
      </c>
    </row>
    <row r="145" spans="1:43" x14ac:dyDescent="0.25">
      <c r="A145" s="22" t="str">
        <f t="shared" si="2"/>
        <v>EUpTRAN_water</v>
      </c>
      <c r="B145" s="10" t="s">
        <v>152</v>
      </c>
      <c r="C145" s="10" t="s">
        <v>142</v>
      </c>
      <c r="D145">
        <v>3.025061416562504</v>
      </c>
      <c r="E145">
        <v>2.9727458055271074</v>
      </c>
      <c r="F145">
        <v>2.921765072480206</v>
      </c>
      <c r="G145">
        <v>2.8700461121783483</v>
      </c>
      <c r="H145">
        <v>2.8080450853999848</v>
      </c>
      <c r="I145">
        <v>2.7647101811690318</v>
      </c>
      <c r="J145">
        <v>2.720903650955925</v>
      </c>
      <c r="K145">
        <v>2.6746292891487076</v>
      </c>
      <c r="L145">
        <v>2.6247446401349168</v>
      </c>
      <c r="M145">
        <v>2.5737035744822054</v>
      </c>
      <c r="N145">
        <v>2.5183039143280297</v>
      </c>
      <c r="O145">
        <v>2.4607724318438517</v>
      </c>
      <c r="P145">
        <v>2.4010817932675299</v>
      </c>
      <c r="Q145">
        <v>2.3392113159612951</v>
      </c>
      <c r="R145">
        <v>2.2751616493075248</v>
      </c>
      <c r="S145">
        <v>2.2081295718859453</v>
      </c>
      <c r="T145">
        <v>2.139087160785357</v>
      </c>
      <c r="U145">
        <v>2.0680484982293814</v>
      </c>
      <c r="V145">
        <v>1.9950173989305797</v>
      </c>
      <c r="W145">
        <v>1.9200038842878873</v>
      </c>
      <c r="X145">
        <v>1.8374670911161268</v>
      </c>
      <c r="Y145">
        <v>1.7528552848078405</v>
      </c>
      <c r="Z145">
        <v>1.666167506323339</v>
      </c>
      <c r="AA145">
        <v>1.5774105224700818</v>
      </c>
      <c r="AB145">
        <v>1.486582443074117</v>
      </c>
      <c r="AC145">
        <v>1.411219592132938</v>
      </c>
      <c r="AD145">
        <v>1.3353809814429209</v>
      </c>
      <c r="AE145">
        <v>1.2590621208959916</v>
      </c>
      <c r="AF145">
        <v>1.1822628962492558</v>
      </c>
      <c r="AG145">
        <v>1.1049825233842299</v>
      </c>
      <c r="AH145">
        <v>1.0487897726945434</v>
      </c>
      <c r="AI145">
        <v>0.99233362023367455</v>
      </c>
      <c r="AJ145">
        <v>0.93561657525034203</v>
      </c>
      <c r="AK145">
        <v>0.87863896909384864</v>
      </c>
      <c r="AL145">
        <v>0.8214025729913883</v>
      </c>
      <c r="AM145">
        <v>0.79767600532024008</v>
      </c>
      <c r="AN145">
        <v>0.77379119410525354</v>
      </c>
      <c r="AO145">
        <v>0.74975188503951185</v>
      </c>
      <c r="AP145">
        <v>0.72555840447929343</v>
      </c>
      <c r="AQ145">
        <v>0.70121647728093106</v>
      </c>
    </row>
    <row r="146" spans="1:43" x14ac:dyDescent="0.25">
      <c r="A146" s="22" t="str">
        <f t="shared" si="2"/>
        <v>EUpTRAN_other</v>
      </c>
      <c r="B146" s="10" t="s">
        <v>152</v>
      </c>
      <c r="C146" s="10" t="s">
        <v>143</v>
      </c>
      <c r="D146">
        <v>-3.6689329325519061E-3</v>
      </c>
      <c r="E146">
        <v>-2.2159216195630897E-3</v>
      </c>
      <c r="F146">
        <v>5.2316712858499483E-5</v>
      </c>
      <c r="G146">
        <v>3.47952116114153E-3</v>
      </c>
      <c r="H146">
        <v>4.9780300458664387E-3</v>
      </c>
      <c r="I146">
        <v>5.9761361884974832E-3</v>
      </c>
      <c r="J146">
        <v>7.038177601899509E-3</v>
      </c>
      <c r="K146">
        <v>7.9034855611352754E-3</v>
      </c>
      <c r="L146">
        <v>8.4899989594043688E-3</v>
      </c>
      <c r="M146">
        <v>9.0097967888866197E-3</v>
      </c>
      <c r="N146">
        <v>9.877027669620491E-3</v>
      </c>
      <c r="O146">
        <v>1.0559323749756539E-2</v>
      </c>
      <c r="P146">
        <v>1.1058142453003081E-2</v>
      </c>
      <c r="Q146">
        <v>1.1372368643683123E-2</v>
      </c>
      <c r="R146">
        <v>1.1503881849302769E-2</v>
      </c>
      <c r="S146">
        <v>1.1336135402794951E-2</v>
      </c>
      <c r="T146">
        <v>1.1014281732920406E-2</v>
      </c>
      <c r="U146">
        <v>1.0540488712970641E-2</v>
      </c>
      <c r="V146">
        <v>9.9159521660892591E-3</v>
      </c>
      <c r="W146">
        <v>9.1425607194872936E-3</v>
      </c>
      <c r="X146">
        <v>7.929825280083019E-3</v>
      </c>
      <c r="Y146">
        <v>6.587754613166269E-3</v>
      </c>
      <c r="Z146">
        <v>5.1171550534719421E-3</v>
      </c>
      <c r="AA146">
        <v>3.5179397664637929E-3</v>
      </c>
      <c r="AB146">
        <v>1.7903533062697847E-3</v>
      </c>
      <c r="AC146">
        <v>3.2166785245485582E-4</v>
      </c>
      <c r="AD146">
        <v>-1.2190404874909758E-3</v>
      </c>
      <c r="AE146">
        <v>-2.8309956298629133E-3</v>
      </c>
      <c r="AF146">
        <v>-4.5141216770730897E-3</v>
      </c>
      <c r="AG146">
        <v>-6.2666497283780324E-3</v>
      </c>
      <c r="AH146">
        <v>-7.4732085546390086E-3</v>
      </c>
      <c r="AI146">
        <v>-8.7221352697098905E-3</v>
      </c>
      <c r="AJ146">
        <v>-1.0011988633586204E-2</v>
      </c>
      <c r="AK146">
        <v>-1.134308251364903E-2</v>
      </c>
      <c r="AL146">
        <v>-1.2715108316083929E-2</v>
      </c>
      <c r="AM146">
        <v>-1.3040687242798277E-2</v>
      </c>
      <c r="AN146">
        <v>-1.3384542118988641E-2</v>
      </c>
      <c r="AO146">
        <v>-1.3746466597466461E-2</v>
      </c>
      <c r="AP146">
        <v>-1.412892693981695E-2</v>
      </c>
      <c r="AQ146">
        <v>-1.4529416852341914E-2</v>
      </c>
    </row>
    <row r="147" spans="1:43" x14ac:dyDescent="0.25">
      <c r="A147" s="22" t="str">
        <f t="shared" si="2"/>
        <v>EUpREBA</v>
      </c>
      <c r="B147" s="10" t="s">
        <v>152</v>
      </c>
      <c r="C147" s="10" t="s">
        <v>144</v>
      </c>
      <c r="D147">
        <v>-0.2339410453845506</v>
      </c>
      <c r="E147">
        <v>-0.22939354073736523</v>
      </c>
      <c r="F147">
        <v>-0.22467420200492891</v>
      </c>
      <c r="G147">
        <v>-0.21798346439085042</v>
      </c>
      <c r="H147">
        <v>-0.21257780891383954</v>
      </c>
      <c r="I147">
        <v>-0.20903353170555111</v>
      </c>
      <c r="J147">
        <v>-0.20555842813451058</v>
      </c>
      <c r="K147">
        <v>-0.20212555506500501</v>
      </c>
      <c r="L147">
        <v>-0.19856017031745549</v>
      </c>
      <c r="M147">
        <v>-0.19492982109928716</v>
      </c>
      <c r="N147">
        <v>-0.19057016420428205</v>
      </c>
      <c r="O147">
        <v>-0.18623623255245067</v>
      </c>
      <c r="P147">
        <v>-0.18192640528187234</v>
      </c>
      <c r="Q147">
        <v>-0.17764417877295718</v>
      </c>
      <c r="R147">
        <v>-0.1733859720284073</v>
      </c>
      <c r="S147">
        <v>-0.16917164641954169</v>
      </c>
      <c r="T147">
        <v>-0.16496167582192775</v>
      </c>
      <c r="U147">
        <v>-0.16075413761378093</v>
      </c>
      <c r="V147">
        <v>-0.15654813490245989</v>
      </c>
      <c r="W147">
        <v>-0.15234205822407532</v>
      </c>
      <c r="X147">
        <v>-0.14804825572338803</v>
      </c>
      <c r="Y147">
        <v>-0.14372327573297744</v>
      </c>
      <c r="Z147">
        <v>-0.13936655618285249</v>
      </c>
      <c r="AA147">
        <v>-0.13497851388028251</v>
      </c>
      <c r="AB147">
        <v>-0.13055924641557837</v>
      </c>
      <c r="AC147">
        <v>-0.12675335729169465</v>
      </c>
      <c r="AD147">
        <v>-0.12297982401029819</v>
      </c>
      <c r="AE147">
        <v>-0.11923773769838168</v>
      </c>
      <c r="AF147">
        <v>-0.11552715217358286</v>
      </c>
      <c r="AG147">
        <v>-0.11184611814835962</v>
      </c>
      <c r="AH147">
        <v>-0.10915286600129004</v>
      </c>
      <c r="AI147">
        <v>-0.10647878410496907</v>
      </c>
      <c r="AJ147">
        <v>-0.1038225292554094</v>
      </c>
      <c r="AK147">
        <v>-0.10118466092855413</v>
      </c>
      <c r="AL147">
        <v>-9.8564399426806282E-2</v>
      </c>
      <c r="AM147">
        <v>-9.7414900345457606E-2</v>
      </c>
      <c r="AN147">
        <v>-9.6268908299061068E-2</v>
      </c>
      <c r="AO147">
        <v>-9.512646853474363E-2</v>
      </c>
      <c r="AP147">
        <v>-9.3990333647389901E-2</v>
      </c>
      <c r="AQ147">
        <v>-9.285748740892609E-2</v>
      </c>
    </row>
    <row r="148" spans="1:43" x14ac:dyDescent="0.25">
      <c r="A148" s="22" t="str">
        <f t="shared" si="2"/>
        <v>EUpRENT</v>
      </c>
      <c r="B148" s="10" t="s">
        <v>152</v>
      </c>
      <c r="C148" s="10" t="s">
        <v>145</v>
      </c>
      <c r="D148">
        <v>-0.18290691228908021</v>
      </c>
      <c r="E148">
        <v>-0.17922803900544665</v>
      </c>
      <c r="F148">
        <v>-0.17525660589398778</v>
      </c>
      <c r="G148">
        <v>-0.16937943104086561</v>
      </c>
      <c r="H148">
        <v>-0.16504084779670439</v>
      </c>
      <c r="I148">
        <v>-0.16221782783396146</v>
      </c>
      <c r="J148">
        <v>-0.15935159102710716</v>
      </c>
      <c r="K148">
        <v>-0.15658457148897492</v>
      </c>
      <c r="L148">
        <v>-0.1537709234236683</v>
      </c>
      <c r="M148">
        <v>-0.15090914149482831</v>
      </c>
      <c r="N148">
        <v>-0.14734037777233594</v>
      </c>
      <c r="O148">
        <v>-0.14383354474163318</v>
      </c>
      <c r="P148">
        <v>-0.14038782836371164</v>
      </c>
      <c r="Q148">
        <v>-0.13700719447058138</v>
      </c>
      <c r="R148">
        <v>-0.13368852842261658</v>
      </c>
      <c r="S148">
        <v>-0.1304623186627995</v>
      </c>
      <c r="T148">
        <v>-0.12727565115952486</v>
      </c>
      <c r="U148">
        <v>-0.1241265178701622</v>
      </c>
      <c r="V148">
        <v>-0.12101392476439696</v>
      </c>
      <c r="W148">
        <v>-0.11793615578828776</v>
      </c>
      <c r="X148">
        <v>-0.11490040024580524</v>
      </c>
      <c r="Y148">
        <v>-0.11186961205216236</v>
      </c>
      <c r="Z148">
        <v>-0.10884320456354495</v>
      </c>
      <c r="AA148">
        <v>-0.10582161286877038</v>
      </c>
      <c r="AB148">
        <v>-0.10280468032712731</v>
      </c>
      <c r="AC148">
        <v>-0.10021982271229693</v>
      </c>
      <c r="AD148">
        <v>-9.767688672275289E-2</v>
      </c>
      <c r="AE148">
        <v>-9.5175056278272177E-2</v>
      </c>
      <c r="AF148">
        <v>-9.2714429767652762E-2</v>
      </c>
      <c r="AG148">
        <v>-9.0293136767167076E-2</v>
      </c>
      <c r="AH148">
        <v>-8.8503704262881761E-2</v>
      </c>
      <c r="AI148">
        <v>-8.673970354768816E-2</v>
      </c>
      <c r="AJ148">
        <v>-8.4999853326631486E-2</v>
      </c>
      <c r="AK148">
        <v>-8.3284741973996185E-2</v>
      </c>
      <c r="AL148">
        <v>-8.1593682029622278E-2</v>
      </c>
      <c r="AM148">
        <v>-8.0772991450483334E-2</v>
      </c>
      <c r="AN148">
        <v>-7.9959875593665117E-2</v>
      </c>
      <c r="AO148">
        <v>-7.9154430930430786E-2</v>
      </c>
      <c r="AP148">
        <v>-7.835943627435453E-2</v>
      </c>
      <c r="AQ148">
        <v>-7.7571971066535086E-2</v>
      </c>
    </row>
    <row r="149" spans="1:43" x14ac:dyDescent="0.25">
      <c r="A149" s="22" t="str">
        <f t="shared" si="2"/>
        <v>EUpPUBO</v>
      </c>
      <c r="B149" s="10" t="s">
        <v>152</v>
      </c>
      <c r="C149" s="10" t="s">
        <v>146</v>
      </c>
      <c r="D149">
        <v>-0.21279787106591871</v>
      </c>
      <c r="E149">
        <v>-0.20857320152204578</v>
      </c>
      <c r="F149">
        <v>-0.20410327757041591</v>
      </c>
      <c r="G149">
        <v>-0.19781648173049321</v>
      </c>
      <c r="H149">
        <v>-0.19256987960667393</v>
      </c>
      <c r="I149">
        <v>-0.1892694254164668</v>
      </c>
      <c r="J149">
        <v>-0.1861851625302684</v>
      </c>
      <c r="K149">
        <v>-0.1831338841515307</v>
      </c>
      <c r="L149">
        <v>-0.17998999744516281</v>
      </c>
      <c r="M149">
        <v>-0.17678906320112661</v>
      </c>
      <c r="N149">
        <v>-0.17312886187748949</v>
      </c>
      <c r="O149">
        <v>-0.1694875172314019</v>
      </c>
      <c r="P149">
        <v>-0.16586423529442534</v>
      </c>
      <c r="Q149">
        <v>-0.16226314953102641</v>
      </c>
      <c r="R149">
        <v>-0.15868150123959002</v>
      </c>
      <c r="S149">
        <v>-0.1551367732993631</v>
      </c>
      <c r="T149">
        <v>-0.1515956480608612</v>
      </c>
      <c r="U149">
        <v>-0.14805611481370334</v>
      </c>
      <c r="V149">
        <v>-0.14451717766713526</v>
      </c>
      <c r="W149">
        <v>-0.14097712188609585</v>
      </c>
      <c r="X149">
        <v>-0.13732886086671836</v>
      </c>
      <c r="Y149">
        <v>-0.13365671370196064</v>
      </c>
      <c r="Z149">
        <v>-0.12995977236659323</v>
      </c>
      <c r="AA149">
        <v>-0.12623813645291573</v>
      </c>
      <c r="AB149">
        <v>-0.12249130707752368</v>
      </c>
      <c r="AC149">
        <v>-0.11930595000371384</v>
      </c>
      <c r="AD149">
        <v>-0.11614335701906586</v>
      </c>
      <c r="AE149">
        <v>-0.11300279579560579</v>
      </c>
      <c r="AF149">
        <v>-0.10988443463247757</v>
      </c>
      <c r="AG149">
        <v>-0.10678651271529341</v>
      </c>
      <c r="AH149">
        <v>-0.10454650956684723</v>
      </c>
      <c r="AI149">
        <v>-0.10231944696515924</v>
      </c>
      <c r="AJ149">
        <v>-0.10010410018840991</v>
      </c>
      <c r="AK149">
        <v>-9.7901073847771219E-2</v>
      </c>
      <c r="AL149">
        <v>-9.5709814553661926E-2</v>
      </c>
      <c r="AM149">
        <v>-9.4785158513132267E-2</v>
      </c>
      <c r="AN149">
        <v>-9.3862581793150032E-2</v>
      </c>
      <c r="AO149">
        <v>-9.2942183910863452E-2</v>
      </c>
      <c r="AP149">
        <v>-9.2026731453312943E-2</v>
      </c>
      <c r="AQ149">
        <v>-9.1113418005393715E-2</v>
      </c>
    </row>
    <row r="150" spans="1:43" x14ac:dyDescent="0.25">
      <c r="A150" s="22" t="str">
        <f t="shared" si="2"/>
        <v>EUpWAST</v>
      </c>
      <c r="B150" s="10" t="s">
        <v>152</v>
      </c>
      <c r="C150" s="10" t="s">
        <v>147</v>
      </c>
      <c r="D150">
        <v>0.44746087192083822</v>
      </c>
      <c r="E150">
        <v>0.44548893897001679</v>
      </c>
      <c r="F150">
        <v>0.4359715876149316</v>
      </c>
      <c r="G150">
        <v>0.41223728684262645</v>
      </c>
      <c r="H150">
        <v>0.41197508977434649</v>
      </c>
      <c r="I150">
        <v>0.40869288308100493</v>
      </c>
      <c r="J150">
        <v>0.4054378011254049</v>
      </c>
      <c r="K150">
        <v>0.4020127301585254</v>
      </c>
      <c r="L150">
        <v>0.39838229218408294</v>
      </c>
      <c r="M150">
        <v>0.39474552439219524</v>
      </c>
      <c r="N150">
        <v>0.39144294196642482</v>
      </c>
      <c r="O150">
        <v>0.38803967992374777</v>
      </c>
      <c r="P150">
        <v>0.38453543000337465</v>
      </c>
      <c r="Q150">
        <v>0.38092704677471556</v>
      </c>
      <c r="R150">
        <v>0.37721592184243924</v>
      </c>
      <c r="S150">
        <v>0.3732641017878362</v>
      </c>
      <c r="T150">
        <v>0.36922464543258438</v>
      </c>
      <c r="U150">
        <v>0.36509961344442254</v>
      </c>
      <c r="V150">
        <v>0.36089005424755494</v>
      </c>
      <c r="W150">
        <v>0.35659768433474809</v>
      </c>
      <c r="X150">
        <v>0.35207776599809498</v>
      </c>
      <c r="Y150">
        <v>0.34748276462497218</v>
      </c>
      <c r="Z150">
        <v>0.34281365024001104</v>
      </c>
      <c r="AA150">
        <v>0.33807039140662687</v>
      </c>
      <c r="AB150">
        <v>0.33325340818159827</v>
      </c>
      <c r="AC150">
        <v>0.32867027707343421</v>
      </c>
      <c r="AD150">
        <v>0.32407141123926897</v>
      </c>
      <c r="AE150">
        <v>0.31945717720067129</v>
      </c>
      <c r="AF150">
        <v>0.31482722336101027</v>
      </c>
      <c r="AG150">
        <v>0.31018221040596283</v>
      </c>
      <c r="AH150">
        <v>0.30619450750759564</v>
      </c>
      <c r="AI150">
        <v>0.30220548057709695</v>
      </c>
      <c r="AJ150">
        <v>0.29821615699361548</v>
      </c>
      <c r="AK150">
        <v>0.29422577868419975</v>
      </c>
      <c r="AL150">
        <v>0.2902344134869298</v>
      </c>
      <c r="AM150">
        <v>0.28731521293403206</v>
      </c>
      <c r="AN150">
        <v>0.28440467673713204</v>
      </c>
      <c r="AO150">
        <v>0.28150275206352016</v>
      </c>
      <c r="AP150">
        <v>0.27860670244697833</v>
      </c>
      <c r="AQ150">
        <v>0.27571897932493339</v>
      </c>
    </row>
    <row r="151" spans="1:43" x14ac:dyDescent="0.25">
      <c r="A151" s="22" t="str">
        <f t="shared" si="2"/>
        <v>EUpRECY</v>
      </c>
      <c r="B151" s="10" t="s">
        <v>152</v>
      </c>
      <c r="C151" s="10" t="s">
        <v>148</v>
      </c>
      <c r="D151">
        <v>2.5681490774643904E-3</v>
      </c>
      <c r="E151">
        <v>3.1463629522827637E-3</v>
      </c>
      <c r="F151">
        <v>2.8209210990575578E-3</v>
      </c>
      <c r="G151">
        <v>2.9541885033856131E-3</v>
      </c>
      <c r="H151">
        <v>4.2527125237298343E-3</v>
      </c>
      <c r="I151">
        <v>3.1930367370898464E-3</v>
      </c>
      <c r="J151">
        <v>2.0817129258153279E-3</v>
      </c>
      <c r="K151">
        <v>8.2235755877840962E-4</v>
      </c>
      <c r="L151">
        <v>-5.698948323699368E-4</v>
      </c>
      <c r="M151">
        <v>-1.9524203672255755E-3</v>
      </c>
      <c r="N151">
        <v>-3.2473532748555035E-3</v>
      </c>
      <c r="O151">
        <v>-4.6360342967966591E-3</v>
      </c>
      <c r="P151">
        <v>-6.1222923238805193E-3</v>
      </c>
      <c r="Q151">
        <v>-7.7135114912528519E-3</v>
      </c>
      <c r="R151">
        <v>-9.4103093561975666E-3</v>
      </c>
      <c r="S151">
        <v>-1.1285797387263385E-2</v>
      </c>
      <c r="T151">
        <v>-1.3252877550473007E-2</v>
      </c>
      <c r="U151">
        <v>-1.5309683622592562E-2</v>
      </c>
      <c r="V151">
        <v>-1.7455310172258348E-2</v>
      </c>
      <c r="W151">
        <v>-1.9688098480206612E-2</v>
      </c>
      <c r="X151">
        <v>-2.2172194258617443E-2</v>
      </c>
      <c r="Y151">
        <v>-2.4738220637505623E-2</v>
      </c>
      <c r="Z151">
        <v>-2.7385052819326898E-2</v>
      </c>
      <c r="AA151">
        <v>-3.0112417022827777E-2</v>
      </c>
      <c r="AB151">
        <v>-3.2919752010183892E-2</v>
      </c>
      <c r="AC151">
        <v>-3.5447964720719288E-2</v>
      </c>
      <c r="AD151">
        <v>-3.7993136380507435E-2</v>
      </c>
      <c r="AE151">
        <v>-4.0555775971222188E-2</v>
      </c>
      <c r="AF151">
        <v>-4.3137108484385123E-2</v>
      </c>
      <c r="AG151">
        <v>-4.5736510989409188E-2</v>
      </c>
      <c r="AH151">
        <v>-4.7664789825425345E-2</v>
      </c>
      <c r="AI151">
        <v>-4.9602096127987369E-2</v>
      </c>
      <c r="AJ151">
        <v>-5.1548028620868457E-2</v>
      </c>
      <c r="AK151">
        <v>-5.3503873979720583E-2</v>
      </c>
      <c r="AL151">
        <v>-5.5469966191063792E-2</v>
      </c>
      <c r="AM151">
        <v>-5.6289346565971843E-2</v>
      </c>
      <c r="AN151">
        <v>-5.7114794964695313E-2</v>
      </c>
      <c r="AO151">
        <v>-5.7946791331596428E-2</v>
      </c>
      <c r="AP151">
        <v>-5.8788387313890869E-2</v>
      </c>
      <c r="AQ151">
        <v>-5.9637291747824187E-2</v>
      </c>
    </row>
    <row r="152" spans="1:43" x14ac:dyDescent="0.25">
      <c r="A152" s="22" t="str">
        <f t="shared" si="2"/>
        <v>EUpREPR_TXWO</v>
      </c>
      <c r="B152" s="10" t="s">
        <v>152</v>
      </c>
      <c r="C152" s="10" t="s">
        <v>153</v>
      </c>
      <c r="D152">
        <v>1.822927543513913E-11</v>
      </c>
      <c r="E152">
        <v>4.8954205598104873E-12</v>
      </c>
      <c r="F152">
        <v>4.9705050318704645E-11</v>
      </c>
      <c r="G152">
        <v>-3.6811217485679971E-12</v>
      </c>
      <c r="H152">
        <v>-3.7892605719423465E-12</v>
      </c>
      <c r="I152">
        <v>-8.5953354676815419E-11</v>
      </c>
      <c r="J152">
        <v>6.23052243479007E-11</v>
      </c>
      <c r="K152">
        <v>-1.1655961734001534E-10</v>
      </c>
      <c r="L152">
        <v>-1.0803954952887621E-11</v>
      </c>
      <c r="M152">
        <v>-4.8707919642065887E-12</v>
      </c>
      <c r="N152">
        <v>2.8127777885685019E-13</v>
      </c>
      <c r="O152">
        <v>-3.3761216045036319E-11</v>
      </c>
      <c r="P152">
        <v>-1.2251988334467667E-11</v>
      </c>
      <c r="Q152">
        <v>-2.1280398972926135E-10</v>
      </c>
      <c r="R152">
        <v>-3.3640284892916741E-12</v>
      </c>
      <c r="S152">
        <v>2.0648876775108961E-10</v>
      </c>
      <c r="T152">
        <v>2.6330952002107027E-11</v>
      </c>
      <c r="U152">
        <v>-2.2030304043692272E-10</v>
      </c>
      <c r="V152">
        <v>1.9348120328110952E-11</v>
      </c>
      <c r="W152">
        <v>-7.8576617434933376E-12</v>
      </c>
      <c r="X152">
        <v>2.668746907491526E-11</v>
      </c>
      <c r="Y152">
        <v>2.1689809670544236E-11</v>
      </c>
      <c r="Z152">
        <v>8.9160068218200264E-12</v>
      </c>
      <c r="AA152">
        <v>-8.7287470654282196E-12</v>
      </c>
      <c r="AB152">
        <v>1.8341539953503628E-10</v>
      </c>
      <c r="AC152">
        <v>-2.0430942458673908E-10</v>
      </c>
      <c r="AD152">
        <v>-1.331034503101219E-10</v>
      </c>
      <c r="AE152">
        <v>-7.3274719625260362E-13</v>
      </c>
      <c r="AF152">
        <v>2.2623330986269424E-11</v>
      </c>
      <c r="AG152">
        <v>-3.3618058337125943E-11</v>
      </c>
      <c r="AH152">
        <v>3.4776667656721827E-11</v>
      </c>
      <c r="AI152">
        <v>1.682144163545063E-11</v>
      </c>
      <c r="AJ152">
        <v>1.7102329834435547E-10</v>
      </c>
      <c r="AK152">
        <v>-2.3564035972053483E-10</v>
      </c>
      <c r="AL152">
        <v>-2.2224616569831157E-11</v>
      </c>
      <c r="AM152">
        <v>-3.1608061046989319E-11</v>
      </c>
      <c r="AN152">
        <v>-7.3188066718188338E-11</v>
      </c>
      <c r="AO152">
        <v>-4.8874653824949874E-11</v>
      </c>
      <c r="AP152">
        <v>-8.1658516060208152E-11</v>
      </c>
      <c r="AQ152">
        <v>-2.0542590024768696E-11</v>
      </c>
    </row>
    <row r="153" spans="1:43" x14ac:dyDescent="0.25">
      <c r="A153" s="22" t="str">
        <f t="shared" si="2"/>
        <v>EUpREPR_RUBP</v>
      </c>
      <c r="B153" s="10" t="s">
        <v>152</v>
      </c>
      <c r="C153" s="10" t="s">
        <v>154</v>
      </c>
      <c r="D153">
        <v>1.822927543513913E-11</v>
      </c>
      <c r="E153">
        <v>4.8954205598104873E-12</v>
      </c>
      <c r="F153">
        <v>4.9705050318704645E-11</v>
      </c>
      <c r="G153">
        <v>-3.6811217485679971E-12</v>
      </c>
      <c r="H153">
        <v>-3.7892605719423465E-12</v>
      </c>
      <c r="I153">
        <v>-8.5953354676815419E-11</v>
      </c>
      <c r="J153">
        <v>6.23052243479007E-11</v>
      </c>
      <c r="K153">
        <v>-1.1655961734001534E-10</v>
      </c>
      <c r="L153">
        <v>-1.0803954952887621E-11</v>
      </c>
      <c r="M153">
        <v>-4.8707919642065887E-12</v>
      </c>
      <c r="N153">
        <v>2.8127777885685019E-13</v>
      </c>
      <c r="O153">
        <v>-3.3761216045036319E-11</v>
      </c>
      <c r="P153">
        <v>-1.2251988334467667E-11</v>
      </c>
      <c r="Q153">
        <v>-2.1280398972926135E-10</v>
      </c>
      <c r="R153">
        <v>-3.3640284892916741E-12</v>
      </c>
      <c r="S153">
        <v>2.0648876775108961E-10</v>
      </c>
      <c r="T153">
        <v>2.6330952002107027E-11</v>
      </c>
      <c r="U153">
        <v>-2.2030304043692272E-10</v>
      </c>
      <c r="V153">
        <v>1.9348120328110952E-11</v>
      </c>
      <c r="W153">
        <v>-7.8576617434933376E-12</v>
      </c>
      <c r="X153">
        <v>2.668746907491526E-11</v>
      </c>
      <c r="Y153">
        <v>2.1689809670544236E-11</v>
      </c>
      <c r="Z153">
        <v>8.9160068218200264E-12</v>
      </c>
      <c r="AA153">
        <v>-8.7287470654282196E-12</v>
      </c>
      <c r="AB153">
        <v>1.8341539953503628E-10</v>
      </c>
      <c r="AC153">
        <v>-2.0430942458673908E-10</v>
      </c>
      <c r="AD153">
        <v>-1.331034503101219E-10</v>
      </c>
      <c r="AE153">
        <v>-7.3274719625260362E-13</v>
      </c>
      <c r="AF153">
        <v>2.2623330986269424E-11</v>
      </c>
      <c r="AG153">
        <v>-3.3618058337125943E-11</v>
      </c>
      <c r="AH153">
        <v>3.4776667656721827E-11</v>
      </c>
      <c r="AI153">
        <v>1.682144163545063E-11</v>
      </c>
      <c r="AJ153">
        <v>1.7102329834435547E-10</v>
      </c>
      <c r="AK153">
        <v>-2.3564035972053483E-10</v>
      </c>
      <c r="AL153">
        <v>-2.2224616569831157E-11</v>
      </c>
      <c r="AM153">
        <v>-3.1608061046989319E-11</v>
      </c>
      <c r="AN153">
        <v>-7.3188066718188338E-11</v>
      </c>
      <c r="AO153">
        <v>-4.8874653824949874E-11</v>
      </c>
      <c r="AP153">
        <v>-8.1658516060208152E-11</v>
      </c>
      <c r="AQ153">
        <v>-2.0542590024768696E-11</v>
      </c>
    </row>
    <row r="154" spans="1:43" x14ac:dyDescent="0.25">
      <c r="A154" s="22" t="str">
        <f t="shared" si="2"/>
        <v>EUpREPR_NMMP</v>
      </c>
      <c r="B154" s="10" t="s">
        <v>152</v>
      </c>
      <c r="C154" s="10" t="s">
        <v>155</v>
      </c>
      <c r="D154">
        <v>1.822927543513913E-11</v>
      </c>
      <c r="E154">
        <v>4.8954205598104873E-12</v>
      </c>
      <c r="F154">
        <v>4.9705050318704645E-11</v>
      </c>
      <c r="G154">
        <v>-3.6811217485679971E-12</v>
      </c>
      <c r="H154">
        <v>-3.7892605719423465E-12</v>
      </c>
      <c r="I154">
        <v>-8.5953354676815419E-11</v>
      </c>
      <c r="J154">
        <v>6.23052243479007E-11</v>
      </c>
      <c r="K154">
        <v>-1.1655961734001534E-10</v>
      </c>
      <c r="L154">
        <v>-1.0803954952887621E-11</v>
      </c>
      <c r="M154">
        <v>-4.8707919642065887E-12</v>
      </c>
      <c r="N154">
        <v>2.8127777885685019E-13</v>
      </c>
      <c r="O154">
        <v>-3.3761216045036319E-11</v>
      </c>
      <c r="P154">
        <v>-1.2251988334467667E-11</v>
      </c>
      <c r="Q154">
        <v>-2.1280398972926135E-10</v>
      </c>
      <c r="R154">
        <v>-3.3640284892916741E-12</v>
      </c>
      <c r="S154">
        <v>2.0648876775108961E-10</v>
      </c>
      <c r="T154">
        <v>2.6330952002107027E-11</v>
      </c>
      <c r="U154">
        <v>-2.2030304043692272E-10</v>
      </c>
      <c r="V154">
        <v>1.9348120328110952E-11</v>
      </c>
      <c r="W154">
        <v>-7.8576617434933376E-12</v>
      </c>
      <c r="X154">
        <v>2.668746907491526E-11</v>
      </c>
      <c r="Y154">
        <v>2.1689809670544236E-11</v>
      </c>
      <c r="Z154">
        <v>8.9160068218200264E-12</v>
      </c>
      <c r="AA154">
        <v>-8.7287470654282196E-12</v>
      </c>
      <c r="AB154">
        <v>1.8341539953503628E-10</v>
      </c>
      <c r="AC154">
        <v>-2.0430942458673908E-10</v>
      </c>
      <c r="AD154">
        <v>-1.331034503101219E-10</v>
      </c>
      <c r="AE154">
        <v>-7.3274719625260362E-13</v>
      </c>
      <c r="AF154">
        <v>2.2623330986269424E-11</v>
      </c>
      <c r="AG154">
        <v>-3.3618058337125943E-11</v>
      </c>
      <c r="AH154">
        <v>3.4776667656721827E-11</v>
      </c>
      <c r="AI154">
        <v>1.682144163545063E-11</v>
      </c>
      <c r="AJ154">
        <v>1.7102329834435547E-10</v>
      </c>
      <c r="AK154">
        <v>-2.3564035972053483E-10</v>
      </c>
      <c r="AL154">
        <v>-2.2224616569831157E-11</v>
      </c>
      <c r="AM154">
        <v>-3.1608061046989319E-11</v>
      </c>
      <c r="AN154">
        <v>-7.3188066718188338E-11</v>
      </c>
      <c r="AO154">
        <v>-4.8874653824949874E-11</v>
      </c>
      <c r="AP154">
        <v>-8.1658516060208152E-11</v>
      </c>
      <c r="AQ154">
        <v>-2.0542590024768696E-11</v>
      </c>
    </row>
    <row r="155" spans="1:43" x14ac:dyDescent="0.25">
      <c r="A155" s="22" t="str">
        <f t="shared" si="2"/>
        <v>EUpREPR_METP</v>
      </c>
      <c r="B155" s="10" t="s">
        <v>152</v>
      </c>
      <c r="C155" s="10" t="s">
        <v>156</v>
      </c>
      <c r="D155">
        <v>1.822927543513913E-11</v>
      </c>
      <c r="E155">
        <v>4.8954205598104873E-12</v>
      </c>
      <c r="F155">
        <v>4.9705050318704645E-11</v>
      </c>
      <c r="G155">
        <v>-3.6811217485679971E-12</v>
      </c>
      <c r="H155">
        <v>-3.7892605719423465E-12</v>
      </c>
      <c r="I155">
        <v>-8.5953354676815419E-11</v>
      </c>
      <c r="J155">
        <v>6.23052243479007E-11</v>
      </c>
      <c r="K155">
        <v>-1.1655961734001534E-10</v>
      </c>
      <c r="L155">
        <v>-1.0803954952887621E-11</v>
      </c>
      <c r="M155">
        <v>-4.8707919642065887E-12</v>
      </c>
      <c r="N155">
        <v>2.8127777885685019E-13</v>
      </c>
      <c r="O155">
        <v>-3.3761216045036319E-11</v>
      </c>
      <c r="P155">
        <v>-1.2251988334467667E-11</v>
      </c>
      <c r="Q155">
        <v>-2.1280398972926135E-10</v>
      </c>
      <c r="R155">
        <v>-3.3640284892916741E-12</v>
      </c>
      <c r="S155">
        <v>2.0648876775108961E-10</v>
      </c>
      <c r="T155">
        <v>2.6330952002107027E-11</v>
      </c>
      <c r="U155">
        <v>-2.2030304043692272E-10</v>
      </c>
      <c r="V155">
        <v>1.9348120328110952E-11</v>
      </c>
      <c r="W155">
        <v>-7.8576617434933376E-12</v>
      </c>
      <c r="X155">
        <v>2.668746907491526E-11</v>
      </c>
      <c r="Y155">
        <v>2.1689809670544236E-11</v>
      </c>
      <c r="Z155">
        <v>8.9160068218200264E-12</v>
      </c>
      <c r="AA155">
        <v>-8.7287470654282196E-12</v>
      </c>
      <c r="AB155">
        <v>1.8341539953503628E-10</v>
      </c>
      <c r="AC155">
        <v>-2.0430942458673908E-10</v>
      </c>
      <c r="AD155">
        <v>-1.331034503101219E-10</v>
      </c>
      <c r="AE155">
        <v>-7.3274719625260362E-13</v>
      </c>
      <c r="AF155">
        <v>2.2623330986269424E-11</v>
      </c>
      <c r="AG155">
        <v>-3.3618058337125943E-11</v>
      </c>
      <c r="AH155">
        <v>3.4776667656721827E-11</v>
      </c>
      <c r="AI155">
        <v>1.682144163545063E-11</v>
      </c>
      <c r="AJ155">
        <v>1.7102329834435547E-10</v>
      </c>
      <c r="AK155">
        <v>-2.3564035972053483E-10</v>
      </c>
      <c r="AL155">
        <v>-2.2224616569831157E-11</v>
      </c>
      <c r="AM155">
        <v>-3.1608061046989319E-11</v>
      </c>
      <c r="AN155">
        <v>-7.3188066718188338E-11</v>
      </c>
      <c r="AO155">
        <v>-4.8874653824949874E-11</v>
      </c>
      <c r="AP155">
        <v>-8.1658516060208152E-11</v>
      </c>
      <c r="AQ155">
        <v>-2.0542590024768696E-11</v>
      </c>
    </row>
    <row r="156" spans="1:43" x14ac:dyDescent="0.25">
      <c r="A156" s="22" t="str">
        <f t="shared" si="2"/>
        <v>EUpREPR_CONS</v>
      </c>
      <c r="B156" s="10" t="s">
        <v>152</v>
      </c>
      <c r="C156" s="10" t="s">
        <v>157</v>
      </c>
      <c r="D156">
        <v>1.822927543513913E-11</v>
      </c>
      <c r="E156">
        <v>4.8954205598104873E-12</v>
      </c>
      <c r="F156">
        <v>4.9705050318704645E-11</v>
      </c>
      <c r="G156">
        <v>-3.6811217485679971E-12</v>
      </c>
      <c r="H156">
        <v>-3.7892605719423465E-12</v>
      </c>
      <c r="I156">
        <v>-8.5953354676815419E-11</v>
      </c>
      <c r="J156">
        <v>6.23052243479007E-11</v>
      </c>
      <c r="K156">
        <v>-1.1655961734001534E-10</v>
      </c>
      <c r="L156">
        <v>-1.0803954952887621E-11</v>
      </c>
      <c r="M156">
        <v>-4.8707919642065887E-12</v>
      </c>
      <c r="N156">
        <v>2.8127777885685019E-13</v>
      </c>
      <c r="O156">
        <v>-3.3761216045036319E-11</v>
      </c>
      <c r="P156">
        <v>-1.2251988334467667E-11</v>
      </c>
      <c r="Q156">
        <v>-2.1280398972926135E-10</v>
      </c>
      <c r="R156">
        <v>-3.3640284892916741E-12</v>
      </c>
      <c r="S156">
        <v>2.0648876775108961E-10</v>
      </c>
      <c r="T156">
        <v>2.6330952002107027E-11</v>
      </c>
      <c r="U156">
        <v>-2.2030304043692272E-10</v>
      </c>
      <c r="V156">
        <v>1.9348120328110952E-11</v>
      </c>
      <c r="W156">
        <v>-7.8576617434933376E-12</v>
      </c>
      <c r="X156">
        <v>2.668746907491526E-11</v>
      </c>
      <c r="Y156">
        <v>2.1689809670544236E-11</v>
      </c>
      <c r="Z156">
        <v>8.9160068218200264E-12</v>
      </c>
      <c r="AA156">
        <v>-8.7287470654282196E-12</v>
      </c>
      <c r="AB156">
        <v>1.8341539953503628E-10</v>
      </c>
      <c r="AC156">
        <v>-2.0430942458673908E-10</v>
      </c>
      <c r="AD156">
        <v>-1.331034503101219E-10</v>
      </c>
      <c r="AE156">
        <v>-7.3274719625260362E-13</v>
      </c>
      <c r="AF156">
        <v>2.2623330986269424E-11</v>
      </c>
      <c r="AG156">
        <v>-3.3618058337125943E-11</v>
      </c>
      <c r="AH156">
        <v>3.4776667656721827E-11</v>
      </c>
      <c r="AI156">
        <v>1.682144163545063E-11</v>
      </c>
      <c r="AJ156">
        <v>1.7102329834435547E-10</v>
      </c>
      <c r="AK156">
        <v>-2.3564035972053483E-10</v>
      </c>
      <c r="AL156">
        <v>-2.2224616569831157E-11</v>
      </c>
      <c r="AM156">
        <v>-3.1608061046989319E-11</v>
      </c>
      <c r="AN156">
        <v>-7.3188066718188338E-11</v>
      </c>
      <c r="AO156">
        <v>-4.8874653824949874E-11</v>
      </c>
      <c r="AP156">
        <v>-8.1658516060208152E-11</v>
      </c>
      <c r="AQ156">
        <v>-2.0542590024768696E-11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E207-9889-42D5-93F7-7451639B7C0A}">
  <sheetPr>
    <tabColor theme="5" tint="0.79998168889431442"/>
  </sheetPr>
  <dimension ref="A1:B33"/>
  <sheetViews>
    <sheetView workbookViewId="0">
      <selection activeCell="L33" sqref="L33"/>
    </sheetView>
  </sheetViews>
  <sheetFormatPr defaultRowHeight="15" x14ac:dyDescent="0.25"/>
  <sheetData>
    <row r="1" spans="1:2" s="12" customFormat="1" ht="19.5" x14ac:dyDescent="0.3">
      <c r="A1" s="13" t="s">
        <v>158</v>
      </c>
    </row>
    <row r="2" spans="1:2" x14ac:dyDescent="0.25">
      <c r="A2" t="s">
        <v>159</v>
      </c>
      <c r="B2" s="11" t="s">
        <v>160</v>
      </c>
    </row>
    <row r="3" spans="1:2" x14ac:dyDescent="0.25">
      <c r="A3" t="s">
        <v>161</v>
      </c>
    </row>
    <row r="4" spans="1:2" x14ac:dyDescent="0.25">
      <c r="A4" t="s">
        <v>162</v>
      </c>
    </row>
    <row r="6" spans="1:2" x14ac:dyDescent="0.25">
      <c r="A6" s="1" t="s">
        <v>163</v>
      </c>
    </row>
    <row r="7" spans="1:2" x14ac:dyDescent="0.25">
      <c r="B7" s="9" t="s">
        <v>164</v>
      </c>
    </row>
    <row r="8" spans="1:2" x14ac:dyDescent="0.25">
      <c r="B8" s="9" t="s">
        <v>165</v>
      </c>
    </row>
    <row r="9" spans="1:2" x14ac:dyDescent="0.25">
      <c r="B9" s="9" t="s">
        <v>166</v>
      </c>
    </row>
    <row r="10" spans="1:2" x14ac:dyDescent="0.25">
      <c r="A10" t="s">
        <v>167</v>
      </c>
    </row>
    <row r="11" spans="1:2" x14ac:dyDescent="0.25">
      <c r="B11" s="9" t="s">
        <v>168</v>
      </c>
    </row>
    <row r="12" spans="1:2" x14ac:dyDescent="0.25">
      <c r="A12" t="s">
        <v>169</v>
      </c>
    </row>
    <row r="13" spans="1:2" x14ac:dyDescent="0.25">
      <c r="B13" s="9" t="s">
        <v>170</v>
      </c>
    </row>
    <row r="15" spans="1:2" x14ac:dyDescent="0.25">
      <c r="A15" s="1" t="s">
        <v>171</v>
      </c>
    </row>
    <row r="16" spans="1:2" x14ac:dyDescent="0.25">
      <c r="A16" t="s">
        <v>159</v>
      </c>
      <c r="B16" s="11" t="s">
        <v>172</v>
      </c>
    </row>
    <row r="19" spans="1:1" s="12" customFormat="1" ht="19.5" x14ac:dyDescent="0.3">
      <c r="A19" s="13" t="s">
        <v>173</v>
      </c>
    </row>
    <row r="20" spans="1:1" x14ac:dyDescent="0.25">
      <c r="A20" s="14" t="s">
        <v>174</v>
      </c>
    </row>
    <row r="21" spans="1:1" x14ac:dyDescent="0.25">
      <c r="A21" s="14" t="s">
        <v>175</v>
      </c>
    </row>
    <row r="22" spans="1:1" x14ac:dyDescent="0.25">
      <c r="A22" s="14" t="s">
        <v>176</v>
      </c>
    </row>
    <row r="23" spans="1:1" x14ac:dyDescent="0.25">
      <c r="A23" s="14" t="s">
        <v>177</v>
      </c>
    </row>
    <row r="24" spans="1:1" x14ac:dyDescent="0.25">
      <c r="A24" s="14" t="s">
        <v>178</v>
      </c>
    </row>
    <row r="25" spans="1:1" x14ac:dyDescent="0.25">
      <c r="A25" s="14" t="s">
        <v>179</v>
      </c>
    </row>
    <row r="26" spans="1:1" x14ac:dyDescent="0.25">
      <c r="A26" s="14" t="s">
        <v>180</v>
      </c>
    </row>
    <row r="27" spans="1:1" x14ac:dyDescent="0.25">
      <c r="A27" s="14" t="s">
        <v>181</v>
      </c>
    </row>
    <row r="28" spans="1:1" x14ac:dyDescent="0.25">
      <c r="A28" s="14" t="s">
        <v>182</v>
      </c>
    </row>
    <row r="29" spans="1:1" x14ac:dyDescent="0.25">
      <c r="A29" s="14" t="s">
        <v>183</v>
      </c>
    </row>
    <row r="30" spans="1:1" x14ac:dyDescent="0.25">
      <c r="A30" s="14" t="s">
        <v>184</v>
      </c>
    </row>
    <row r="31" spans="1:1" x14ac:dyDescent="0.25">
      <c r="A31" s="14" t="s">
        <v>185</v>
      </c>
    </row>
    <row r="32" spans="1:1" x14ac:dyDescent="0.25">
      <c r="A32" s="14" t="s">
        <v>186</v>
      </c>
    </row>
    <row r="33" spans="1:1" x14ac:dyDescent="0.25">
      <c r="A33" s="14" t="s">
        <v>187</v>
      </c>
    </row>
  </sheetData>
  <hyperlinks>
    <hyperlink ref="B2" r:id="rId1" xr:uid="{039B8555-B03D-4D91-8E56-6028D6134DAF}"/>
    <hyperlink ref="B16" r:id="rId2" xr:uid="{0BA8A1FE-E398-4D30-BB09-DFDED2571BE3}"/>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6FD9-9502-4581-AF13-ABE108D27BB0}">
  <sheetPr>
    <tabColor theme="5" tint="0.79998168889431442"/>
  </sheetPr>
  <dimension ref="A2:H37"/>
  <sheetViews>
    <sheetView topLeftCell="A16" workbookViewId="0">
      <selection activeCell="A34" sqref="A34"/>
    </sheetView>
  </sheetViews>
  <sheetFormatPr defaultRowHeight="15" x14ac:dyDescent="0.25"/>
  <cols>
    <col min="1" max="1" width="95" customWidth="1"/>
    <col min="2" max="2" width="21.5703125" customWidth="1"/>
    <col min="3" max="3" width="8" customWidth="1"/>
    <col min="4" max="4" width="72.7109375" customWidth="1"/>
    <col min="5" max="5" width="16.7109375" customWidth="1"/>
    <col min="6" max="6" width="7.42578125" customWidth="1"/>
    <col min="7" max="7" width="23.85546875" customWidth="1"/>
  </cols>
  <sheetData>
    <row r="2" spans="1:8" x14ac:dyDescent="0.25">
      <c r="A2" t="s">
        <v>188</v>
      </c>
      <c r="B2" t="s">
        <v>119</v>
      </c>
      <c r="D2" t="s">
        <v>188</v>
      </c>
      <c r="E2" t="s">
        <v>189</v>
      </c>
      <c r="G2" t="s">
        <v>56</v>
      </c>
      <c r="H2" t="s">
        <v>152</v>
      </c>
    </row>
    <row r="3" spans="1:8" x14ac:dyDescent="0.25">
      <c r="A3" t="s">
        <v>190</v>
      </c>
      <c r="B3" t="s">
        <v>120</v>
      </c>
      <c r="D3" t="s">
        <v>190</v>
      </c>
      <c r="E3" t="s">
        <v>191</v>
      </c>
      <c r="G3" t="s">
        <v>192</v>
      </c>
      <c r="H3" t="s">
        <v>118</v>
      </c>
    </row>
    <row r="4" spans="1:8" x14ac:dyDescent="0.25">
      <c r="A4" t="s">
        <v>193</v>
      </c>
      <c r="B4" t="s">
        <v>121</v>
      </c>
      <c r="D4" t="s">
        <v>193</v>
      </c>
      <c r="E4" t="s">
        <v>194</v>
      </c>
      <c r="G4" t="s">
        <v>52</v>
      </c>
      <c r="H4" t="s">
        <v>149</v>
      </c>
    </row>
    <row r="5" spans="1:8" x14ac:dyDescent="0.25">
      <c r="A5" t="s">
        <v>195</v>
      </c>
      <c r="B5" t="s">
        <v>122</v>
      </c>
      <c r="D5" t="s">
        <v>195</v>
      </c>
      <c r="E5" t="s">
        <v>196</v>
      </c>
      <c r="G5" t="s">
        <v>197</v>
      </c>
      <c r="H5" t="s">
        <v>150</v>
      </c>
    </row>
    <row r="6" spans="1:8" x14ac:dyDescent="0.25">
      <c r="A6" t="s">
        <v>198</v>
      </c>
      <c r="B6" t="s">
        <v>123</v>
      </c>
      <c r="D6" t="s">
        <v>198</v>
      </c>
      <c r="E6" s="14" t="s">
        <v>174</v>
      </c>
      <c r="G6" t="s">
        <v>199</v>
      </c>
      <c r="H6" t="s">
        <v>151</v>
      </c>
    </row>
    <row r="7" spans="1:8" x14ac:dyDescent="0.25">
      <c r="A7" t="s">
        <v>200</v>
      </c>
      <c r="B7" t="s">
        <v>124</v>
      </c>
      <c r="D7" t="s">
        <v>200</v>
      </c>
      <c r="E7" s="14" t="s">
        <v>175</v>
      </c>
    </row>
    <row r="8" spans="1:8" x14ac:dyDescent="0.25">
      <c r="A8" t="s">
        <v>201</v>
      </c>
      <c r="B8" t="s">
        <v>125</v>
      </c>
      <c r="D8" t="s">
        <v>201</v>
      </c>
      <c r="E8" t="s">
        <v>202</v>
      </c>
    </row>
    <row r="9" spans="1:8" x14ac:dyDescent="0.25">
      <c r="A9" t="s">
        <v>33</v>
      </c>
      <c r="B9" t="s">
        <v>126</v>
      </c>
      <c r="D9" t="s">
        <v>33</v>
      </c>
      <c r="E9" s="14" t="s">
        <v>176</v>
      </c>
    </row>
    <row r="10" spans="1:8" x14ac:dyDescent="0.25">
      <c r="A10" t="s">
        <v>203</v>
      </c>
      <c r="B10" t="s">
        <v>127</v>
      </c>
      <c r="D10" t="s">
        <v>203</v>
      </c>
      <c r="E10" s="14" t="s">
        <v>177</v>
      </c>
    </row>
    <row r="11" spans="1:8" x14ac:dyDescent="0.25">
      <c r="A11" t="s">
        <v>204</v>
      </c>
      <c r="B11" t="s">
        <v>128</v>
      </c>
      <c r="D11" t="s">
        <v>204</v>
      </c>
      <c r="E11" s="14" t="s">
        <v>178</v>
      </c>
    </row>
    <row r="12" spans="1:8" x14ac:dyDescent="0.25">
      <c r="A12" t="s">
        <v>205</v>
      </c>
      <c r="B12" t="s">
        <v>129</v>
      </c>
      <c r="D12" t="s">
        <v>205</v>
      </c>
      <c r="E12" s="14" t="s">
        <v>179</v>
      </c>
    </row>
    <row r="13" spans="1:8" x14ac:dyDescent="0.25">
      <c r="A13" t="s">
        <v>206</v>
      </c>
      <c r="B13" t="s">
        <v>130</v>
      </c>
      <c r="D13" t="s">
        <v>206</v>
      </c>
      <c r="E13" s="14" t="s">
        <v>180</v>
      </c>
    </row>
    <row r="14" spans="1:8" x14ac:dyDescent="0.25">
      <c r="A14" t="s">
        <v>207</v>
      </c>
      <c r="B14" t="s">
        <v>131</v>
      </c>
      <c r="D14" t="s">
        <v>207</v>
      </c>
      <c r="E14" s="14" t="s">
        <v>181</v>
      </c>
    </row>
    <row r="15" spans="1:8" x14ac:dyDescent="0.25">
      <c r="A15" t="s">
        <v>208</v>
      </c>
      <c r="B15" t="s">
        <v>132</v>
      </c>
      <c r="D15" t="s">
        <v>208</v>
      </c>
      <c r="E15" s="14" t="s">
        <v>182</v>
      </c>
    </row>
    <row r="16" spans="1:8" x14ac:dyDescent="0.25">
      <c r="A16" t="s">
        <v>209</v>
      </c>
      <c r="B16" t="s">
        <v>133</v>
      </c>
      <c r="D16" t="s">
        <v>209</v>
      </c>
      <c r="E16" t="s">
        <v>210</v>
      </c>
    </row>
    <row r="17" spans="1:5" x14ac:dyDescent="0.25">
      <c r="A17" t="s">
        <v>211</v>
      </c>
      <c r="B17" t="s">
        <v>134</v>
      </c>
      <c r="D17" t="s">
        <v>211</v>
      </c>
      <c r="E17" t="s">
        <v>212</v>
      </c>
    </row>
    <row r="18" spans="1:5" x14ac:dyDescent="0.25">
      <c r="A18" t="s">
        <v>58</v>
      </c>
      <c r="B18" t="s">
        <v>135</v>
      </c>
      <c r="D18" t="s">
        <v>213</v>
      </c>
      <c r="E18" s="14" t="s">
        <v>183</v>
      </c>
    </row>
    <row r="19" spans="1:5" x14ac:dyDescent="0.25">
      <c r="A19" t="s">
        <v>55</v>
      </c>
      <c r="B19" t="s">
        <v>136</v>
      </c>
      <c r="D19" t="s">
        <v>214</v>
      </c>
      <c r="E19" s="14" t="s">
        <v>184</v>
      </c>
    </row>
    <row r="20" spans="1:5" x14ac:dyDescent="0.25">
      <c r="A20" t="s">
        <v>215</v>
      </c>
      <c r="B20" t="s">
        <v>137</v>
      </c>
      <c r="D20" t="s">
        <v>55</v>
      </c>
      <c r="E20" s="14" t="s">
        <v>185</v>
      </c>
    </row>
    <row r="21" spans="1:5" x14ac:dyDescent="0.25">
      <c r="A21" t="s">
        <v>59</v>
      </c>
      <c r="B21" t="s">
        <v>138</v>
      </c>
      <c r="D21" t="s">
        <v>215</v>
      </c>
      <c r="E21" s="14" t="s">
        <v>186</v>
      </c>
    </row>
    <row r="22" spans="1:5" x14ac:dyDescent="0.25">
      <c r="A22" t="s">
        <v>216</v>
      </c>
      <c r="B22" t="s">
        <v>139</v>
      </c>
      <c r="D22" t="s">
        <v>59</v>
      </c>
      <c r="E22" t="s">
        <v>217</v>
      </c>
    </row>
    <row r="23" spans="1:5" x14ac:dyDescent="0.25">
      <c r="A23" t="s">
        <v>218</v>
      </c>
      <c r="B23" t="s">
        <v>140</v>
      </c>
      <c r="D23" t="s">
        <v>216</v>
      </c>
      <c r="E23" t="s">
        <v>219</v>
      </c>
    </row>
    <row r="24" spans="1:5" x14ac:dyDescent="0.25">
      <c r="A24" t="s">
        <v>220</v>
      </c>
      <c r="B24" t="s">
        <v>141</v>
      </c>
      <c r="D24" t="s">
        <v>218</v>
      </c>
      <c r="E24" t="s">
        <v>221</v>
      </c>
    </row>
    <row r="25" spans="1:5" x14ac:dyDescent="0.25">
      <c r="A25" t="s">
        <v>222</v>
      </c>
      <c r="B25" t="s">
        <v>142</v>
      </c>
      <c r="D25" t="s">
        <v>220</v>
      </c>
      <c r="E25" t="s">
        <v>223</v>
      </c>
    </row>
    <row r="26" spans="1:5" x14ac:dyDescent="0.25">
      <c r="A26" t="s">
        <v>224</v>
      </c>
      <c r="B26" t="s">
        <v>143</v>
      </c>
      <c r="D26" t="s">
        <v>222</v>
      </c>
      <c r="E26" t="s">
        <v>225</v>
      </c>
    </row>
    <row r="27" spans="1:5" x14ac:dyDescent="0.25">
      <c r="A27" t="s">
        <v>226</v>
      </c>
      <c r="B27" t="s">
        <v>144</v>
      </c>
      <c r="D27" t="s">
        <v>224</v>
      </c>
      <c r="E27" s="14" t="s">
        <v>187</v>
      </c>
    </row>
    <row r="28" spans="1:5" x14ac:dyDescent="0.25">
      <c r="A28" t="s">
        <v>227</v>
      </c>
      <c r="B28" t="s">
        <v>145</v>
      </c>
      <c r="D28" t="s">
        <v>226</v>
      </c>
      <c r="E28" t="s">
        <v>228</v>
      </c>
    </row>
    <row r="29" spans="1:5" x14ac:dyDescent="0.25">
      <c r="A29" t="s">
        <v>229</v>
      </c>
      <c r="B29" t="s">
        <v>146</v>
      </c>
      <c r="D29" t="s">
        <v>230</v>
      </c>
      <c r="E29" t="s">
        <v>231</v>
      </c>
    </row>
    <row r="30" spans="1:5" x14ac:dyDescent="0.25">
      <c r="A30" t="s">
        <v>54</v>
      </c>
      <c r="B30" t="s">
        <v>147</v>
      </c>
      <c r="D30" t="s">
        <v>229</v>
      </c>
      <c r="E30" t="s">
        <v>232</v>
      </c>
    </row>
    <row r="31" spans="1:5" x14ac:dyDescent="0.25">
      <c r="A31" t="s">
        <v>233</v>
      </c>
      <c r="B31" t="s">
        <v>148</v>
      </c>
      <c r="D31" t="s">
        <v>54</v>
      </c>
      <c r="E31" t="s">
        <v>234</v>
      </c>
    </row>
    <row r="32" spans="1:5" x14ac:dyDescent="0.25">
      <c r="A32" t="s">
        <v>53</v>
      </c>
      <c r="B32" t="s">
        <v>153</v>
      </c>
      <c r="D32" t="s">
        <v>233</v>
      </c>
      <c r="E32" t="s">
        <v>235</v>
      </c>
    </row>
    <row r="33" spans="1:5" x14ac:dyDescent="0.25">
      <c r="A33" t="s">
        <v>236</v>
      </c>
      <c r="B33" t="s">
        <v>154</v>
      </c>
      <c r="D33" t="s">
        <v>53</v>
      </c>
      <c r="E33" t="s">
        <v>237</v>
      </c>
    </row>
    <row r="34" spans="1:5" x14ac:dyDescent="0.25">
      <c r="A34" t="s">
        <v>238</v>
      </c>
      <c r="B34" t="s">
        <v>155</v>
      </c>
      <c r="D34" t="s">
        <v>236</v>
      </c>
      <c r="E34" t="s">
        <v>239</v>
      </c>
    </row>
    <row r="35" spans="1:5" x14ac:dyDescent="0.25">
      <c r="A35" t="s">
        <v>240</v>
      </c>
      <c r="B35" t="s">
        <v>156</v>
      </c>
      <c r="D35" t="s">
        <v>238</v>
      </c>
      <c r="E35" t="s">
        <v>241</v>
      </c>
    </row>
    <row r="36" spans="1:5" x14ac:dyDescent="0.25">
      <c r="A36" t="s">
        <v>242</v>
      </c>
      <c r="B36" t="s">
        <v>157</v>
      </c>
      <c r="D36" t="s">
        <v>240</v>
      </c>
      <c r="E36" t="s">
        <v>243</v>
      </c>
    </row>
    <row r="37" spans="1:5" x14ac:dyDescent="0.25">
      <c r="D37" t="s">
        <v>242</v>
      </c>
      <c r="E37" t="s">
        <v>244</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C435-E3FC-44DD-98C5-71417FA09C66}">
  <sheetPr>
    <tabColor theme="5" tint="0.79998168889431442"/>
  </sheetPr>
  <dimension ref="A1:F215"/>
  <sheetViews>
    <sheetView topLeftCell="A14" workbookViewId="0">
      <selection activeCell="C36" sqref="C36"/>
    </sheetView>
  </sheetViews>
  <sheetFormatPr defaultRowHeight="15" x14ac:dyDescent="0.25"/>
  <sheetData>
    <row r="1" spans="1:6" x14ac:dyDescent="0.25">
      <c r="B1" t="s">
        <v>245</v>
      </c>
    </row>
    <row r="2" spans="1:6" x14ac:dyDescent="0.25">
      <c r="A2" t="s">
        <v>246</v>
      </c>
      <c r="B2" t="s">
        <v>247</v>
      </c>
      <c r="C2" t="s">
        <v>248</v>
      </c>
      <c r="D2" t="s">
        <v>249</v>
      </c>
      <c r="E2">
        <v>2</v>
      </c>
      <c r="F2" t="s">
        <v>250</v>
      </c>
    </row>
    <row r="3" spans="1:6" x14ac:dyDescent="0.25">
      <c r="A3" t="s">
        <v>246</v>
      </c>
      <c r="B3" t="s">
        <v>247</v>
      </c>
      <c r="C3" t="s">
        <v>251</v>
      </c>
      <c r="D3" t="s">
        <v>252</v>
      </c>
      <c r="E3">
        <v>9.6100000000000005E-2</v>
      </c>
      <c r="F3" t="s">
        <v>250</v>
      </c>
    </row>
    <row r="4" spans="1:6" x14ac:dyDescent="0.25">
      <c r="A4" t="s">
        <v>246</v>
      </c>
      <c r="B4" t="s">
        <v>247</v>
      </c>
      <c r="C4" t="s">
        <v>253</v>
      </c>
      <c r="D4" t="s">
        <v>254</v>
      </c>
      <c r="E4">
        <v>1</v>
      </c>
      <c r="F4" t="s">
        <v>250</v>
      </c>
    </row>
    <row r="5" spans="1:6" x14ac:dyDescent="0.25">
      <c r="A5" t="s">
        <v>246</v>
      </c>
      <c r="B5" t="s">
        <v>247</v>
      </c>
      <c r="C5" t="s">
        <v>255</v>
      </c>
      <c r="D5" t="s">
        <v>256</v>
      </c>
      <c r="E5">
        <v>0.39800000000000002</v>
      </c>
      <c r="F5" t="s">
        <v>250</v>
      </c>
    </row>
    <row r="6" spans="1:6" x14ac:dyDescent="0.25">
      <c r="A6" t="s">
        <v>246</v>
      </c>
      <c r="B6" t="s">
        <v>247</v>
      </c>
      <c r="C6" t="s">
        <v>257</v>
      </c>
      <c r="D6" t="s">
        <v>258</v>
      </c>
      <c r="E6">
        <v>0.13100000000000001</v>
      </c>
      <c r="F6" t="s">
        <v>250</v>
      </c>
    </row>
    <row r="7" spans="1:6" x14ac:dyDescent="0.25">
      <c r="A7" t="s">
        <v>246</v>
      </c>
      <c r="B7" t="s">
        <v>247</v>
      </c>
      <c r="C7" t="s">
        <v>259</v>
      </c>
      <c r="D7" t="s">
        <v>260</v>
      </c>
      <c r="E7">
        <v>2</v>
      </c>
      <c r="F7" t="s">
        <v>250</v>
      </c>
    </row>
    <row r="8" spans="1:6" x14ac:dyDescent="0.25">
      <c r="A8" t="s">
        <v>246</v>
      </c>
      <c r="B8" t="s">
        <v>247</v>
      </c>
      <c r="C8" t="s">
        <v>261</v>
      </c>
      <c r="D8" t="s">
        <v>262</v>
      </c>
      <c r="E8">
        <v>0.28399999999999997</v>
      </c>
      <c r="F8" t="s">
        <v>250</v>
      </c>
    </row>
    <row r="9" spans="1:6" x14ac:dyDescent="0.25">
      <c r="A9" t="s">
        <v>246</v>
      </c>
      <c r="B9" t="s">
        <v>247</v>
      </c>
      <c r="C9" t="s">
        <v>263</v>
      </c>
      <c r="D9" t="s">
        <v>264</v>
      </c>
      <c r="E9">
        <v>0.34699999999999998</v>
      </c>
      <c r="F9" t="s">
        <v>250</v>
      </c>
    </row>
    <row r="10" spans="1:6" x14ac:dyDescent="0.25">
      <c r="A10" t="s">
        <v>246</v>
      </c>
      <c r="B10" t="s">
        <v>247</v>
      </c>
      <c r="C10" t="s">
        <v>265</v>
      </c>
      <c r="D10" t="s">
        <v>266</v>
      </c>
      <c r="E10">
        <v>509</v>
      </c>
      <c r="F10" t="s">
        <v>250</v>
      </c>
    </row>
    <row r="11" spans="1:6" x14ac:dyDescent="0.25">
      <c r="A11" t="s">
        <v>246</v>
      </c>
      <c r="B11" t="s">
        <v>247</v>
      </c>
      <c r="C11" t="s">
        <v>267</v>
      </c>
      <c r="E11">
        <v>492</v>
      </c>
      <c r="F11" t="s">
        <v>250</v>
      </c>
    </row>
    <row r="12" spans="1:6" x14ac:dyDescent="0.25">
      <c r="A12" t="s">
        <v>246</v>
      </c>
      <c r="B12" t="s">
        <v>247</v>
      </c>
      <c r="C12" t="s">
        <v>268</v>
      </c>
      <c r="E12">
        <v>587</v>
      </c>
      <c r="F12" t="s">
        <v>250</v>
      </c>
    </row>
    <row r="13" spans="1:6" x14ac:dyDescent="0.25">
      <c r="A13" t="s">
        <v>246</v>
      </c>
      <c r="B13" t="s">
        <v>247</v>
      </c>
      <c r="C13" t="s">
        <v>269</v>
      </c>
      <c r="D13" t="s">
        <v>270</v>
      </c>
      <c r="E13">
        <v>0.113</v>
      </c>
      <c r="F13" t="s">
        <v>250</v>
      </c>
    </row>
    <row r="14" spans="1:6" x14ac:dyDescent="0.25">
      <c r="A14" t="s">
        <v>246</v>
      </c>
      <c r="B14" t="s">
        <v>247</v>
      </c>
      <c r="C14" t="s">
        <v>271</v>
      </c>
      <c r="D14" t="s">
        <v>272</v>
      </c>
      <c r="E14">
        <v>221</v>
      </c>
      <c r="F14" t="s">
        <v>250</v>
      </c>
    </row>
    <row r="15" spans="1:6" x14ac:dyDescent="0.25">
      <c r="A15" t="s">
        <v>246</v>
      </c>
      <c r="B15" t="s">
        <v>247</v>
      </c>
      <c r="C15" t="s">
        <v>273</v>
      </c>
      <c r="D15" t="s">
        <v>274</v>
      </c>
      <c r="E15">
        <v>72</v>
      </c>
      <c r="F15" t="s">
        <v>250</v>
      </c>
    </row>
    <row r="16" spans="1:6" x14ac:dyDescent="0.25">
      <c r="A16" t="s">
        <v>246</v>
      </c>
      <c r="B16" t="s">
        <v>247</v>
      </c>
      <c r="C16" t="s">
        <v>275</v>
      </c>
      <c r="D16" t="s">
        <v>276</v>
      </c>
      <c r="E16">
        <v>0.42899999999999999</v>
      </c>
      <c r="F16" t="s">
        <v>250</v>
      </c>
    </row>
    <row r="17" spans="1:6" x14ac:dyDescent="0.25">
      <c r="A17" t="s">
        <v>246</v>
      </c>
      <c r="B17" t="s">
        <v>247</v>
      </c>
      <c r="C17" t="s">
        <v>277</v>
      </c>
      <c r="E17">
        <v>38</v>
      </c>
      <c r="F17" t="s">
        <v>250</v>
      </c>
    </row>
    <row r="18" spans="1:6" x14ac:dyDescent="0.25">
      <c r="A18" t="s">
        <v>246</v>
      </c>
      <c r="B18" t="s">
        <v>247</v>
      </c>
      <c r="C18" t="s">
        <v>278</v>
      </c>
      <c r="D18" t="s">
        <v>279</v>
      </c>
      <c r="E18">
        <v>8</v>
      </c>
      <c r="F18" t="s">
        <v>250</v>
      </c>
    </row>
    <row r="19" spans="1:6" x14ac:dyDescent="0.25">
      <c r="A19" t="s">
        <v>246</v>
      </c>
      <c r="B19" t="s">
        <v>247</v>
      </c>
      <c r="C19" t="s">
        <v>280</v>
      </c>
      <c r="D19" t="s">
        <v>281</v>
      </c>
      <c r="E19">
        <v>33</v>
      </c>
      <c r="F19" t="s">
        <v>250</v>
      </c>
    </row>
    <row r="20" spans="1:6" x14ac:dyDescent="0.25">
      <c r="A20" t="s">
        <v>246</v>
      </c>
      <c r="B20" t="s">
        <v>247</v>
      </c>
      <c r="C20" t="s">
        <v>282</v>
      </c>
      <c r="D20" t="s">
        <v>283</v>
      </c>
      <c r="E20">
        <v>4</v>
      </c>
      <c r="F20" t="s">
        <v>250</v>
      </c>
    </row>
    <row r="21" spans="1:6" x14ac:dyDescent="0.25">
      <c r="A21" t="s">
        <v>246</v>
      </c>
      <c r="B21" t="s">
        <v>247</v>
      </c>
      <c r="C21" t="s">
        <v>284</v>
      </c>
      <c r="D21" t="s">
        <v>285</v>
      </c>
      <c r="E21">
        <v>64</v>
      </c>
      <c r="F21" t="s">
        <v>250</v>
      </c>
    </row>
    <row r="22" spans="1:6" x14ac:dyDescent="0.25">
      <c r="A22" t="s">
        <v>246</v>
      </c>
      <c r="B22" t="s">
        <v>247</v>
      </c>
      <c r="C22" t="s">
        <v>286</v>
      </c>
      <c r="D22" t="s">
        <v>287</v>
      </c>
      <c r="E22">
        <v>2</v>
      </c>
      <c r="F22" t="s">
        <v>250</v>
      </c>
    </row>
    <row r="23" spans="1:6" x14ac:dyDescent="0.25">
      <c r="A23" t="s">
        <v>246</v>
      </c>
      <c r="B23" t="s">
        <v>247</v>
      </c>
      <c r="C23" t="s">
        <v>288</v>
      </c>
      <c r="D23" t="s">
        <v>289</v>
      </c>
      <c r="E23">
        <v>3</v>
      </c>
      <c r="F23" t="s">
        <v>250</v>
      </c>
    </row>
    <row r="24" spans="1:6" x14ac:dyDescent="0.25">
      <c r="A24" t="s">
        <v>246</v>
      </c>
      <c r="B24" t="s">
        <v>247</v>
      </c>
      <c r="C24" t="s">
        <v>290</v>
      </c>
      <c r="E24">
        <v>2</v>
      </c>
      <c r="F24" t="s">
        <v>250</v>
      </c>
    </row>
    <row r="25" spans="1:6" x14ac:dyDescent="0.25">
      <c r="A25" t="s">
        <v>246</v>
      </c>
      <c r="B25" t="s">
        <v>247</v>
      </c>
      <c r="C25" t="s">
        <v>291</v>
      </c>
      <c r="D25" t="s">
        <v>292</v>
      </c>
      <c r="E25">
        <v>2740</v>
      </c>
      <c r="F25" t="s">
        <v>250</v>
      </c>
    </row>
    <row r="26" spans="1:6" x14ac:dyDescent="0.25">
      <c r="A26" t="s">
        <v>246</v>
      </c>
      <c r="B26" t="s">
        <v>247</v>
      </c>
      <c r="C26" t="s">
        <v>293</v>
      </c>
      <c r="D26" t="s">
        <v>294</v>
      </c>
      <c r="E26">
        <v>966</v>
      </c>
      <c r="F26" t="s">
        <v>250</v>
      </c>
    </row>
    <row r="27" spans="1:6" x14ac:dyDescent="0.25">
      <c r="A27" t="s">
        <v>246</v>
      </c>
      <c r="B27" t="s">
        <v>247</v>
      </c>
      <c r="C27" t="s">
        <v>295</v>
      </c>
      <c r="D27" t="s">
        <v>296</v>
      </c>
      <c r="E27">
        <v>10200</v>
      </c>
      <c r="F27" t="s">
        <v>250</v>
      </c>
    </row>
    <row r="28" spans="1:6" x14ac:dyDescent="0.25">
      <c r="A28" t="s">
        <v>246</v>
      </c>
      <c r="B28" t="s">
        <v>247</v>
      </c>
      <c r="C28" t="s">
        <v>297</v>
      </c>
      <c r="D28" t="s">
        <v>298</v>
      </c>
      <c r="E28">
        <v>10600</v>
      </c>
      <c r="F28" t="s">
        <v>250</v>
      </c>
    </row>
    <row r="29" spans="1:6" x14ac:dyDescent="0.25">
      <c r="A29" t="s">
        <v>246</v>
      </c>
      <c r="B29" t="s">
        <v>247</v>
      </c>
      <c r="C29" t="s">
        <v>299</v>
      </c>
      <c r="D29" t="s">
        <v>300</v>
      </c>
      <c r="E29">
        <v>41</v>
      </c>
      <c r="F29" t="s">
        <v>250</v>
      </c>
    </row>
    <row r="30" spans="1:6" x14ac:dyDescent="0.25">
      <c r="A30" t="s">
        <v>246</v>
      </c>
      <c r="B30" t="s">
        <v>247</v>
      </c>
      <c r="C30" t="s">
        <v>301</v>
      </c>
      <c r="D30" t="s">
        <v>300</v>
      </c>
      <c r="E30">
        <v>20</v>
      </c>
      <c r="F30" t="s">
        <v>250</v>
      </c>
    </row>
    <row r="31" spans="1:6" x14ac:dyDescent="0.25">
      <c r="A31" t="s">
        <v>246</v>
      </c>
      <c r="B31" t="s">
        <v>247</v>
      </c>
      <c r="C31" t="s">
        <v>302</v>
      </c>
      <c r="D31" t="s">
        <v>303</v>
      </c>
      <c r="E31">
        <v>21</v>
      </c>
      <c r="F31" t="s">
        <v>250</v>
      </c>
    </row>
    <row r="32" spans="1:6" x14ac:dyDescent="0.25">
      <c r="A32" t="s">
        <v>246</v>
      </c>
      <c r="B32" t="s">
        <v>247</v>
      </c>
      <c r="C32" t="s">
        <v>304</v>
      </c>
      <c r="D32" t="s">
        <v>305</v>
      </c>
      <c r="E32">
        <v>0</v>
      </c>
      <c r="F32" t="s">
        <v>250</v>
      </c>
    </row>
    <row r="33" spans="1:6" x14ac:dyDescent="0.25">
      <c r="A33" t="s">
        <v>246</v>
      </c>
      <c r="B33" t="s">
        <v>247</v>
      </c>
      <c r="C33" t="s">
        <v>306</v>
      </c>
      <c r="D33" t="s">
        <v>305</v>
      </c>
      <c r="E33">
        <v>1</v>
      </c>
      <c r="F33" t="s">
        <v>250</v>
      </c>
    </row>
    <row r="34" spans="1:6" x14ac:dyDescent="0.25">
      <c r="A34" t="s">
        <v>246</v>
      </c>
      <c r="B34" t="s">
        <v>247</v>
      </c>
      <c r="C34" t="s">
        <v>307</v>
      </c>
      <c r="D34" t="s">
        <v>305</v>
      </c>
      <c r="E34">
        <v>1</v>
      </c>
      <c r="F34" t="s">
        <v>250</v>
      </c>
    </row>
    <row r="35" spans="1:6" x14ac:dyDescent="0.25">
      <c r="A35" t="s">
        <v>246</v>
      </c>
      <c r="B35" t="s">
        <v>247</v>
      </c>
      <c r="C35" t="s">
        <v>308</v>
      </c>
      <c r="D35" t="s">
        <v>309</v>
      </c>
      <c r="E35">
        <v>1.57</v>
      </c>
      <c r="F35" t="s">
        <v>250</v>
      </c>
    </row>
    <row r="36" spans="1:6" x14ac:dyDescent="0.25">
      <c r="A36" t="s">
        <v>246</v>
      </c>
      <c r="B36" t="s">
        <v>247</v>
      </c>
      <c r="C36" t="s">
        <v>310</v>
      </c>
      <c r="D36" t="s">
        <v>309</v>
      </c>
      <c r="E36">
        <v>0</v>
      </c>
      <c r="F36" t="s">
        <v>250</v>
      </c>
    </row>
    <row r="37" spans="1:6" x14ac:dyDescent="0.25">
      <c r="A37" t="s">
        <v>246</v>
      </c>
      <c r="B37" t="s">
        <v>247</v>
      </c>
      <c r="C37" t="s">
        <v>311</v>
      </c>
      <c r="D37" t="s">
        <v>309</v>
      </c>
      <c r="E37">
        <v>1.57</v>
      </c>
      <c r="F37" t="s">
        <v>250</v>
      </c>
    </row>
    <row r="38" spans="1:6" x14ac:dyDescent="0.25">
      <c r="A38" t="s">
        <v>246</v>
      </c>
      <c r="B38" t="s">
        <v>247</v>
      </c>
      <c r="C38" t="s">
        <v>312</v>
      </c>
      <c r="D38" t="s">
        <v>309</v>
      </c>
      <c r="E38">
        <v>1.57</v>
      </c>
      <c r="F38" t="s">
        <v>250</v>
      </c>
    </row>
    <row r="39" spans="1:6" x14ac:dyDescent="0.25">
      <c r="A39" t="s">
        <v>246</v>
      </c>
      <c r="B39" t="s">
        <v>247</v>
      </c>
      <c r="C39" t="s">
        <v>313</v>
      </c>
      <c r="D39" t="s">
        <v>314</v>
      </c>
      <c r="E39">
        <v>20</v>
      </c>
      <c r="F39" t="s">
        <v>250</v>
      </c>
    </row>
    <row r="40" spans="1:6" x14ac:dyDescent="0.25">
      <c r="A40" t="s">
        <v>246</v>
      </c>
      <c r="B40" t="s">
        <v>247</v>
      </c>
      <c r="C40" t="s">
        <v>315</v>
      </c>
      <c r="D40" t="s">
        <v>316</v>
      </c>
      <c r="E40">
        <v>8030</v>
      </c>
      <c r="F40" t="s">
        <v>250</v>
      </c>
    </row>
    <row r="41" spans="1:6" x14ac:dyDescent="0.25">
      <c r="A41" t="s">
        <v>246</v>
      </c>
      <c r="B41" t="s">
        <v>247</v>
      </c>
      <c r="C41" t="s">
        <v>317</v>
      </c>
      <c r="D41" t="s">
        <v>318</v>
      </c>
      <c r="E41">
        <v>4240</v>
      </c>
      <c r="F41" t="s">
        <v>250</v>
      </c>
    </row>
    <row r="42" spans="1:6" x14ac:dyDescent="0.25">
      <c r="A42" t="s">
        <v>246</v>
      </c>
      <c r="B42" t="s">
        <v>247</v>
      </c>
      <c r="C42" t="s">
        <v>319</v>
      </c>
      <c r="D42" t="s">
        <v>320</v>
      </c>
      <c r="E42">
        <v>5250</v>
      </c>
      <c r="F42" t="s">
        <v>250</v>
      </c>
    </row>
    <row r="43" spans="1:6" x14ac:dyDescent="0.25">
      <c r="A43" t="s">
        <v>246</v>
      </c>
      <c r="B43" t="s">
        <v>247</v>
      </c>
      <c r="C43" t="s">
        <v>321</v>
      </c>
      <c r="D43" t="s">
        <v>322</v>
      </c>
      <c r="E43">
        <v>4630</v>
      </c>
      <c r="F43" t="s">
        <v>250</v>
      </c>
    </row>
    <row r="44" spans="1:6" x14ac:dyDescent="0.25">
      <c r="A44" t="s">
        <v>246</v>
      </c>
      <c r="B44" t="s">
        <v>247</v>
      </c>
      <c r="C44" t="s">
        <v>323</v>
      </c>
      <c r="D44" t="s">
        <v>324</v>
      </c>
      <c r="E44">
        <v>8580</v>
      </c>
      <c r="F44" t="s">
        <v>250</v>
      </c>
    </row>
    <row r="45" spans="1:6" x14ac:dyDescent="0.25">
      <c r="A45" t="s">
        <v>246</v>
      </c>
      <c r="B45" t="s">
        <v>247</v>
      </c>
      <c r="C45" t="s">
        <v>325</v>
      </c>
      <c r="D45" t="s">
        <v>326</v>
      </c>
      <c r="E45">
        <v>298</v>
      </c>
      <c r="F45" t="s">
        <v>250</v>
      </c>
    </row>
    <row r="46" spans="1:6" x14ac:dyDescent="0.25">
      <c r="A46" t="s">
        <v>246</v>
      </c>
      <c r="B46" t="s">
        <v>247</v>
      </c>
      <c r="C46" t="s">
        <v>327</v>
      </c>
      <c r="D46" t="s">
        <v>328</v>
      </c>
      <c r="E46">
        <v>68</v>
      </c>
      <c r="F46" t="s">
        <v>250</v>
      </c>
    </row>
    <row r="47" spans="1:6" x14ac:dyDescent="0.25">
      <c r="A47" t="s">
        <v>246</v>
      </c>
      <c r="B47" t="s">
        <v>247</v>
      </c>
      <c r="C47" t="s">
        <v>329</v>
      </c>
      <c r="D47" t="s">
        <v>330</v>
      </c>
      <c r="E47">
        <v>4990</v>
      </c>
      <c r="F47" t="s">
        <v>250</v>
      </c>
    </row>
    <row r="48" spans="1:6" x14ac:dyDescent="0.25">
      <c r="A48" t="s">
        <v>246</v>
      </c>
      <c r="B48" t="s">
        <v>247</v>
      </c>
      <c r="C48" t="s">
        <v>331</v>
      </c>
      <c r="D48" t="s">
        <v>332</v>
      </c>
      <c r="E48">
        <v>2350</v>
      </c>
      <c r="F48" t="s">
        <v>250</v>
      </c>
    </row>
    <row r="49" spans="1:6" x14ac:dyDescent="0.25">
      <c r="A49" t="s">
        <v>246</v>
      </c>
      <c r="B49" t="s">
        <v>247</v>
      </c>
      <c r="C49" t="s">
        <v>333</v>
      </c>
      <c r="D49" t="s">
        <v>334</v>
      </c>
      <c r="E49">
        <v>595</v>
      </c>
      <c r="F49" t="s">
        <v>250</v>
      </c>
    </row>
    <row r="50" spans="1:6" x14ac:dyDescent="0.25">
      <c r="A50" t="s">
        <v>246</v>
      </c>
      <c r="B50" t="s">
        <v>247</v>
      </c>
      <c r="C50" t="s">
        <v>335</v>
      </c>
      <c r="D50" t="s">
        <v>336</v>
      </c>
      <c r="E50">
        <v>71</v>
      </c>
      <c r="F50" t="s">
        <v>250</v>
      </c>
    </row>
    <row r="51" spans="1:6" x14ac:dyDescent="0.25">
      <c r="A51" t="s">
        <v>246</v>
      </c>
      <c r="B51" t="s">
        <v>247</v>
      </c>
      <c r="C51" t="s">
        <v>337</v>
      </c>
      <c r="D51" t="s">
        <v>338</v>
      </c>
      <c r="E51">
        <v>5740</v>
      </c>
      <c r="F51" t="s">
        <v>250</v>
      </c>
    </row>
    <row r="52" spans="1:6" x14ac:dyDescent="0.25">
      <c r="A52" t="s">
        <v>246</v>
      </c>
      <c r="B52" t="s">
        <v>247</v>
      </c>
      <c r="C52" t="s">
        <v>339</v>
      </c>
      <c r="D52" t="s">
        <v>340</v>
      </c>
      <c r="E52">
        <v>938</v>
      </c>
      <c r="F52" t="s">
        <v>250</v>
      </c>
    </row>
    <row r="53" spans="1:6" x14ac:dyDescent="0.25">
      <c r="A53" t="s">
        <v>246</v>
      </c>
      <c r="B53" t="s">
        <v>247</v>
      </c>
      <c r="C53" t="s">
        <v>341</v>
      </c>
      <c r="D53" t="s">
        <v>342</v>
      </c>
      <c r="E53">
        <v>409</v>
      </c>
      <c r="F53" t="s">
        <v>250</v>
      </c>
    </row>
    <row r="54" spans="1:6" x14ac:dyDescent="0.25">
      <c r="A54" t="s">
        <v>246</v>
      </c>
      <c r="B54" t="s">
        <v>247</v>
      </c>
      <c r="C54" t="s">
        <v>343</v>
      </c>
      <c r="D54" t="s">
        <v>344</v>
      </c>
      <c r="E54">
        <v>167</v>
      </c>
      <c r="F54" t="s">
        <v>250</v>
      </c>
    </row>
    <row r="55" spans="1:6" x14ac:dyDescent="0.25">
      <c r="A55" t="s">
        <v>246</v>
      </c>
      <c r="B55" t="s">
        <v>247</v>
      </c>
      <c r="C55" t="s">
        <v>345</v>
      </c>
      <c r="D55" t="s">
        <v>346</v>
      </c>
      <c r="E55">
        <v>193</v>
      </c>
      <c r="F55" t="s">
        <v>250</v>
      </c>
    </row>
    <row r="56" spans="1:6" x14ac:dyDescent="0.25">
      <c r="A56" t="s">
        <v>246</v>
      </c>
      <c r="B56" t="s">
        <v>247</v>
      </c>
      <c r="C56" t="s">
        <v>347</v>
      </c>
      <c r="D56" t="s">
        <v>348</v>
      </c>
      <c r="E56">
        <v>5510</v>
      </c>
      <c r="F56" t="s">
        <v>250</v>
      </c>
    </row>
    <row r="57" spans="1:6" x14ac:dyDescent="0.25">
      <c r="A57" t="s">
        <v>246</v>
      </c>
      <c r="B57" t="s">
        <v>247</v>
      </c>
      <c r="C57" t="s">
        <v>349</v>
      </c>
      <c r="D57" t="s">
        <v>350</v>
      </c>
      <c r="E57">
        <v>210</v>
      </c>
      <c r="F57" t="s">
        <v>250</v>
      </c>
    </row>
    <row r="58" spans="1:6" x14ac:dyDescent="0.25">
      <c r="A58" t="s">
        <v>246</v>
      </c>
      <c r="B58" t="s">
        <v>247</v>
      </c>
      <c r="C58" t="s">
        <v>351</v>
      </c>
      <c r="D58" t="s">
        <v>352</v>
      </c>
      <c r="E58">
        <v>1550</v>
      </c>
      <c r="F58" t="s">
        <v>250</v>
      </c>
    </row>
    <row r="59" spans="1:6" x14ac:dyDescent="0.25">
      <c r="A59" t="s">
        <v>246</v>
      </c>
      <c r="B59" t="s">
        <v>247</v>
      </c>
      <c r="C59" t="s">
        <v>353</v>
      </c>
      <c r="D59" t="s">
        <v>354</v>
      </c>
      <c r="E59">
        <v>223</v>
      </c>
      <c r="F59" t="s">
        <v>250</v>
      </c>
    </row>
    <row r="60" spans="1:6" x14ac:dyDescent="0.25">
      <c r="A60" t="s">
        <v>246</v>
      </c>
      <c r="B60" t="s">
        <v>247</v>
      </c>
      <c r="C60" t="s">
        <v>355</v>
      </c>
      <c r="D60" t="s">
        <v>356</v>
      </c>
      <c r="E60">
        <v>312</v>
      </c>
      <c r="F60" t="s">
        <v>250</v>
      </c>
    </row>
    <row r="61" spans="1:6" x14ac:dyDescent="0.25">
      <c r="A61" t="s">
        <v>246</v>
      </c>
      <c r="B61" t="s">
        <v>247</v>
      </c>
      <c r="C61" t="s">
        <v>357</v>
      </c>
      <c r="D61" t="s">
        <v>358</v>
      </c>
      <c r="E61">
        <v>6590</v>
      </c>
      <c r="F61" t="s">
        <v>250</v>
      </c>
    </row>
    <row r="62" spans="1:6" x14ac:dyDescent="0.25">
      <c r="A62" t="s">
        <v>246</v>
      </c>
      <c r="B62" t="s">
        <v>247</v>
      </c>
      <c r="C62" t="s">
        <v>359</v>
      </c>
      <c r="D62" t="s">
        <v>360</v>
      </c>
      <c r="E62">
        <v>397</v>
      </c>
      <c r="F62" t="s">
        <v>250</v>
      </c>
    </row>
    <row r="63" spans="1:6" x14ac:dyDescent="0.25">
      <c r="A63" t="s">
        <v>246</v>
      </c>
      <c r="B63" t="s">
        <v>247</v>
      </c>
      <c r="C63" t="s">
        <v>361</v>
      </c>
      <c r="D63" t="s">
        <v>362</v>
      </c>
      <c r="E63">
        <v>1340</v>
      </c>
      <c r="F63" t="s">
        <v>250</v>
      </c>
    </row>
    <row r="64" spans="1:6" x14ac:dyDescent="0.25">
      <c r="A64" t="s">
        <v>246</v>
      </c>
      <c r="B64" t="s">
        <v>247</v>
      </c>
      <c r="C64" t="s">
        <v>363</v>
      </c>
      <c r="D64" t="s">
        <v>364</v>
      </c>
      <c r="E64">
        <v>1050</v>
      </c>
      <c r="F64" t="s">
        <v>250</v>
      </c>
    </row>
    <row r="65" spans="1:6" x14ac:dyDescent="0.25">
      <c r="A65" t="s">
        <v>246</v>
      </c>
      <c r="B65" t="s">
        <v>247</v>
      </c>
      <c r="C65" t="s">
        <v>365</v>
      </c>
      <c r="D65" t="s">
        <v>366</v>
      </c>
      <c r="E65">
        <v>269</v>
      </c>
      <c r="F65" t="s">
        <v>250</v>
      </c>
    </row>
    <row r="66" spans="1:6" x14ac:dyDescent="0.25">
      <c r="A66" t="s">
        <v>246</v>
      </c>
      <c r="B66" t="s">
        <v>247</v>
      </c>
      <c r="C66" t="s">
        <v>367</v>
      </c>
      <c r="D66" t="s">
        <v>368</v>
      </c>
      <c r="E66">
        <v>1730</v>
      </c>
      <c r="F66" t="s">
        <v>250</v>
      </c>
    </row>
    <row r="67" spans="1:6" x14ac:dyDescent="0.25">
      <c r="A67" t="s">
        <v>246</v>
      </c>
      <c r="B67" t="s">
        <v>247</v>
      </c>
      <c r="C67" t="s">
        <v>369</v>
      </c>
      <c r="D67" t="s">
        <v>370</v>
      </c>
      <c r="E67">
        <v>1</v>
      </c>
      <c r="F67" t="s">
        <v>250</v>
      </c>
    </row>
    <row r="68" spans="1:6" x14ac:dyDescent="0.25">
      <c r="A68" t="s">
        <v>246</v>
      </c>
      <c r="B68" t="s">
        <v>247</v>
      </c>
      <c r="C68" t="s">
        <v>371</v>
      </c>
      <c r="D68" t="s">
        <v>372</v>
      </c>
      <c r="E68">
        <v>447</v>
      </c>
      <c r="F68" t="s">
        <v>250</v>
      </c>
    </row>
    <row r="69" spans="1:6" x14ac:dyDescent="0.25">
      <c r="A69" t="s">
        <v>246</v>
      </c>
      <c r="B69" t="s">
        <v>247</v>
      </c>
      <c r="C69" t="s">
        <v>373</v>
      </c>
      <c r="D69" t="s">
        <v>374</v>
      </c>
      <c r="E69">
        <v>9620</v>
      </c>
      <c r="F69" t="s">
        <v>250</v>
      </c>
    </row>
    <row r="70" spans="1:6" x14ac:dyDescent="0.25">
      <c r="A70" t="s">
        <v>246</v>
      </c>
      <c r="B70" t="s">
        <v>247</v>
      </c>
      <c r="C70" t="s">
        <v>375</v>
      </c>
      <c r="D70" t="s">
        <v>376</v>
      </c>
      <c r="E70">
        <v>20</v>
      </c>
      <c r="F70" t="s">
        <v>250</v>
      </c>
    </row>
    <row r="71" spans="1:6" x14ac:dyDescent="0.25">
      <c r="A71" t="s">
        <v>246</v>
      </c>
      <c r="B71" t="s">
        <v>247</v>
      </c>
      <c r="C71" t="s">
        <v>377</v>
      </c>
      <c r="D71" t="s">
        <v>378</v>
      </c>
      <c r="E71">
        <v>635</v>
      </c>
      <c r="F71" t="s">
        <v>250</v>
      </c>
    </row>
    <row r="72" spans="1:6" x14ac:dyDescent="0.25">
      <c r="A72" t="s">
        <v>246</v>
      </c>
      <c r="B72" t="s">
        <v>247</v>
      </c>
      <c r="C72" t="s">
        <v>379</v>
      </c>
      <c r="D72" t="s">
        <v>380</v>
      </c>
      <c r="E72">
        <v>149</v>
      </c>
      <c r="F72" t="s">
        <v>250</v>
      </c>
    </row>
    <row r="73" spans="1:6" x14ac:dyDescent="0.25">
      <c r="A73" t="s">
        <v>246</v>
      </c>
      <c r="B73" t="s">
        <v>247</v>
      </c>
      <c r="C73" t="s">
        <v>381</v>
      </c>
      <c r="D73" t="s">
        <v>382</v>
      </c>
      <c r="E73">
        <v>96</v>
      </c>
      <c r="F73" t="s">
        <v>250</v>
      </c>
    </row>
    <row r="74" spans="1:6" x14ac:dyDescent="0.25">
      <c r="A74" t="s">
        <v>246</v>
      </c>
      <c r="B74" t="s">
        <v>247</v>
      </c>
      <c r="C74" t="s">
        <v>383</v>
      </c>
      <c r="D74" t="s">
        <v>384</v>
      </c>
      <c r="E74">
        <v>8520</v>
      </c>
      <c r="F74" t="s">
        <v>250</v>
      </c>
    </row>
    <row r="75" spans="1:6" x14ac:dyDescent="0.25">
      <c r="A75" t="s">
        <v>246</v>
      </c>
      <c r="B75" t="s">
        <v>247</v>
      </c>
      <c r="C75" t="s">
        <v>385</v>
      </c>
      <c r="D75" t="s">
        <v>386</v>
      </c>
      <c r="E75">
        <v>4</v>
      </c>
      <c r="F75" t="s">
        <v>250</v>
      </c>
    </row>
    <row r="76" spans="1:6" x14ac:dyDescent="0.25">
      <c r="A76" t="s">
        <v>246</v>
      </c>
      <c r="B76" t="s">
        <v>247</v>
      </c>
      <c r="C76" t="s">
        <v>387</v>
      </c>
      <c r="D76" t="s">
        <v>388</v>
      </c>
      <c r="E76">
        <v>12300</v>
      </c>
      <c r="F76" t="s">
        <v>250</v>
      </c>
    </row>
    <row r="77" spans="1:6" x14ac:dyDescent="0.25">
      <c r="A77" t="s">
        <v>246</v>
      </c>
      <c r="B77" t="s">
        <v>247</v>
      </c>
      <c r="C77" t="s">
        <v>389</v>
      </c>
      <c r="D77" t="s">
        <v>390</v>
      </c>
      <c r="E77">
        <v>3690</v>
      </c>
      <c r="F77" t="s">
        <v>250</v>
      </c>
    </row>
    <row r="78" spans="1:6" x14ac:dyDescent="0.25">
      <c r="A78" t="s">
        <v>246</v>
      </c>
      <c r="B78" t="s">
        <v>247</v>
      </c>
      <c r="C78" t="s">
        <v>391</v>
      </c>
      <c r="D78" t="s">
        <v>392</v>
      </c>
      <c r="E78">
        <v>1</v>
      </c>
      <c r="F78" t="s">
        <v>250</v>
      </c>
    </row>
    <row r="79" spans="1:6" x14ac:dyDescent="0.25">
      <c r="A79" t="s">
        <v>246</v>
      </c>
      <c r="B79" t="s">
        <v>247</v>
      </c>
      <c r="C79" t="s">
        <v>393</v>
      </c>
      <c r="D79" t="s">
        <v>394</v>
      </c>
      <c r="E79">
        <v>4</v>
      </c>
      <c r="F79" t="s">
        <v>250</v>
      </c>
    </row>
    <row r="80" spans="1:6" x14ac:dyDescent="0.25">
      <c r="A80" t="s">
        <v>246</v>
      </c>
      <c r="B80" t="s">
        <v>247</v>
      </c>
      <c r="C80" t="s">
        <v>395</v>
      </c>
      <c r="D80" t="s">
        <v>396</v>
      </c>
      <c r="E80">
        <v>24</v>
      </c>
      <c r="F80" t="s">
        <v>250</v>
      </c>
    </row>
    <row r="81" spans="1:6" x14ac:dyDescent="0.25">
      <c r="A81" t="s">
        <v>246</v>
      </c>
      <c r="B81" t="s">
        <v>247</v>
      </c>
      <c r="C81" t="s">
        <v>397</v>
      </c>
      <c r="D81" t="s">
        <v>398</v>
      </c>
      <c r="E81">
        <v>5.16E-2</v>
      </c>
      <c r="F81" t="s">
        <v>250</v>
      </c>
    </row>
    <row r="82" spans="1:6" x14ac:dyDescent="0.25">
      <c r="A82" t="s">
        <v>246</v>
      </c>
      <c r="B82" t="s">
        <v>247</v>
      </c>
      <c r="C82" t="s">
        <v>399</v>
      </c>
      <c r="D82" t="s">
        <v>400</v>
      </c>
      <c r="E82">
        <v>0.255</v>
      </c>
      <c r="F82" t="s">
        <v>250</v>
      </c>
    </row>
    <row r="83" spans="1:6" x14ac:dyDescent="0.25">
      <c r="A83" t="s">
        <v>246</v>
      </c>
      <c r="B83" t="s">
        <v>247</v>
      </c>
      <c r="C83" t="s">
        <v>401</v>
      </c>
      <c r="D83" t="s">
        <v>402</v>
      </c>
      <c r="E83">
        <v>632</v>
      </c>
      <c r="F83" t="s">
        <v>250</v>
      </c>
    </row>
    <row r="84" spans="1:6" x14ac:dyDescent="0.25">
      <c r="A84" t="s">
        <v>246</v>
      </c>
      <c r="B84" t="s">
        <v>247</v>
      </c>
      <c r="C84" t="s">
        <v>403</v>
      </c>
      <c r="D84" t="s">
        <v>404</v>
      </c>
      <c r="E84">
        <v>641</v>
      </c>
      <c r="F84" t="s">
        <v>250</v>
      </c>
    </row>
    <row r="85" spans="1:6" x14ac:dyDescent="0.25">
      <c r="A85" t="s">
        <v>246</v>
      </c>
      <c r="B85" t="s">
        <v>247</v>
      </c>
      <c r="C85" t="s">
        <v>405</v>
      </c>
      <c r="D85" t="s">
        <v>404</v>
      </c>
      <c r="E85">
        <v>1030</v>
      </c>
      <c r="F85" t="s">
        <v>250</v>
      </c>
    </row>
    <row r="86" spans="1:6" x14ac:dyDescent="0.25">
      <c r="A86" t="s">
        <v>246</v>
      </c>
      <c r="B86" t="s">
        <v>247</v>
      </c>
      <c r="C86" t="s">
        <v>406</v>
      </c>
      <c r="D86" t="s">
        <v>404</v>
      </c>
      <c r="E86">
        <v>1070</v>
      </c>
      <c r="F86" t="s">
        <v>250</v>
      </c>
    </row>
    <row r="87" spans="1:6" x14ac:dyDescent="0.25">
      <c r="A87" t="s">
        <v>246</v>
      </c>
      <c r="B87" t="s">
        <v>247</v>
      </c>
      <c r="C87" t="s">
        <v>407</v>
      </c>
      <c r="D87" t="s">
        <v>408</v>
      </c>
      <c r="E87">
        <v>365</v>
      </c>
      <c r="F87" t="s">
        <v>250</v>
      </c>
    </row>
    <row r="88" spans="1:6" x14ac:dyDescent="0.25">
      <c r="A88" t="s">
        <v>246</v>
      </c>
      <c r="B88" t="s">
        <v>247</v>
      </c>
      <c r="C88" t="s">
        <v>409</v>
      </c>
      <c r="D88" t="s">
        <v>410</v>
      </c>
      <c r="E88">
        <v>468</v>
      </c>
      <c r="F88" t="s">
        <v>250</v>
      </c>
    </row>
    <row r="89" spans="1:6" x14ac:dyDescent="0.25">
      <c r="A89" t="s">
        <v>246</v>
      </c>
      <c r="B89" t="s">
        <v>247</v>
      </c>
      <c r="C89" t="s">
        <v>411</v>
      </c>
      <c r="D89" t="s">
        <v>410</v>
      </c>
      <c r="E89">
        <v>500</v>
      </c>
      <c r="F89" t="s">
        <v>250</v>
      </c>
    </row>
    <row r="90" spans="1:6" x14ac:dyDescent="0.25">
      <c r="A90" t="s">
        <v>246</v>
      </c>
      <c r="B90" t="s">
        <v>247</v>
      </c>
      <c r="C90" t="s">
        <v>412</v>
      </c>
      <c r="D90" t="s">
        <v>410</v>
      </c>
      <c r="E90">
        <v>867</v>
      </c>
      <c r="F90" t="s">
        <v>250</v>
      </c>
    </row>
    <row r="91" spans="1:6" x14ac:dyDescent="0.25">
      <c r="A91" t="s">
        <v>246</v>
      </c>
      <c r="B91" t="s">
        <v>247</v>
      </c>
      <c r="C91" t="s">
        <v>413</v>
      </c>
      <c r="D91" t="s">
        <v>410</v>
      </c>
      <c r="E91">
        <v>540</v>
      </c>
      <c r="F91" t="s">
        <v>250</v>
      </c>
    </row>
    <row r="92" spans="1:6" x14ac:dyDescent="0.25">
      <c r="A92" t="s">
        <v>246</v>
      </c>
      <c r="B92" t="s">
        <v>247</v>
      </c>
      <c r="C92" t="s">
        <v>414</v>
      </c>
      <c r="D92" t="s">
        <v>415</v>
      </c>
      <c r="E92">
        <v>1490</v>
      </c>
      <c r="F92" t="s">
        <v>250</v>
      </c>
    </row>
    <row r="93" spans="1:6" x14ac:dyDescent="0.25">
      <c r="A93" t="s">
        <v>246</v>
      </c>
      <c r="B93" t="s">
        <v>247</v>
      </c>
      <c r="C93" t="s">
        <v>416</v>
      </c>
      <c r="D93" t="s">
        <v>415</v>
      </c>
      <c r="E93">
        <v>1180</v>
      </c>
      <c r="F93" t="s">
        <v>250</v>
      </c>
    </row>
    <row r="94" spans="1:6" x14ac:dyDescent="0.25">
      <c r="A94" t="s">
        <v>246</v>
      </c>
      <c r="B94" t="s">
        <v>247</v>
      </c>
      <c r="C94" t="s">
        <v>417</v>
      </c>
      <c r="D94" t="s">
        <v>418</v>
      </c>
      <c r="E94">
        <v>705</v>
      </c>
      <c r="F94" t="s">
        <v>250</v>
      </c>
    </row>
    <row r="95" spans="1:6" x14ac:dyDescent="0.25">
      <c r="A95" t="s">
        <v>246</v>
      </c>
      <c r="B95" t="s">
        <v>247</v>
      </c>
      <c r="C95" t="s">
        <v>419</v>
      </c>
      <c r="D95" t="s">
        <v>420</v>
      </c>
      <c r="E95">
        <v>20</v>
      </c>
      <c r="F95" t="s">
        <v>250</v>
      </c>
    </row>
    <row r="96" spans="1:6" x14ac:dyDescent="0.25">
      <c r="A96" t="s">
        <v>246</v>
      </c>
      <c r="B96" t="s">
        <v>247</v>
      </c>
      <c r="C96" t="s">
        <v>421</v>
      </c>
      <c r="D96" t="s">
        <v>422</v>
      </c>
      <c r="E96">
        <v>6510</v>
      </c>
      <c r="F96" t="s">
        <v>250</v>
      </c>
    </row>
    <row r="97" spans="1:6" x14ac:dyDescent="0.25">
      <c r="A97" t="s">
        <v>246</v>
      </c>
      <c r="B97" t="s">
        <v>247</v>
      </c>
      <c r="C97" t="s">
        <v>423</v>
      </c>
      <c r="D97" t="s">
        <v>424</v>
      </c>
      <c r="E97">
        <v>2140</v>
      </c>
      <c r="F97" t="s">
        <v>250</v>
      </c>
    </row>
    <row r="98" spans="1:6" x14ac:dyDescent="0.25">
      <c r="A98" t="s">
        <v>246</v>
      </c>
      <c r="B98" t="s">
        <v>247</v>
      </c>
      <c r="C98" t="s">
        <v>425</v>
      </c>
      <c r="D98" t="s">
        <v>426</v>
      </c>
      <c r="E98">
        <v>790</v>
      </c>
      <c r="F98" t="s">
        <v>250</v>
      </c>
    </row>
    <row r="99" spans="1:6" x14ac:dyDescent="0.25">
      <c r="A99" t="s">
        <v>246</v>
      </c>
      <c r="B99" t="s">
        <v>247</v>
      </c>
      <c r="C99" t="s">
        <v>427</v>
      </c>
      <c r="D99" t="s">
        <v>426</v>
      </c>
      <c r="E99">
        <v>997</v>
      </c>
      <c r="F99" t="s">
        <v>250</v>
      </c>
    </row>
    <row r="100" spans="1:6" x14ac:dyDescent="0.25">
      <c r="A100" t="s">
        <v>246</v>
      </c>
      <c r="B100" t="s">
        <v>247</v>
      </c>
      <c r="C100" t="s">
        <v>428</v>
      </c>
      <c r="D100" t="s">
        <v>426</v>
      </c>
      <c r="E100">
        <v>981</v>
      </c>
      <c r="F100" t="s">
        <v>250</v>
      </c>
    </row>
    <row r="101" spans="1:6" x14ac:dyDescent="0.25">
      <c r="A101" t="s">
        <v>246</v>
      </c>
      <c r="B101" t="s">
        <v>247</v>
      </c>
      <c r="C101" t="s">
        <v>429</v>
      </c>
      <c r="D101" t="s">
        <v>430</v>
      </c>
      <c r="E101">
        <v>758</v>
      </c>
      <c r="F101" t="s">
        <v>250</v>
      </c>
    </row>
    <row r="102" spans="1:6" x14ac:dyDescent="0.25">
      <c r="A102" t="s">
        <v>246</v>
      </c>
      <c r="B102" t="s">
        <v>247</v>
      </c>
      <c r="C102" t="s">
        <v>431</v>
      </c>
      <c r="D102" t="s">
        <v>432</v>
      </c>
      <c r="E102">
        <v>36</v>
      </c>
      <c r="F102" t="s">
        <v>250</v>
      </c>
    </row>
    <row r="103" spans="1:6" x14ac:dyDescent="0.25">
      <c r="A103" t="s">
        <v>246</v>
      </c>
      <c r="B103" t="s">
        <v>247</v>
      </c>
      <c r="C103" t="s">
        <v>433</v>
      </c>
      <c r="E103">
        <v>54</v>
      </c>
      <c r="F103" t="s">
        <v>250</v>
      </c>
    </row>
    <row r="104" spans="1:6" x14ac:dyDescent="0.25">
      <c r="A104" t="s">
        <v>246</v>
      </c>
      <c r="B104" t="s">
        <v>247</v>
      </c>
      <c r="C104" t="s">
        <v>434</v>
      </c>
      <c r="E104">
        <v>79</v>
      </c>
      <c r="F104" t="s">
        <v>250</v>
      </c>
    </row>
    <row r="105" spans="1:6" x14ac:dyDescent="0.25">
      <c r="A105" t="s">
        <v>246</v>
      </c>
      <c r="B105" t="s">
        <v>247</v>
      </c>
      <c r="C105" t="s">
        <v>435</v>
      </c>
      <c r="D105" t="s">
        <v>436</v>
      </c>
      <c r="E105">
        <v>69</v>
      </c>
      <c r="F105" t="s">
        <v>250</v>
      </c>
    </row>
    <row r="106" spans="1:6" x14ac:dyDescent="0.25">
      <c r="A106" t="s">
        <v>246</v>
      </c>
      <c r="B106" t="s">
        <v>247</v>
      </c>
      <c r="C106" t="s">
        <v>437</v>
      </c>
      <c r="D106" t="s">
        <v>438</v>
      </c>
      <c r="E106">
        <v>14000</v>
      </c>
      <c r="F106" t="s">
        <v>250</v>
      </c>
    </row>
    <row r="107" spans="1:6" x14ac:dyDescent="0.25">
      <c r="A107" t="s">
        <v>246</v>
      </c>
      <c r="B107" t="s">
        <v>247</v>
      </c>
      <c r="C107" t="s">
        <v>439</v>
      </c>
      <c r="E107">
        <v>33</v>
      </c>
      <c r="F107" t="s">
        <v>250</v>
      </c>
    </row>
    <row r="108" spans="1:6" x14ac:dyDescent="0.25">
      <c r="A108" t="s">
        <v>246</v>
      </c>
      <c r="B108" t="s">
        <v>247</v>
      </c>
      <c r="C108" t="s">
        <v>440</v>
      </c>
      <c r="D108" t="s">
        <v>441</v>
      </c>
      <c r="E108">
        <v>116</v>
      </c>
      <c r="F108" t="s">
        <v>250</v>
      </c>
    </row>
    <row r="109" spans="1:6" x14ac:dyDescent="0.25">
      <c r="A109" t="s">
        <v>246</v>
      </c>
      <c r="B109" t="s">
        <v>247</v>
      </c>
      <c r="C109" t="s">
        <v>442</v>
      </c>
      <c r="D109" t="s">
        <v>443</v>
      </c>
      <c r="E109">
        <v>6.6000000000000003E-2</v>
      </c>
      <c r="F109" t="s">
        <v>250</v>
      </c>
    </row>
    <row r="110" spans="1:6" x14ac:dyDescent="0.25">
      <c r="A110" t="s">
        <v>246</v>
      </c>
      <c r="B110" t="s">
        <v>247</v>
      </c>
      <c r="C110" t="s">
        <v>444</v>
      </c>
      <c r="D110" t="s">
        <v>445</v>
      </c>
      <c r="E110">
        <v>403</v>
      </c>
      <c r="F110" t="s">
        <v>250</v>
      </c>
    </row>
    <row r="111" spans="1:6" x14ac:dyDescent="0.25">
      <c r="A111" t="s">
        <v>246</v>
      </c>
      <c r="B111" t="s">
        <v>247</v>
      </c>
      <c r="C111" t="s">
        <v>446</v>
      </c>
      <c r="D111" t="s">
        <v>447</v>
      </c>
      <c r="E111">
        <v>569</v>
      </c>
      <c r="F111" t="s">
        <v>250</v>
      </c>
    </row>
    <row r="112" spans="1:6" x14ac:dyDescent="0.25">
      <c r="A112" t="s">
        <v>246</v>
      </c>
      <c r="B112" t="s">
        <v>247</v>
      </c>
      <c r="C112" t="s">
        <v>448</v>
      </c>
      <c r="D112" t="s">
        <v>449</v>
      </c>
      <c r="E112">
        <v>41</v>
      </c>
      <c r="F112" t="s">
        <v>250</v>
      </c>
    </row>
    <row r="113" spans="1:6" x14ac:dyDescent="0.25">
      <c r="A113" t="s">
        <v>246</v>
      </c>
      <c r="B113" t="s">
        <v>247</v>
      </c>
      <c r="C113" t="s">
        <v>450</v>
      </c>
      <c r="E113">
        <v>21</v>
      </c>
      <c r="F113" t="s">
        <v>250</v>
      </c>
    </row>
    <row r="114" spans="1:6" x14ac:dyDescent="0.25">
      <c r="A114" t="s">
        <v>246</v>
      </c>
      <c r="B114" t="s">
        <v>247</v>
      </c>
      <c r="C114" t="s">
        <v>451</v>
      </c>
      <c r="D114" t="s">
        <v>452</v>
      </c>
      <c r="E114">
        <v>475</v>
      </c>
      <c r="F114" t="s">
        <v>250</v>
      </c>
    </row>
    <row r="115" spans="1:6" x14ac:dyDescent="0.25">
      <c r="A115" t="s">
        <v>246</v>
      </c>
      <c r="B115" t="s">
        <v>247</v>
      </c>
      <c r="C115" t="s">
        <v>453</v>
      </c>
      <c r="D115" t="s">
        <v>454</v>
      </c>
      <c r="E115">
        <v>703</v>
      </c>
      <c r="F115" t="s">
        <v>250</v>
      </c>
    </row>
    <row r="116" spans="1:6" x14ac:dyDescent="0.25">
      <c r="A116" t="s">
        <v>246</v>
      </c>
      <c r="B116" t="s">
        <v>247</v>
      </c>
      <c r="C116" t="s">
        <v>455</v>
      </c>
      <c r="D116" t="s">
        <v>456</v>
      </c>
      <c r="E116">
        <v>456</v>
      </c>
      <c r="F116" t="s">
        <v>250</v>
      </c>
    </row>
    <row r="117" spans="1:6" x14ac:dyDescent="0.25">
      <c r="A117" t="s">
        <v>246</v>
      </c>
      <c r="B117" t="s">
        <v>247</v>
      </c>
      <c r="C117" t="s">
        <v>457</v>
      </c>
      <c r="D117" t="s">
        <v>458</v>
      </c>
      <c r="E117">
        <v>50</v>
      </c>
      <c r="F117" t="s">
        <v>250</v>
      </c>
    </row>
    <row r="118" spans="1:6" x14ac:dyDescent="0.25">
      <c r="A118" t="s">
        <v>246</v>
      </c>
      <c r="B118" t="s">
        <v>247</v>
      </c>
      <c r="C118" t="s">
        <v>459</v>
      </c>
      <c r="D118" t="s">
        <v>460</v>
      </c>
      <c r="E118">
        <v>0.16600000000000001</v>
      </c>
      <c r="F118" t="s">
        <v>250</v>
      </c>
    </row>
    <row r="119" spans="1:6" x14ac:dyDescent="0.25">
      <c r="A119" t="s">
        <v>246</v>
      </c>
      <c r="B119" t="s">
        <v>247</v>
      </c>
      <c r="C119" t="s">
        <v>461</v>
      </c>
      <c r="D119" t="s">
        <v>462</v>
      </c>
      <c r="E119">
        <v>8780</v>
      </c>
      <c r="F119" t="s">
        <v>250</v>
      </c>
    </row>
    <row r="120" spans="1:6" x14ac:dyDescent="0.25">
      <c r="A120" t="s">
        <v>246</v>
      </c>
      <c r="B120" t="s">
        <v>247</v>
      </c>
      <c r="C120" t="s">
        <v>463</v>
      </c>
      <c r="D120" t="s">
        <v>464</v>
      </c>
      <c r="E120">
        <v>7380</v>
      </c>
      <c r="F120" t="s">
        <v>250</v>
      </c>
    </row>
    <row r="121" spans="1:6" x14ac:dyDescent="0.25">
      <c r="A121" t="s">
        <v>246</v>
      </c>
      <c r="B121" t="s">
        <v>247</v>
      </c>
      <c r="C121" t="s">
        <v>465</v>
      </c>
      <c r="D121" t="s">
        <v>466</v>
      </c>
      <c r="E121">
        <v>6260</v>
      </c>
      <c r="F121" t="s">
        <v>250</v>
      </c>
    </row>
    <row r="122" spans="1:6" x14ac:dyDescent="0.25">
      <c r="A122" t="s">
        <v>246</v>
      </c>
      <c r="B122" t="s">
        <v>247</v>
      </c>
      <c r="C122" t="s">
        <v>467</v>
      </c>
      <c r="D122" t="s">
        <v>468</v>
      </c>
      <c r="E122">
        <v>2</v>
      </c>
      <c r="F122" t="s">
        <v>250</v>
      </c>
    </row>
    <row r="123" spans="1:6" x14ac:dyDescent="0.25">
      <c r="A123" t="s">
        <v>246</v>
      </c>
      <c r="B123" t="s">
        <v>247</v>
      </c>
      <c r="C123" t="s">
        <v>469</v>
      </c>
      <c r="D123" t="s">
        <v>470</v>
      </c>
      <c r="E123">
        <v>3600</v>
      </c>
      <c r="F123" t="s">
        <v>250</v>
      </c>
    </row>
    <row r="124" spans="1:6" x14ac:dyDescent="0.25">
      <c r="A124" t="s">
        <v>246</v>
      </c>
      <c r="B124" t="s">
        <v>247</v>
      </c>
      <c r="C124" t="s">
        <v>471</v>
      </c>
      <c r="D124" t="s">
        <v>472</v>
      </c>
      <c r="E124">
        <v>1120</v>
      </c>
      <c r="F124" t="s">
        <v>250</v>
      </c>
    </row>
    <row r="125" spans="1:6" x14ac:dyDescent="0.25">
      <c r="A125" t="s">
        <v>246</v>
      </c>
      <c r="B125" t="s">
        <v>247</v>
      </c>
      <c r="C125" t="s">
        <v>473</v>
      </c>
      <c r="D125" t="s">
        <v>474</v>
      </c>
      <c r="E125">
        <v>3470</v>
      </c>
      <c r="F125" t="s">
        <v>250</v>
      </c>
    </row>
    <row r="126" spans="1:6" x14ac:dyDescent="0.25">
      <c r="A126" t="s">
        <v>246</v>
      </c>
      <c r="B126" t="s">
        <v>247</v>
      </c>
      <c r="C126" t="s">
        <v>475</v>
      </c>
      <c r="E126">
        <v>3350</v>
      </c>
      <c r="F126" t="s">
        <v>250</v>
      </c>
    </row>
    <row r="127" spans="1:6" x14ac:dyDescent="0.25">
      <c r="A127" t="s">
        <v>246</v>
      </c>
      <c r="B127" t="s">
        <v>247</v>
      </c>
      <c r="C127" t="s">
        <v>476</v>
      </c>
      <c r="E127">
        <v>3250</v>
      </c>
      <c r="F127" t="s">
        <v>250</v>
      </c>
    </row>
    <row r="128" spans="1:6" x14ac:dyDescent="0.25">
      <c r="A128" t="s">
        <v>246</v>
      </c>
      <c r="B128" t="s">
        <v>247</v>
      </c>
      <c r="C128" t="s">
        <v>477</v>
      </c>
      <c r="E128">
        <v>3400</v>
      </c>
      <c r="F128" t="s">
        <v>250</v>
      </c>
    </row>
    <row r="129" spans="1:6" x14ac:dyDescent="0.25">
      <c r="A129" t="s">
        <v>246</v>
      </c>
      <c r="B129" t="s">
        <v>247</v>
      </c>
      <c r="C129" t="s">
        <v>478</v>
      </c>
      <c r="D129" t="s">
        <v>479</v>
      </c>
      <c r="E129">
        <v>6200</v>
      </c>
      <c r="F129" t="s">
        <v>250</v>
      </c>
    </row>
    <row r="130" spans="1:6" x14ac:dyDescent="0.25">
      <c r="A130" t="s">
        <v>246</v>
      </c>
      <c r="B130" t="s">
        <v>247</v>
      </c>
      <c r="C130" t="s">
        <v>480</v>
      </c>
      <c r="D130" t="s">
        <v>481</v>
      </c>
      <c r="E130">
        <v>34</v>
      </c>
      <c r="F130" t="s">
        <v>250</v>
      </c>
    </row>
    <row r="131" spans="1:6" x14ac:dyDescent="0.25">
      <c r="A131" t="s">
        <v>246</v>
      </c>
      <c r="B131" t="s">
        <v>247</v>
      </c>
      <c r="C131" t="s">
        <v>482</v>
      </c>
      <c r="D131" t="s">
        <v>483</v>
      </c>
      <c r="E131">
        <v>3</v>
      </c>
      <c r="F131" t="s">
        <v>250</v>
      </c>
    </row>
    <row r="132" spans="1:6" x14ac:dyDescent="0.25">
      <c r="A132" t="s">
        <v>246</v>
      </c>
      <c r="B132" t="s">
        <v>247</v>
      </c>
      <c r="C132" t="s">
        <v>484</v>
      </c>
      <c r="D132" t="s">
        <v>485</v>
      </c>
      <c r="E132">
        <v>2070</v>
      </c>
      <c r="F132" t="s">
        <v>250</v>
      </c>
    </row>
    <row r="133" spans="1:6" x14ac:dyDescent="0.25">
      <c r="A133" t="s">
        <v>246</v>
      </c>
      <c r="B133" t="s">
        <v>247</v>
      </c>
      <c r="C133" t="s">
        <v>486</v>
      </c>
      <c r="D133" t="s">
        <v>487</v>
      </c>
      <c r="E133">
        <v>454</v>
      </c>
      <c r="F133" t="s">
        <v>250</v>
      </c>
    </row>
    <row r="134" spans="1:6" x14ac:dyDescent="0.25">
      <c r="A134" t="s">
        <v>246</v>
      </c>
      <c r="B134" t="s">
        <v>247</v>
      </c>
      <c r="C134" t="s">
        <v>488</v>
      </c>
      <c r="D134" t="s">
        <v>489</v>
      </c>
      <c r="E134">
        <v>7150</v>
      </c>
      <c r="F134" t="s">
        <v>250</v>
      </c>
    </row>
    <row r="135" spans="1:6" x14ac:dyDescent="0.25">
      <c r="A135" t="s">
        <v>246</v>
      </c>
      <c r="B135" t="s">
        <v>247</v>
      </c>
      <c r="C135" t="s">
        <v>490</v>
      </c>
      <c r="D135" t="s">
        <v>491</v>
      </c>
      <c r="E135">
        <v>2110</v>
      </c>
      <c r="F135" t="s">
        <v>250</v>
      </c>
    </row>
    <row r="136" spans="1:6" x14ac:dyDescent="0.25">
      <c r="A136" t="s">
        <v>246</v>
      </c>
      <c r="B136" t="s">
        <v>247</v>
      </c>
      <c r="C136" t="s">
        <v>492</v>
      </c>
      <c r="D136" t="s">
        <v>493</v>
      </c>
      <c r="E136">
        <v>15500</v>
      </c>
      <c r="F136" t="s">
        <v>250</v>
      </c>
    </row>
    <row r="137" spans="1:6" x14ac:dyDescent="0.25">
      <c r="A137" t="s">
        <v>246</v>
      </c>
      <c r="B137" t="s">
        <v>247</v>
      </c>
      <c r="C137" t="s">
        <v>494</v>
      </c>
      <c r="D137" t="s">
        <v>495</v>
      </c>
      <c r="E137">
        <v>1</v>
      </c>
      <c r="F137" t="s">
        <v>250</v>
      </c>
    </row>
    <row r="138" spans="1:6" x14ac:dyDescent="0.25">
      <c r="A138" t="s">
        <v>246</v>
      </c>
      <c r="B138" t="s">
        <v>247</v>
      </c>
      <c r="C138" t="s">
        <v>496</v>
      </c>
      <c r="D138" t="s">
        <v>497</v>
      </c>
      <c r="E138">
        <v>280</v>
      </c>
      <c r="F138" t="s">
        <v>250</v>
      </c>
    </row>
    <row r="139" spans="1:6" x14ac:dyDescent="0.25">
      <c r="A139" t="s">
        <v>246</v>
      </c>
      <c r="B139" t="s">
        <v>247</v>
      </c>
      <c r="C139" t="s">
        <v>498</v>
      </c>
      <c r="D139" t="s">
        <v>499</v>
      </c>
      <c r="E139">
        <v>11</v>
      </c>
      <c r="F139" t="s">
        <v>250</v>
      </c>
    </row>
    <row r="140" spans="1:6" x14ac:dyDescent="0.25">
      <c r="A140" t="s">
        <v>246</v>
      </c>
      <c r="B140" t="s">
        <v>247</v>
      </c>
      <c r="C140" t="s">
        <v>500</v>
      </c>
      <c r="D140" t="s">
        <v>501</v>
      </c>
      <c r="E140">
        <v>11500</v>
      </c>
      <c r="F140" t="s">
        <v>250</v>
      </c>
    </row>
    <row r="141" spans="1:6" x14ac:dyDescent="0.25">
      <c r="A141" t="s">
        <v>246</v>
      </c>
      <c r="B141" t="s">
        <v>247</v>
      </c>
      <c r="C141" t="s">
        <v>502</v>
      </c>
      <c r="D141" t="s">
        <v>503</v>
      </c>
      <c r="E141">
        <v>179</v>
      </c>
      <c r="F141" t="s">
        <v>250</v>
      </c>
    </row>
    <row r="142" spans="1:6" x14ac:dyDescent="0.25">
      <c r="A142" t="s">
        <v>246</v>
      </c>
      <c r="B142" t="s">
        <v>247</v>
      </c>
      <c r="C142" t="s">
        <v>504</v>
      </c>
      <c r="D142" t="s">
        <v>505</v>
      </c>
      <c r="E142">
        <v>817</v>
      </c>
      <c r="F142" t="s">
        <v>250</v>
      </c>
    </row>
    <row r="143" spans="1:6" x14ac:dyDescent="0.25">
      <c r="A143" t="s">
        <v>246</v>
      </c>
      <c r="B143" t="s">
        <v>247</v>
      </c>
      <c r="C143" t="s">
        <v>506</v>
      </c>
      <c r="D143" t="s">
        <v>507</v>
      </c>
      <c r="E143">
        <v>748</v>
      </c>
      <c r="F143" t="s">
        <v>250</v>
      </c>
    </row>
    <row r="144" spans="1:6" x14ac:dyDescent="0.25">
      <c r="A144" t="s">
        <v>246</v>
      </c>
      <c r="B144" t="s">
        <v>247</v>
      </c>
      <c r="C144" t="s">
        <v>508</v>
      </c>
      <c r="D144" t="s">
        <v>509</v>
      </c>
      <c r="E144">
        <v>175</v>
      </c>
      <c r="F144" t="s">
        <v>250</v>
      </c>
    </row>
    <row r="145" spans="1:6" x14ac:dyDescent="0.25">
      <c r="A145" t="s">
        <v>246</v>
      </c>
      <c r="B145" t="s">
        <v>247</v>
      </c>
      <c r="C145" t="s">
        <v>510</v>
      </c>
      <c r="D145" t="s">
        <v>511</v>
      </c>
      <c r="E145">
        <v>141</v>
      </c>
      <c r="F145" t="s">
        <v>250</v>
      </c>
    </row>
    <row r="146" spans="1:6" x14ac:dyDescent="0.25">
      <c r="A146" t="s">
        <v>246</v>
      </c>
      <c r="B146" t="s">
        <v>247</v>
      </c>
      <c r="C146" t="s">
        <v>512</v>
      </c>
      <c r="D146" t="s">
        <v>513</v>
      </c>
      <c r="E146">
        <v>159</v>
      </c>
      <c r="F146" t="s">
        <v>250</v>
      </c>
    </row>
    <row r="147" spans="1:6" x14ac:dyDescent="0.25">
      <c r="A147" t="s">
        <v>246</v>
      </c>
      <c r="B147" t="s">
        <v>247</v>
      </c>
      <c r="C147" t="s">
        <v>514</v>
      </c>
      <c r="D147" t="s">
        <v>515</v>
      </c>
      <c r="E147">
        <v>15</v>
      </c>
      <c r="F147" t="s">
        <v>250</v>
      </c>
    </row>
    <row r="148" spans="1:6" x14ac:dyDescent="0.25">
      <c r="A148" t="s">
        <v>246</v>
      </c>
      <c r="B148" t="s">
        <v>247</v>
      </c>
      <c r="C148" t="s">
        <v>516</v>
      </c>
      <c r="D148" t="s">
        <v>481</v>
      </c>
      <c r="E148">
        <v>36.799999999999997</v>
      </c>
      <c r="F148" t="s">
        <v>250</v>
      </c>
    </row>
    <row r="149" spans="1:6" x14ac:dyDescent="0.25">
      <c r="A149" t="s">
        <v>246</v>
      </c>
      <c r="B149" t="s">
        <v>247</v>
      </c>
      <c r="C149" t="s">
        <v>517</v>
      </c>
      <c r="D149" t="s">
        <v>518</v>
      </c>
      <c r="E149">
        <v>909</v>
      </c>
      <c r="F149" t="s">
        <v>250</v>
      </c>
    </row>
    <row r="150" spans="1:6" x14ac:dyDescent="0.25">
      <c r="A150" t="s">
        <v>246</v>
      </c>
      <c r="B150" t="s">
        <v>247</v>
      </c>
      <c r="C150" t="s">
        <v>519</v>
      </c>
      <c r="D150" t="s">
        <v>481</v>
      </c>
      <c r="E150">
        <v>36.799999999999997</v>
      </c>
      <c r="F150" t="s">
        <v>250</v>
      </c>
    </row>
    <row r="151" spans="1:6" x14ac:dyDescent="0.25">
      <c r="A151" t="s">
        <v>246</v>
      </c>
      <c r="B151" t="s">
        <v>247</v>
      </c>
      <c r="C151" t="s">
        <v>520</v>
      </c>
      <c r="D151" t="s">
        <v>521</v>
      </c>
      <c r="E151">
        <v>15</v>
      </c>
      <c r="F151" t="s">
        <v>250</v>
      </c>
    </row>
    <row r="152" spans="1:6" x14ac:dyDescent="0.25">
      <c r="A152" t="s">
        <v>246</v>
      </c>
      <c r="B152" t="s">
        <v>247</v>
      </c>
      <c r="C152" t="s">
        <v>522</v>
      </c>
      <c r="D152" t="s">
        <v>523</v>
      </c>
      <c r="E152">
        <v>2020</v>
      </c>
      <c r="F152" t="s">
        <v>250</v>
      </c>
    </row>
    <row r="153" spans="1:6" x14ac:dyDescent="0.25">
      <c r="A153" t="s">
        <v>246</v>
      </c>
      <c r="B153" t="s">
        <v>247</v>
      </c>
      <c r="C153" t="s">
        <v>524</v>
      </c>
      <c r="D153" t="s">
        <v>525</v>
      </c>
      <c r="E153">
        <v>7350</v>
      </c>
      <c r="F153" t="s">
        <v>250</v>
      </c>
    </row>
    <row r="154" spans="1:6" x14ac:dyDescent="0.25">
      <c r="A154" t="s">
        <v>246</v>
      </c>
      <c r="B154" t="s">
        <v>247</v>
      </c>
      <c r="C154" t="s">
        <v>526</v>
      </c>
      <c r="D154" t="s">
        <v>527</v>
      </c>
      <c r="E154">
        <v>5350</v>
      </c>
      <c r="F154" t="s">
        <v>250</v>
      </c>
    </row>
    <row r="155" spans="1:6" x14ac:dyDescent="0.25">
      <c r="A155" t="s">
        <v>246</v>
      </c>
      <c r="B155" t="s">
        <v>247</v>
      </c>
      <c r="C155" t="s">
        <v>528</v>
      </c>
      <c r="D155" t="s">
        <v>529</v>
      </c>
      <c r="E155">
        <v>13900</v>
      </c>
      <c r="F155" t="s">
        <v>250</v>
      </c>
    </row>
    <row r="156" spans="1:6" x14ac:dyDescent="0.25">
      <c r="A156" t="s">
        <v>246</v>
      </c>
      <c r="B156" t="s">
        <v>247</v>
      </c>
      <c r="C156" t="s">
        <v>530</v>
      </c>
      <c r="D156" t="s">
        <v>531</v>
      </c>
      <c r="E156">
        <v>3</v>
      </c>
      <c r="F156" t="s">
        <v>250</v>
      </c>
    </row>
    <row r="157" spans="1:6" x14ac:dyDescent="0.25">
      <c r="A157" t="s">
        <v>246</v>
      </c>
      <c r="B157" t="s">
        <v>247</v>
      </c>
      <c r="C157" t="s">
        <v>532</v>
      </c>
      <c r="D157" t="s">
        <v>533</v>
      </c>
      <c r="E157">
        <v>712</v>
      </c>
      <c r="F157" t="s">
        <v>250</v>
      </c>
    </row>
    <row r="158" spans="1:6" x14ac:dyDescent="0.25">
      <c r="A158" t="s">
        <v>246</v>
      </c>
      <c r="B158" t="s">
        <v>247</v>
      </c>
      <c r="C158" t="s">
        <v>534</v>
      </c>
      <c r="D158" t="s">
        <v>535</v>
      </c>
      <c r="E158">
        <v>440</v>
      </c>
      <c r="F158" t="s">
        <v>250</v>
      </c>
    </row>
    <row r="159" spans="1:6" x14ac:dyDescent="0.25">
      <c r="A159" t="s">
        <v>246</v>
      </c>
      <c r="B159" t="s">
        <v>247</v>
      </c>
      <c r="C159" t="s">
        <v>536</v>
      </c>
      <c r="D159" t="s">
        <v>537</v>
      </c>
      <c r="E159">
        <v>17900</v>
      </c>
      <c r="F159" t="s">
        <v>250</v>
      </c>
    </row>
    <row r="160" spans="1:6" x14ac:dyDescent="0.25">
      <c r="A160" t="s">
        <v>246</v>
      </c>
      <c r="B160" t="s">
        <v>247</v>
      </c>
      <c r="C160" t="s">
        <v>538</v>
      </c>
      <c r="D160" t="s">
        <v>539</v>
      </c>
      <c r="E160">
        <v>0.22900000000000001</v>
      </c>
      <c r="F160" t="s">
        <v>250</v>
      </c>
    </row>
    <row r="161" spans="1:6" x14ac:dyDescent="0.25">
      <c r="A161" t="s">
        <v>246</v>
      </c>
      <c r="B161" t="s">
        <v>247</v>
      </c>
      <c r="C161" t="s">
        <v>540</v>
      </c>
      <c r="D161" t="s">
        <v>541</v>
      </c>
      <c r="E161">
        <v>8460</v>
      </c>
      <c r="F161" t="s">
        <v>250</v>
      </c>
    </row>
    <row r="162" spans="1:6" x14ac:dyDescent="0.25">
      <c r="A162" t="s">
        <v>246</v>
      </c>
      <c r="B162" t="s">
        <v>247</v>
      </c>
      <c r="C162" t="s">
        <v>542</v>
      </c>
      <c r="D162" t="s">
        <v>543</v>
      </c>
      <c r="E162">
        <v>0.154</v>
      </c>
      <c r="F162" t="s">
        <v>250</v>
      </c>
    </row>
    <row r="163" spans="1:6" x14ac:dyDescent="0.25">
      <c r="A163" t="s">
        <v>246</v>
      </c>
      <c r="B163" t="s">
        <v>247</v>
      </c>
      <c r="C163" t="s">
        <v>544</v>
      </c>
      <c r="D163" t="s">
        <v>545</v>
      </c>
      <c r="E163">
        <v>1950</v>
      </c>
      <c r="F163" t="s">
        <v>250</v>
      </c>
    </row>
    <row r="164" spans="1:6" x14ac:dyDescent="0.25">
      <c r="A164" t="s">
        <v>246</v>
      </c>
      <c r="B164" t="s">
        <v>247</v>
      </c>
      <c r="C164" t="s">
        <v>546</v>
      </c>
      <c r="D164" t="s">
        <v>547</v>
      </c>
      <c r="E164">
        <v>9480</v>
      </c>
      <c r="F164" t="s">
        <v>250</v>
      </c>
    </row>
    <row r="165" spans="1:6" x14ac:dyDescent="0.25">
      <c r="A165" t="s">
        <v>246</v>
      </c>
      <c r="B165" t="s">
        <v>247</v>
      </c>
      <c r="C165" t="s">
        <v>548</v>
      </c>
      <c r="D165" t="s">
        <v>549</v>
      </c>
      <c r="E165">
        <v>16</v>
      </c>
      <c r="F165" t="s">
        <v>250</v>
      </c>
    </row>
    <row r="166" spans="1:6" x14ac:dyDescent="0.25">
      <c r="A166" t="s">
        <v>246</v>
      </c>
      <c r="B166" t="s">
        <v>247</v>
      </c>
      <c r="C166" t="s">
        <v>550</v>
      </c>
      <c r="D166" t="s">
        <v>551</v>
      </c>
      <c r="E166">
        <v>0.121</v>
      </c>
      <c r="F166" t="s">
        <v>250</v>
      </c>
    </row>
    <row r="167" spans="1:6" x14ac:dyDescent="0.25">
      <c r="A167" t="s">
        <v>246</v>
      </c>
      <c r="B167" t="s">
        <v>247</v>
      </c>
      <c r="C167" t="s">
        <v>552</v>
      </c>
      <c r="D167" t="s">
        <v>553</v>
      </c>
      <c r="E167">
        <v>0.111</v>
      </c>
      <c r="F167" t="s">
        <v>250</v>
      </c>
    </row>
    <row r="168" spans="1:6" x14ac:dyDescent="0.25">
      <c r="A168" t="s">
        <v>246</v>
      </c>
      <c r="B168" t="s">
        <v>247</v>
      </c>
      <c r="C168" t="s">
        <v>554</v>
      </c>
      <c r="D168" t="s">
        <v>555</v>
      </c>
      <c r="E168">
        <v>2</v>
      </c>
      <c r="F168" t="s">
        <v>250</v>
      </c>
    </row>
    <row r="169" spans="1:6" x14ac:dyDescent="0.25">
      <c r="A169" t="s">
        <v>246</v>
      </c>
      <c r="B169" t="s">
        <v>247</v>
      </c>
      <c r="C169" t="s">
        <v>556</v>
      </c>
      <c r="D169" t="s">
        <v>557</v>
      </c>
      <c r="E169">
        <v>4.3499999999999997E-3</v>
      </c>
      <c r="F169" t="s">
        <v>250</v>
      </c>
    </row>
    <row r="170" spans="1:6" x14ac:dyDescent="0.25">
      <c r="A170" t="s">
        <v>246</v>
      </c>
      <c r="B170" t="s">
        <v>247</v>
      </c>
      <c r="C170" t="s">
        <v>558</v>
      </c>
      <c r="D170" t="s">
        <v>559</v>
      </c>
      <c r="E170">
        <v>2</v>
      </c>
      <c r="F170" t="s">
        <v>250</v>
      </c>
    </row>
    <row r="171" spans="1:6" x14ac:dyDescent="0.25">
      <c r="A171" t="s">
        <v>246</v>
      </c>
      <c r="B171" t="s">
        <v>247</v>
      </c>
      <c r="C171" t="s">
        <v>560</v>
      </c>
      <c r="D171" t="s">
        <v>561</v>
      </c>
      <c r="E171">
        <v>6980</v>
      </c>
      <c r="F171" t="s">
        <v>250</v>
      </c>
    </row>
    <row r="172" spans="1:6" x14ac:dyDescent="0.25">
      <c r="A172" t="s">
        <v>246</v>
      </c>
      <c r="B172" t="s">
        <v>247</v>
      </c>
      <c r="C172" t="s">
        <v>562</v>
      </c>
      <c r="D172" t="s">
        <v>563</v>
      </c>
      <c r="E172">
        <v>8680</v>
      </c>
      <c r="F172" t="s">
        <v>250</v>
      </c>
    </row>
    <row r="173" spans="1:6" x14ac:dyDescent="0.25">
      <c r="A173" t="s">
        <v>246</v>
      </c>
      <c r="B173" t="s">
        <v>247</v>
      </c>
      <c r="C173" t="s">
        <v>564</v>
      </c>
      <c r="D173" t="s">
        <v>565</v>
      </c>
      <c r="E173">
        <v>8.5300000000000001E-2</v>
      </c>
      <c r="F173" t="s">
        <v>250</v>
      </c>
    </row>
    <row r="174" spans="1:6" x14ac:dyDescent="0.25">
      <c r="A174" t="s">
        <v>246</v>
      </c>
      <c r="B174" t="s">
        <v>247</v>
      </c>
      <c r="C174" t="s">
        <v>566</v>
      </c>
      <c r="E174">
        <v>7980</v>
      </c>
      <c r="F174" t="s">
        <v>250</v>
      </c>
    </row>
    <row r="175" spans="1:6" x14ac:dyDescent="0.25">
      <c r="A175" t="s">
        <v>246</v>
      </c>
      <c r="B175" t="s">
        <v>247</v>
      </c>
      <c r="C175" t="s">
        <v>567</v>
      </c>
      <c r="E175">
        <v>10800</v>
      </c>
      <c r="F175" t="s">
        <v>250</v>
      </c>
    </row>
    <row r="176" spans="1:6" x14ac:dyDescent="0.25">
      <c r="A176" t="s">
        <v>246</v>
      </c>
      <c r="B176" t="s">
        <v>247</v>
      </c>
      <c r="C176" t="s">
        <v>568</v>
      </c>
      <c r="D176" t="s">
        <v>569</v>
      </c>
      <c r="E176">
        <v>1.3100000000000001E-2</v>
      </c>
      <c r="F176" t="s">
        <v>250</v>
      </c>
    </row>
    <row r="177" spans="1:6" x14ac:dyDescent="0.25">
      <c r="A177" t="s">
        <v>246</v>
      </c>
      <c r="B177" t="s">
        <v>247</v>
      </c>
      <c r="C177" t="s">
        <v>570</v>
      </c>
      <c r="D177" t="s">
        <v>571</v>
      </c>
      <c r="E177">
        <v>74</v>
      </c>
      <c r="F177" t="s">
        <v>250</v>
      </c>
    </row>
    <row r="178" spans="1:6" x14ac:dyDescent="0.25">
      <c r="A178" t="s">
        <v>246</v>
      </c>
      <c r="B178" t="s">
        <v>247</v>
      </c>
      <c r="C178" t="s">
        <v>572</v>
      </c>
      <c r="D178" t="s">
        <v>573</v>
      </c>
      <c r="E178">
        <v>28</v>
      </c>
      <c r="F178" t="s">
        <v>250</v>
      </c>
    </row>
    <row r="179" spans="1:6" x14ac:dyDescent="0.25">
      <c r="A179" t="s">
        <v>246</v>
      </c>
      <c r="B179" t="s">
        <v>247</v>
      </c>
      <c r="C179" t="s">
        <v>574</v>
      </c>
      <c r="D179" t="s">
        <v>575</v>
      </c>
      <c r="E179">
        <v>92</v>
      </c>
      <c r="F179" t="s">
        <v>250</v>
      </c>
    </row>
    <row r="180" spans="1:6" x14ac:dyDescent="0.25">
      <c r="A180" t="s">
        <v>246</v>
      </c>
      <c r="B180" t="s">
        <v>247</v>
      </c>
      <c r="C180" t="s">
        <v>576</v>
      </c>
      <c r="D180" t="s">
        <v>577</v>
      </c>
      <c r="E180">
        <v>5300</v>
      </c>
      <c r="F180" t="s">
        <v>250</v>
      </c>
    </row>
    <row r="181" spans="1:6" x14ac:dyDescent="0.25">
      <c r="A181" t="s">
        <v>246</v>
      </c>
      <c r="B181" t="s">
        <v>247</v>
      </c>
      <c r="C181" t="s">
        <v>578</v>
      </c>
      <c r="D181" t="s">
        <v>579</v>
      </c>
      <c r="E181">
        <v>1440</v>
      </c>
      <c r="F181" t="s">
        <v>250</v>
      </c>
    </row>
    <row r="182" spans="1:6" x14ac:dyDescent="0.25">
      <c r="A182" t="s">
        <v>246</v>
      </c>
      <c r="B182" t="s">
        <v>247</v>
      </c>
      <c r="C182" t="s">
        <v>580</v>
      </c>
      <c r="D182" t="s">
        <v>581</v>
      </c>
      <c r="E182">
        <v>3080</v>
      </c>
      <c r="F182" t="s">
        <v>250</v>
      </c>
    </row>
    <row r="183" spans="1:6" x14ac:dyDescent="0.25">
      <c r="A183" t="s">
        <v>246</v>
      </c>
      <c r="B183" t="s">
        <v>247</v>
      </c>
      <c r="C183" t="s">
        <v>582</v>
      </c>
      <c r="D183" t="s">
        <v>583</v>
      </c>
      <c r="E183">
        <v>7370</v>
      </c>
      <c r="F183" t="s">
        <v>250</v>
      </c>
    </row>
    <row r="184" spans="1:6" x14ac:dyDescent="0.25">
      <c r="A184" t="s">
        <v>246</v>
      </c>
      <c r="B184" t="s">
        <v>247</v>
      </c>
      <c r="C184" t="s">
        <v>584</v>
      </c>
      <c r="D184" t="s">
        <v>585</v>
      </c>
      <c r="E184">
        <v>352</v>
      </c>
      <c r="F184" t="s">
        <v>250</v>
      </c>
    </row>
    <row r="185" spans="1:6" x14ac:dyDescent="0.25">
      <c r="A185" t="s">
        <v>246</v>
      </c>
      <c r="B185" t="s">
        <v>247</v>
      </c>
      <c r="C185" t="s">
        <v>586</v>
      </c>
      <c r="D185" t="s">
        <v>587</v>
      </c>
      <c r="E185">
        <v>1600</v>
      </c>
      <c r="F185" t="s">
        <v>250</v>
      </c>
    </row>
    <row r="186" spans="1:6" x14ac:dyDescent="0.25">
      <c r="A186" t="s">
        <v>246</v>
      </c>
      <c r="B186" t="s">
        <v>247</v>
      </c>
      <c r="C186" t="s">
        <v>588</v>
      </c>
      <c r="D186" t="s">
        <v>589</v>
      </c>
      <c r="E186">
        <v>3860</v>
      </c>
      <c r="F186" t="s">
        <v>250</v>
      </c>
    </row>
    <row r="187" spans="1:6" x14ac:dyDescent="0.25">
      <c r="A187" t="s">
        <v>246</v>
      </c>
      <c r="B187" t="s">
        <v>247</v>
      </c>
      <c r="C187" t="s">
        <v>590</v>
      </c>
      <c r="D187" t="s">
        <v>591</v>
      </c>
      <c r="E187">
        <v>1030</v>
      </c>
      <c r="F187" t="s">
        <v>250</v>
      </c>
    </row>
    <row r="188" spans="1:6" x14ac:dyDescent="0.25">
      <c r="A188" t="s">
        <v>246</v>
      </c>
      <c r="B188" t="s">
        <v>247</v>
      </c>
      <c r="C188" t="s">
        <v>592</v>
      </c>
      <c r="D188" t="s">
        <v>593</v>
      </c>
      <c r="E188">
        <v>9000</v>
      </c>
      <c r="F188" t="s">
        <v>250</v>
      </c>
    </row>
    <row r="189" spans="1:6" x14ac:dyDescent="0.25">
      <c r="A189" t="s">
        <v>246</v>
      </c>
      <c r="B189" t="s">
        <v>247</v>
      </c>
      <c r="C189" t="s">
        <v>594</v>
      </c>
      <c r="D189" t="s">
        <v>595</v>
      </c>
      <c r="E189">
        <v>3080</v>
      </c>
      <c r="F189" t="s">
        <v>250</v>
      </c>
    </row>
    <row r="190" spans="1:6" x14ac:dyDescent="0.25">
      <c r="A190" t="s">
        <v>246</v>
      </c>
      <c r="B190" t="s">
        <v>247</v>
      </c>
      <c r="C190" t="s">
        <v>596</v>
      </c>
      <c r="D190" t="s">
        <v>597</v>
      </c>
      <c r="E190">
        <v>262</v>
      </c>
      <c r="F190" t="s">
        <v>250</v>
      </c>
    </row>
    <row r="191" spans="1:6" x14ac:dyDescent="0.25">
      <c r="A191" t="s">
        <v>246</v>
      </c>
      <c r="B191" t="s">
        <v>247</v>
      </c>
      <c r="C191" t="s">
        <v>598</v>
      </c>
      <c r="D191" t="s">
        <v>599</v>
      </c>
      <c r="E191">
        <v>17</v>
      </c>
      <c r="F191" t="s">
        <v>250</v>
      </c>
    </row>
    <row r="192" spans="1:6" x14ac:dyDescent="0.25">
      <c r="A192" t="s">
        <v>246</v>
      </c>
      <c r="B192" t="s">
        <v>247</v>
      </c>
      <c r="C192" t="s">
        <v>600</v>
      </c>
      <c r="D192" t="s">
        <v>601</v>
      </c>
      <c r="E192">
        <v>1</v>
      </c>
      <c r="F192" t="s">
        <v>250</v>
      </c>
    </row>
    <row r="193" spans="1:6" x14ac:dyDescent="0.25">
      <c r="A193" t="s">
        <v>246</v>
      </c>
      <c r="B193" t="s">
        <v>247</v>
      </c>
      <c r="C193" t="s">
        <v>602</v>
      </c>
      <c r="D193" t="s">
        <v>603</v>
      </c>
      <c r="E193">
        <v>863</v>
      </c>
      <c r="F193" t="s">
        <v>250</v>
      </c>
    </row>
    <row r="194" spans="1:6" x14ac:dyDescent="0.25">
      <c r="A194" t="s">
        <v>246</v>
      </c>
      <c r="B194" t="s">
        <v>247</v>
      </c>
      <c r="C194" t="s">
        <v>604</v>
      </c>
      <c r="D194" t="s">
        <v>605</v>
      </c>
      <c r="E194">
        <v>285</v>
      </c>
      <c r="F194" t="s">
        <v>250</v>
      </c>
    </row>
    <row r="195" spans="1:6" x14ac:dyDescent="0.25">
      <c r="A195" t="s">
        <v>246</v>
      </c>
      <c r="B195" t="s">
        <v>247</v>
      </c>
      <c r="C195" t="s">
        <v>606</v>
      </c>
      <c r="D195" t="s">
        <v>607</v>
      </c>
      <c r="E195">
        <v>633</v>
      </c>
      <c r="F195" t="s">
        <v>250</v>
      </c>
    </row>
    <row r="196" spans="1:6" x14ac:dyDescent="0.25">
      <c r="A196" t="s">
        <v>246</v>
      </c>
      <c r="B196" t="s">
        <v>247</v>
      </c>
      <c r="C196" t="s">
        <v>608</v>
      </c>
      <c r="D196" t="s">
        <v>609</v>
      </c>
      <c r="E196">
        <v>175</v>
      </c>
      <c r="F196" t="s">
        <v>250</v>
      </c>
    </row>
    <row r="197" spans="1:6" x14ac:dyDescent="0.25">
      <c r="A197" t="s">
        <v>246</v>
      </c>
      <c r="B197" t="s">
        <v>247</v>
      </c>
      <c r="C197" t="s">
        <v>610</v>
      </c>
      <c r="D197" t="s">
        <v>611</v>
      </c>
      <c r="E197">
        <v>155</v>
      </c>
      <c r="F197" t="s">
        <v>250</v>
      </c>
    </row>
    <row r="198" spans="1:6" x14ac:dyDescent="0.25">
      <c r="A198" t="s">
        <v>246</v>
      </c>
      <c r="B198" t="s">
        <v>247</v>
      </c>
      <c r="C198" t="s">
        <v>612</v>
      </c>
      <c r="D198" t="s">
        <v>613</v>
      </c>
      <c r="E198">
        <v>9880</v>
      </c>
      <c r="F198" t="s">
        <v>250</v>
      </c>
    </row>
    <row r="199" spans="1:6" x14ac:dyDescent="0.25">
      <c r="A199" t="s">
        <v>246</v>
      </c>
      <c r="B199" t="s">
        <v>247</v>
      </c>
      <c r="C199" t="s">
        <v>614</v>
      </c>
      <c r="E199">
        <v>10200</v>
      </c>
      <c r="F199" t="s">
        <v>250</v>
      </c>
    </row>
    <row r="200" spans="1:6" x14ac:dyDescent="0.25">
      <c r="A200" t="s">
        <v>246</v>
      </c>
      <c r="B200" t="s">
        <v>247</v>
      </c>
      <c r="C200" t="s">
        <v>615</v>
      </c>
      <c r="D200" t="s">
        <v>616</v>
      </c>
      <c r="E200">
        <v>16</v>
      </c>
      <c r="F200" t="s">
        <v>250</v>
      </c>
    </row>
    <row r="201" spans="1:6" x14ac:dyDescent="0.25">
      <c r="A201" t="s">
        <v>246</v>
      </c>
      <c r="B201" t="s">
        <v>247</v>
      </c>
      <c r="C201" t="s">
        <v>617</v>
      </c>
      <c r="D201" t="s">
        <v>618</v>
      </c>
      <c r="E201">
        <v>0.47399999999999998</v>
      </c>
      <c r="F201" t="s">
        <v>250</v>
      </c>
    </row>
    <row r="202" spans="1:6" x14ac:dyDescent="0.25">
      <c r="A202" t="s">
        <v>246</v>
      </c>
      <c r="B202" t="s">
        <v>247</v>
      </c>
      <c r="C202" t="s">
        <v>619</v>
      </c>
      <c r="D202" t="s">
        <v>620</v>
      </c>
      <c r="E202">
        <v>23</v>
      </c>
      <c r="F202" t="s">
        <v>250</v>
      </c>
    </row>
    <row r="203" spans="1:6" x14ac:dyDescent="0.25">
      <c r="A203" t="s">
        <v>246</v>
      </c>
      <c r="B203" t="s">
        <v>247</v>
      </c>
      <c r="C203" t="s">
        <v>621</v>
      </c>
      <c r="D203" t="s">
        <v>622</v>
      </c>
      <c r="E203">
        <v>26100</v>
      </c>
      <c r="F203" t="s">
        <v>250</v>
      </c>
    </row>
    <row r="204" spans="1:6" x14ac:dyDescent="0.25">
      <c r="A204" t="s">
        <v>246</v>
      </c>
      <c r="B204" t="s">
        <v>247</v>
      </c>
      <c r="C204" t="s">
        <v>623</v>
      </c>
      <c r="D204" t="s">
        <v>624</v>
      </c>
      <c r="E204">
        <v>3.5300000000000002E-3</v>
      </c>
      <c r="F204" t="s">
        <v>250</v>
      </c>
    </row>
    <row r="205" spans="1:6" x14ac:dyDescent="0.25">
      <c r="A205" t="s">
        <v>246</v>
      </c>
      <c r="B205" t="s">
        <v>247</v>
      </c>
      <c r="C205" t="s">
        <v>625</v>
      </c>
      <c r="D205" t="s">
        <v>626</v>
      </c>
      <c r="E205">
        <v>1</v>
      </c>
      <c r="F205" t="s">
        <v>250</v>
      </c>
    </row>
    <row r="206" spans="1:6" x14ac:dyDescent="0.25">
      <c r="A206" t="s">
        <v>246</v>
      </c>
      <c r="B206" t="s">
        <v>247</v>
      </c>
      <c r="C206" t="s">
        <v>627</v>
      </c>
      <c r="D206" t="s">
        <v>628</v>
      </c>
      <c r="E206">
        <v>2.3E-2</v>
      </c>
      <c r="F206" t="s">
        <v>250</v>
      </c>
    </row>
    <row r="207" spans="1:6" x14ac:dyDescent="0.25">
      <c r="A207" t="s">
        <v>246</v>
      </c>
      <c r="B207" t="s">
        <v>247</v>
      </c>
      <c r="C207" t="s">
        <v>629</v>
      </c>
      <c r="D207" t="s">
        <v>630</v>
      </c>
      <c r="E207">
        <v>2</v>
      </c>
      <c r="F207" t="s">
        <v>250</v>
      </c>
    </row>
    <row r="208" spans="1:6" x14ac:dyDescent="0.25">
      <c r="A208" t="s">
        <v>246</v>
      </c>
      <c r="B208" t="s">
        <v>247</v>
      </c>
      <c r="C208" t="s">
        <v>631</v>
      </c>
      <c r="D208" t="s">
        <v>632</v>
      </c>
      <c r="E208">
        <v>19400</v>
      </c>
      <c r="F208" t="s">
        <v>250</v>
      </c>
    </row>
    <row r="209" spans="1:6" x14ac:dyDescent="0.25">
      <c r="A209" t="s">
        <v>246</v>
      </c>
      <c r="B209" t="s">
        <v>247</v>
      </c>
      <c r="C209" t="s">
        <v>633</v>
      </c>
      <c r="D209" t="s">
        <v>634</v>
      </c>
      <c r="E209">
        <v>0.18099999999999999</v>
      </c>
      <c r="F209" t="s">
        <v>250</v>
      </c>
    </row>
    <row r="210" spans="1:6" x14ac:dyDescent="0.25">
      <c r="A210" t="s">
        <v>246</v>
      </c>
      <c r="B210" t="s">
        <v>247</v>
      </c>
      <c r="C210" t="s">
        <v>635</v>
      </c>
      <c r="D210" t="s">
        <v>636</v>
      </c>
      <c r="E210">
        <v>2.07E-2</v>
      </c>
      <c r="F210" t="s">
        <v>250</v>
      </c>
    </row>
    <row r="211" spans="1:6" x14ac:dyDescent="0.25">
      <c r="A211" t="s">
        <v>246</v>
      </c>
      <c r="B211" t="s">
        <v>247</v>
      </c>
      <c r="C211" t="s">
        <v>637</v>
      </c>
      <c r="E211">
        <v>4.2300000000000004</v>
      </c>
      <c r="F211" t="s">
        <v>250</v>
      </c>
    </row>
    <row r="212" spans="1:6" x14ac:dyDescent="0.25">
      <c r="A212" t="s">
        <v>638</v>
      </c>
      <c r="B212" t="s">
        <v>247</v>
      </c>
      <c r="C212" t="s">
        <v>304</v>
      </c>
      <c r="E212">
        <v>0</v>
      </c>
      <c r="F212" t="s">
        <v>250</v>
      </c>
    </row>
    <row r="213" spans="1:6" x14ac:dyDescent="0.25">
      <c r="A213" t="s">
        <v>638</v>
      </c>
      <c r="B213" t="s">
        <v>247</v>
      </c>
      <c r="C213" t="s">
        <v>639</v>
      </c>
      <c r="D213" t="s">
        <v>305</v>
      </c>
      <c r="E213">
        <v>0</v>
      </c>
      <c r="F213" t="s">
        <v>250</v>
      </c>
    </row>
    <row r="214" spans="1:6" x14ac:dyDescent="0.25">
      <c r="A214" t="s">
        <v>638</v>
      </c>
      <c r="B214" t="s">
        <v>247</v>
      </c>
      <c r="C214" t="s">
        <v>640</v>
      </c>
      <c r="D214" t="s">
        <v>305</v>
      </c>
      <c r="E214">
        <v>-1</v>
      </c>
      <c r="F214" t="s">
        <v>250</v>
      </c>
    </row>
    <row r="215" spans="1:6" x14ac:dyDescent="0.25">
      <c r="A215" t="s">
        <v>638</v>
      </c>
      <c r="B215" t="s">
        <v>247</v>
      </c>
      <c r="C215" t="s">
        <v>307</v>
      </c>
      <c r="D215" t="s">
        <v>305</v>
      </c>
      <c r="E215">
        <v>-1</v>
      </c>
      <c r="F215" t="s">
        <v>250</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049F1-6F7C-44C0-A698-7F640435A36B}">
  <sheetPr>
    <tabColor theme="5" tint="0.79998168889431442"/>
  </sheetPr>
  <dimension ref="A2:AP49"/>
  <sheetViews>
    <sheetView topLeftCell="A7" workbookViewId="0">
      <selection activeCell="A18" sqref="A18"/>
    </sheetView>
  </sheetViews>
  <sheetFormatPr defaultRowHeight="15" x14ac:dyDescent="0.25"/>
  <sheetData>
    <row r="2" spans="1:1" x14ac:dyDescent="0.25">
      <c r="A2" s="99" t="s">
        <v>641</v>
      </c>
    </row>
    <row r="3" spans="1:1" x14ac:dyDescent="0.25">
      <c r="A3" t="s">
        <v>642</v>
      </c>
    </row>
    <row r="4" spans="1:1" x14ac:dyDescent="0.25">
      <c r="A4" t="s">
        <v>643</v>
      </c>
    </row>
    <row r="5" spans="1:1" x14ac:dyDescent="0.25">
      <c r="A5" t="s">
        <v>644</v>
      </c>
    </row>
    <row r="7" spans="1:1" x14ac:dyDescent="0.25">
      <c r="A7" s="99" t="s">
        <v>759</v>
      </c>
    </row>
    <row r="8" spans="1:1" x14ac:dyDescent="0.25">
      <c r="A8" t="s">
        <v>645</v>
      </c>
    </row>
    <row r="9" spans="1:1" x14ac:dyDescent="0.25">
      <c r="A9" t="s">
        <v>646</v>
      </c>
    </row>
    <row r="10" spans="1:1" x14ac:dyDescent="0.25">
      <c r="A10" t="s">
        <v>647</v>
      </c>
    </row>
    <row r="11" spans="1:1" x14ac:dyDescent="0.25">
      <c r="A11" t="s">
        <v>648</v>
      </c>
    </row>
    <row r="13" spans="1:1" x14ac:dyDescent="0.25">
      <c r="A13" s="99" t="s">
        <v>760</v>
      </c>
    </row>
    <row r="14" spans="1:1" x14ac:dyDescent="0.25">
      <c r="A14" t="s">
        <v>761</v>
      </c>
    </row>
    <row r="15" spans="1:1" x14ac:dyDescent="0.25">
      <c r="A15" t="s">
        <v>762</v>
      </c>
    </row>
    <row r="16" spans="1:1" x14ac:dyDescent="0.25">
      <c r="A16" t="s">
        <v>763</v>
      </c>
    </row>
    <row r="18" spans="1:42" x14ac:dyDescent="0.25">
      <c r="A18" s="9" t="s">
        <v>764</v>
      </c>
    </row>
    <row r="20" spans="1:42" x14ac:dyDescent="0.25">
      <c r="A20" s="1" t="s">
        <v>649</v>
      </c>
      <c r="B20" s="1" t="s">
        <v>650</v>
      </c>
      <c r="C20" s="1">
        <v>2011</v>
      </c>
      <c r="D20" s="1">
        <v>2012</v>
      </c>
      <c r="E20" s="1">
        <v>2013</v>
      </c>
      <c r="F20" s="1">
        <v>2014</v>
      </c>
      <c r="G20" s="1">
        <v>2015</v>
      </c>
      <c r="H20" s="1">
        <v>2016</v>
      </c>
      <c r="I20" s="1">
        <v>2017</v>
      </c>
      <c r="J20" s="1">
        <v>2018</v>
      </c>
      <c r="K20" s="1">
        <v>2019</v>
      </c>
      <c r="L20" s="1">
        <v>2020</v>
      </c>
      <c r="M20" s="1">
        <v>2021</v>
      </c>
      <c r="N20" s="1">
        <v>2022</v>
      </c>
      <c r="O20" s="1">
        <v>2023</v>
      </c>
      <c r="P20" s="1">
        <v>2024</v>
      </c>
      <c r="Q20" s="1">
        <v>2025</v>
      </c>
      <c r="R20" s="1">
        <v>2026</v>
      </c>
      <c r="S20" s="1">
        <v>2027</v>
      </c>
      <c r="T20" s="1">
        <v>2028</v>
      </c>
      <c r="U20" s="1">
        <v>2029</v>
      </c>
      <c r="V20" s="1">
        <v>2030</v>
      </c>
      <c r="W20" s="1">
        <v>2031</v>
      </c>
      <c r="X20" s="1">
        <v>2032</v>
      </c>
      <c r="Y20" s="1">
        <v>2033</v>
      </c>
      <c r="Z20" s="1">
        <v>2034</v>
      </c>
      <c r="AA20" s="1">
        <v>2035</v>
      </c>
      <c r="AB20" s="1">
        <v>2036</v>
      </c>
      <c r="AC20" s="1">
        <v>2037</v>
      </c>
      <c r="AD20" s="1">
        <v>2038</v>
      </c>
      <c r="AE20" s="1">
        <v>2039</v>
      </c>
      <c r="AF20" s="1">
        <v>2040</v>
      </c>
      <c r="AG20" s="1">
        <v>2041</v>
      </c>
      <c r="AH20" s="1">
        <v>2042</v>
      </c>
      <c r="AI20" s="1">
        <v>2043</v>
      </c>
      <c r="AJ20" s="1">
        <v>2044</v>
      </c>
      <c r="AK20" s="1">
        <v>2045</v>
      </c>
      <c r="AL20" s="1">
        <v>2046</v>
      </c>
      <c r="AM20" s="1">
        <v>2047</v>
      </c>
      <c r="AN20" s="1">
        <v>2048</v>
      </c>
      <c r="AO20" s="1">
        <v>2049</v>
      </c>
      <c r="AP20" s="1">
        <v>2050</v>
      </c>
    </row>
    <row r="21" spans="1:42" x14ac:dyDescent="0.25">
      <c r="A21" t="s">
        <v>119</v>
      </c>
      <c r="B21" t="s">
        <v>152</v>
      </c>
      <c r="C21" s="21">
        <v>9.8223451404155782E-3</v>
      </c>
      <c r="D21" s="21">
        <v>8.2614191844329055E-3</v>
      </c>
      <c r="E21" s="21">
        <v>6.6878999814319329E-3</v>
      </c>
      <c r="F21" s="21">
        <v>5.3773043746718763E-3</v>
      </c>
      <c r="G21" s="21">
        <v>4.4471933283676268E-3</v>
      </c>
      <c r="H21" s="21">
        <v>3.6737638496691094E-3</v>
      </c>
      <c r="I21" s="21">
        <v>2.7600379251665474E-3</v>
      </c>
      <c r="J21" s="21">
        <v>1.9003346732594517E-3</v>
      </c>
      <c r="K21" s="21">
        <v>7.8951048899655873E-4</v>
      </c>
      <c r="L21" s="21">
        <v>-1.5660205030731955E-4</v>
      </c>
      <c r="M21" s="21">
        <v>-9.131422990286131E-4</v>
      </c>
      <c r="N21" s="21">
        <v>-1.5951340728752594E-3</v>
      </c>
      <c r="O21" s="21">
        <v>-2.2162575968253106E-3</v>
      </c>
      <c r="P21" s="21">
        <v>-2.7867516873770759E-3</v>
      </c>
      <c r="Q21" s="21">
        <v>-3.313034427826933E-3</v>
      </c>
      <c r="R21" s="21">
        <v>-3.7866695786058502E-3</v>
      </c>
      <c r="S21" s="21">
        <v>-4.2170205983741438E-3</v>
      </c>
      <c r="T21" s="21">
        <v>-4.6052356268095895E-3</v>
      </c>
      <c r="U21" s="21">
        <v>-4.9530702800368864E-3</v>
      </c>
      <c r="V21" s="21">
        <v>-5.2617760046658191E-3</v>
      </c>
      <c r="W21" s="21">
        <v>-5.5128803162587392E-3</v>
      </c>
      <c r="X21" s="21">
        <v>-5.7236523049061239E-3</v>
      </c>
      <c r="Y21" s="21">
        <v>-5.8957255640663675E-3</v>
      </c>
      <c r="Z21" s="21">
        <v>-6.0305543759272551E-3</v>
      </c>
      <c r="AA21" s="21">
        <v>-6.1282910977474847E-3</v>
      </c>
      <c r="AB21" s="21">
        <v>-6.2053625363040488E-3</v>
      </c>
      <c r="AC21" s="21">
        <v>-6.2583851037942284E-3</v>
      </c>
      <c r="AD21" s="21">
        <v>-6.2886046593090272E-3</v>
      </c>
      <c r="AE21" s="21">
        <v>-6.2985572172039039E-3</v>
      </c>
      <c r="AF21" s="21">
        <v>-6.2874785272087896E-3</v>
      </c>
      <c r="AG21" s="21">
        <v>-6.3276809487131658E-3</v>
      </c>
      <c r="AH21" s="21">
        <v>-6.3526089305399602E-3</v>
      </c>
      <c r="AI21" s="21">
        <v>-6.3645995537559563E-3</v>
      </c>
      <c r="AJ21" s="21">
        <v>-6.3642666293846073E-3</v>
      </c>
      <c r="AK21" s="21">
        <v>-6.3523968582842039E-3</v>
      </c>
      <c r="AL21" s="21">
        <v>-6.4417070672568855E-3</v>
      </c>
      <c r="AM21" s="21">
        <v>-6.5242051594326944E-3</v>
      </c>
      <c r="AN21" s="21">
        <v>-6.6015105569282029E-3</v>
      </c>
      <c r="AO21" s="21">
        <v>-6.6732888285898073E-3</v>
      </c>
      <c r="AP21" s="21">
        <v>-6.7403249405295074E-3</v>
      </c>
    </row>
    <row r="22" spans="1:42" x14ac:dyDescent="0.25">
      <c r="A22" t="s">
        <v>120</v>
      </c>
      <c r="B22" t="s">
        <v>152</v>
      </c>
      <c r="C22" s="21">
        <v>6.4172457269850547E-2</v>
      </c>
      <c r="D22" s="21">
        <v>5.9964350080210949E-2</v>
      </c>
      <c r="E22" s="21">
        <v>5.4819102005991382E-2</v>
      </c>
      <c r="F22" s="21">
        <v>4.8233541290244375E-2</v>
      </c>
      <c r="G22" s="21">
        <v>4.5539516403682256E-2</v>
      </c>
      <c r="H22" s="21">
        <v>4.2104684436368167E-2</v>
      </c>
      <c r="I22" s="21">
        <v>3.8704885213570961E-2</v>
      </c>
      <c r="J22" s="21">
        <v>3.542424653160392E-2</v>
      </c>
      <c r="K22" s="21">
        <v>3.1921419134882445E-2</v>
      </c>
      <c r="L22" s="21">
        <v>2.8756612325594233E-2</v>
      </c>
      <c r="M22" s="21">
        <v>2.5940411409133279E-2</v>
      </c>
      <c r="N22" s="21">
        <v>2.3318822134745565E-2</v>
      </c>
      <c r="O22" s="21">
        <v>2.0867774616855739E-2</v>
      </c>
      <c r="P22" s="21">
        <v>1.8566979382032667E-2</v>
      </c>
      <c r="Q22" s="21">
        <v>1.6404235440698134E-2</v>
      </c>
      <c r="R22" s="21">
        <v>1.4389466426322661E-2</v>
      </c>
      <c r="S22" s="21">
        <v>1.2505348617905421E-2</v>
      </c>
      <c r="T22" s="21">
        <v>1.0747326602534191E-2</v>
      </c>
      <c r="U22" s="21">
        <v>9.1105964529074601E-3</v>
      </c>
      <c r="V22" s="21">
        <v>7.5909034542755993E-3</v>
      </c>
      <c r="W22" s="21">
        <v>6.2286582196704465E-3</v>
      </c>
      <c r="X22" s="21">
        <v>4.9807370844354715E-3</v>
      </c>
      <c r="Y22" s="21">
        <v>3.8428383180004744E-3</v>
      </c>
      <c r="Z22" s="21">
        <v>2.8111874563814254E-3</v>
      </c>
      <c r="AA22" s="21">
        <v>1.8834055915615266E-3</v>
      </c>
      <c r="AB22" s="21">
        <v>1.0176381158053527E-3</v>
      </c>
      <c r="AC22" s="21">
        <v>2.3049422631338246E-4</v>
      </c>
      <c r="AD22" s="21">
        <v>-4.8183982928029501E-4</v>
      </c>
      <c r="AE22" s="21">
        <v>-1.1243075330562569E-3</v>
      </c>
      <c r="AF22" s="21">
        <v>-1.698620591065847E-3</v>
      </c>
      <c r="AG22" s="21">
        <v>-2.3522061716174658E-3</v>
      </c>
      <c r="AH22" s="21">
        <v>-2.950066635226678E-3</v>
      </c>
      <c r="AI22" s="21">
        <v>-3.4965539437230575E-3</v>
      </c>
      <c r="AJ22" s="21">
        <v>-3.994082626403106E-3</v>
      </c>
      <c r="AK22" s="21">
        <v>-4.4451562601373062E-3</v>
      </c>
      <c r="AL22" s="21">
        <v>-5.0835585814894557E-3</v>
      </c>
      <c r="AM22" s="21">
        <v>-5.6868550790569738E-3</v>
      </c>
      <c r="AN22" s="21">
        <v>-6.2584253974844462E-3</v>
      </c>
      <c r="AO22" s="21">
        <v>-6.7990869157075196E-3</v>
      </c>
      <c r="AP22" s="21">
        <v>-7.3110857002258722E-3</v>
      </c>
    </row>
    <row r="23" spans="1:42" x14ac:dyDescent="0.25">
      <c r="A23" t="s">
        <v>121</v>
      </c>
      <c r="B23" t="s">
        <v>152</v>
      </c>
      <c r="C23" s="21">
        <v>-1.5007554096683806E-2</v>
      </c>
      <c r="D23" s="21">
        <v>-1.6317254018957617E-2</v>
      </c>
      <c r="E23" s="21">
        <v>-1.746578286538808E-2</v>
      </c>
      <c r="F23" s="21">
        <v>-1.7918600076201663E-2</v>
      </c>
      <c r="G23" s="21">
        <v>-1.8282295021560702E-2</v>
      </c>
      <c r="H23" s="21">
        <v>-1.866510578294811E-2</v>
      </c>
      <c r="I23" s="21">
        <v>-1.9178343439479384E-2</v>
      </c>
      <c r="J23" s="21">
        <v>-1.9720256066240172E-2</v>
      </c>
      <c r="K23" s="21">
        <v>-2.0649231545922964E-2</v>
      </c>
      <c r="L23" s="21">
        <v>-2.1357779736428606E-2</v>
      </c>
      <c r="M23" s="21">
        <v>-2.1811987838985636E-2</v>
      </c>
      <c r="N23" s="21">
        <v>-2.2187347496830601E-2</v>
      </c>
      <c r="O23" s="21">
        <v>-2.2502960704105957E-2</v>
      </c>
      <c r="P23" s="21">
        <v>-2.2774634449336195E-2</v>
      </c>
      <c r="Q23" s="21">
        <v>-2.3009424165953085E-2</v>
      </c>
      <c r="R23" s="21">
        <v>-2.3198284116613621E-2</v>
      </c>
      <c r="S23" s="21">
        <v>-2.3346270561165172E-2</v>
      </c>
      <c r="T23" s="21">
        <v>-2.3453192945091295E-2</v>
      </c>
      <c r="U23" s="21">
        <v>-2.3519294769328236E-2</v>
      </c>
      <c r="V23" s="21">
        <v>-2.3544561800603575E-2</v>
      </c>
      <c r="W23" s="21">
        <v>-2.3474973883839539E-2</v>
      </c>
      <c r="X23" s="21">
        <v>-2.3358766545344772E-2</v>
      </c>
      <c r="Y23" s="21">
        <v>-2.3196719309679842E-2</v>
      </c>
      <c r="Z23" s="21">
        <v>-2.2989190844823509E-2</v>
      </c>
      <c r="AA23" s="21">
        <v>-2.2735338205229549E-2</v>
      </c>
      <c r="AB23" s="21">
        <v>-2.2523330559140436E-2</v>
      </c>
      <c r="AC23" s="21">
        <v>-2.2283411143484561E-2</v>
      </c>
      <c r="AD23" s="21">
        <v>-2.2016817536873595E-2</v>
      </c>
      <c r="AE23" s="21">
        <v>-2.1726033851745985E-2</v>
      </c>
      <c r="AF23" s="21">
        <v>-2.1410519211589679E-2</v>
      </c>
      <c r="AG23" s="21">
        <v>-2.1245861418931283E-2</v>
      </c>
      <c r="AH23" s="21">
        <v>-2.1063964572612476E-2</v>
      </c>
      <c r="AI23" s="21">
        <v>-2.0867265110819905E-2</v>
      </c>
      <c r="AJ23" s="21">
        <v>-2.0656322729777632E-2</v>
      </c>
      <c r="AK23" s="21">
        <v>-2.0431910131565562E-2</v>
      </c>
      <c r="AL23" s="21">
        <v>-2.0459249609549285E-2</v>
      </c>
      <c r="AM23" s="21">
        <v>-2.048115064793804E-2</v>
      </c>
      <c r="AN23" s="21">
        <v>-2.0499622743076595E-2</v>
      </c>
      <c r="AO23" s="21">
        <v>-2.0514025592070828E-2</v>
      </c>
      <c r="AP23" s="21">
        <v>-2.0525352949110703E-2</v>
      </c>
    </row>
    <row r="24" spans="1:42" x14ac:dyDescent="0.25">
      <c r="A24" t="s">
        <v>122</v>
      </c>
      <c r="B24" t="s">
        <v>152</v>
      </c>
      <c r="C24" s="21">
        <v>-8.230808034889292E-3</v>
      </c>
      <c r="D24" s="21">
        <v>-9.4310336551060026E-3</v>
      </c>
      <c r="E24" s="21">
        <v>-1.0456433470483306E-2</v>
      </c>
      <c r="F24" s="21">
        <v>-1.091844911493256E-2</v>
      </c>
      <c r="G24" s="21">
        <v>-1.1357363632826911E-2</v>
      </c>
      <c r="H24" s="21">
        <v>-1.1617352414820648E-2</v>
      </c>
      <c r="I24" s="21">
        <v>-1.2132753205718383E-2</v>
      </c>
      <c r="J24" s="21">
        <v>-1.2611041383556842E-2</v>
      </c>
      <c r="K24" s="21">
        <v>-1.3425681228663278E-2</v>
      </c>
      <c r="L24" s="21">
        <v>-1.409517212600897E-2</v>
      </c>
      <c r="M24" s="21">
        <v>-1.4636060888349123E-2</v>
      </c>
      <c r="N24" s="21">
        <v>-1.510990626514086E-2</v>
      </c>
      <c r="O24" s="21">
        <v>-1.5528722619266855E-2</v>
      </c>
      <c r="P24" s="21">
        <v>-1.5901322561933107E-2</v>
      </c>
      <c r="Q24" s="21">
        <v>-1.6233103757975265E-2</v>
      </c>
      <c r="R24" s="21">
        <v>-1.6514995850690717E-2</v>
      </c>
      <c r="S24" s="21">
        <v>-1.6754936768452855E-2</v>
      </c>
      <c r="T24" s="21">
        <v>-1.695339154502562E-2</v>
      </c>
      <c r="U24" s="21">
        <v>-1.711145581160578E-2</v>
      </c>
      <c r="V24" s="21">
        <v>-1.7229812424838342E-2</v>
      </c>
      <c r="W24" s="21">
        <v>-1.7277487626931043E-2</v>
      </c>
      <c r="X24" s="21">
        <v>-1.7282447204505669E-2</v>
      </c>
      <c r="Y24" s="21">
        <v>-1.7245861117304251E-2</v>
      </c>
      <c r="Z24" s="21">
        <v>-1.7168725253197181E-2</v>
      </c>
      <c r="AA24" s="21">
        <v>-1.7050773314945145E-2</v>
      </c>
      <c r="AB24" s="21">
        <v>-1.6894040065653315E-2</v>
      </c>
      <c r="AC24" s="21">
        <v>-1.6715877698292414E-2</v>
      </c>
      <c r="AD24" s="21">
        <v>-1.651723530828314E-2</v>
      </c>
      <c r="AE24" s="21">
        <v>-1.6300397721570992E-2</v>
      </c>
      <c r="AF24" s="21">
        <v>-1.606440801595771E-2</v>
      </c>
      <c r="AG24" s="21">
        <v>-1.5942865027540221E-2</v>
      </c>
      <c r="AH24" s="21">
        <v>-1.5807289502501098E-2</v>
      </c>
      <c r="AI24" s="21">
        <v>-1.56598786989674E-2</v>
      </c>
      <c r="AJ24" s="21">
        <v>-1.5501110395334028E-2</v>
      </c>
      <c r="AK24" s="21">
        <v>-1.533164631983025E-2</v>
      </c>
      <c r="AL24" s="21">
        <v>-1.536814003004966E-2</v>
      </c>
      <c r="AM24" s="21">
        <v>-1.5398034397908877E-2</v>
      </c>
      <c r="AN24" s="21">
        <v>-1.5422954045900217E-2</v>
      </c>
      <c r="AO24" s="21">
        <v>-1.5442446639754359E-2</v>
      </c>
      <c r="AP24" s="21">
        <v>-1.545727329213753E-2</v>
      </c>
    </row>
    <row r="25" spans="1:42" x14ac:dyDescent="0.25">
      <c r="A25" t="s">
        <v>123</v>
      </c>
      <c r="B25" t="s">
        <v>152</v>
      </c>
      <c r="C25" s="21">
        <v>8.5729333167982702E-2</v>
      </c>
      <c r="D25" s="21">
        <v>7.9190107088910722E-2</v>
      </c>
      <c r="E25" s="21">
        <v>7.2496514303172166E-2</v>
      </c>
      <c r="F25" s="21">
        <v>6.5735292196054118E-2</v>
      </c>
      <c r="G25" s="21">
        <v>6.0826756046008956E-2</v>
      </c>
      <c r="H25" s="21">
        <v>5.6260519823831734E-2</v>
      </c>
      <c r="I25" s="21">
        <v>5.1799059674607184E-2</v>
      </c>
      <c r="J25" s="21">
        <v>4.7494164253549132E-2</v>
      </c>
      <c r="K25" s="21">
        <v>4.3016761922920699E-2</v>
      </c>
      <c r="L25" s="21">
        <v>3.8913689297445986E-2</v>
      </c>
      <c r="M25" s="21">
        <v>3.5082649408000766E-2</v>
      </c>
      <c r="N25" s="21">
        <v>3.1487981450682101E-2</v>
      </c>
      <c r="O25" s="21">
        <v>2.8104070631954636E-2</v>
      </c>
      <c r="P25" s="21">
        <v>2.4908735292585193E-2</v>
      </c>
      <c r="Q25" s="21">
        <v>2.1888110597524602E-2</v>
      </c>
      <c r="R25" s="21">
        <v>1.9058066626682857E-2</v>
      </c>
      <c r="S25" s="21">
        <v>1.6392527156484871E-2</v>
      </c>
      <c r="T25" s="21">
        <v>1.3885624098200156E-2</v>
      </c>
      <c r="U25" s="21">
        <v>1.1531304128826081E-2</v>
      </c>
      <c r="V25" s="21">
        <v>9.3241333562832374E-3</v>
      </c>
      <c r="W25" s="21">
        <v>7.2470814944685102E-3</v>
      </c>
      <c r="X25" s="21">
        <v>5.3156017846160974E-3</v>
      </c>
      <c r="Y25" s="21">
        <v>3.5240745834621556E-3</v>
      </c>
      <c r="Z25" s="21">
        <v>1.8674658102266761E-3</v>
      </c>
      <c r="AA25" s="21">
        <v>3.4217287764903848E-4</v>
      </c>
      <c r="AB25" s="21">
        <v>-9.3377199487854057E-4</v>
      </c>
      <c r="AC25" s="21">
        <v>-2.1124411766050288E-3</v>
      </c>
      <c r="AD25" s="21">
        <v>-3.1983473738698143E-3</v>
      </c>
      <c r="AE25" s="21">
        <v>-4.197103841447114E-3</v>
      </c>
      <c r="AF25" s="21">
        <v>-5.1110570200780803E-3</v>
      </c>
      <c r="AG25" s="21">
        <v>-5.9219993604112675E-3</v>
      </c>
      <c r="AH25" s="21">
        <v>-6.6702553538474652E-3</v>
      </c>
      <c r="AI25" s="21">
        <v>-7.3604270420646323E-3</v>
      </c>
      <c r="AJ25" s="21">
        <v>-7.9951630691215136E-3</v>
      </c>
      <c r="AK25" s="21">
        <v>-8.5771614555292253E-3</v>
      </c>
      <c r="AL25" s="21">
        <v>-9.1007899061797959E-3</v>
      </c>
      <c r="AM25" s="21">
        <v>-9.5951594637524451E-3</v>
      </c>
      <c r="AN25" s="21">
        <v>-1.0063348987931375E-2</v>
      </c>
      <c r="AO25" s="21">
        <v>-1.0505919657455065E-2</v>
      </c>
      <c r="AP25" s="21">
        <v>-1.0924829301840244E-2</v>
      </c>
    </row>
    <row r="26" spans="1:42" x14ac:dyDescent="0.25">
      <c r="A26" t="s">
        <v>124</v>
      </c>
      <c r="B26" t="s">
        <v>152</v>
      </c>
      <c r="C26" s="21">
        <v>-5.7976514181153904E-3</v>
      </c>
      <c r="D26" s="21">
        <v>-7.079766856149583E-3</v>
      </c>
      <c r="E26" s="21">
        <v>-8.2758853004511468E-3</v>
      </c>
      <c r="F26" s="21">
        <v>-9.0157608267549261E-3</v>
      </c>
      <c r="G26" s="21">
        <v>-9.5090064491210602E-3</v>
      </c>
      <c r="H26" s="21">
        <v>-9.998461467894848E-3</v>
      </c>
      <c r="I26" s="21">
        <v>-1.0626463485152726E-2</v>
      </c>
      <c r="J26" s="21">
        <v>-1.1243168406270654E-2</v>
      </c>
      <c r="K26" s="21">
        <v>-1.2154632710081104E-2</v>
      </c>
      <c r="L26" s="21">
        <v>-1.2890628389606751E-2</v>
      </c>
      <c r="M26" s="21">
        <v>-1.3431933133361107E-2</v>
      </c>
      <c r="N26" s="21">
        <v>-1.3901913161148194E-2</v>
      </c>
      <c r="O26" s="21">
        <v>-1.4315593793660153E-2</v>
      </c>
      <c r="P26" s="21">
        <v>-1.4685610529492132E-2</v>
      </c>
      <c r="Q26" s="21">
        <v>-1.5018124969670255E-2</v>
      </c>
      <c r="R26" s="21">
        <v>-1.5309586539145659E-2</v>
      </c>
      <c r="S26" s="21">
        <v>-1.5561134349186101E-2</v>
      </c>
      <c r="T26" s="21">
        <v>-1.5772974367651071E-2</v>
      </c>
      <c r="U26" s="21">
        <v>-1.5945863240159841E-2</v>
      </c>
      <c r="V26" s="21">
        <v>-1.6080116431287872E-2</v>
      </c>
      <c r="W26" s="21">
        <v>-1.612833549646342E-2</v>
      </c>
      <c r="X26" s="21">
        <v>-1.6134020021829509E-2</v>
      </c>
      <c r="Y26" s="21">
        <v>-1.6098088934120958E-2</v>
      </c>
      <c r="Z26" s="21">
        <v>-1.6021172600859002E-2</v>
      </c>
      <c r="AA26" s="21">
        <v>-1.59026599819245E-2</v>
      </c>
      <c r="AB26" s="21">
        <v>-1.5815925626011917E-2</v>
      </c>
      <c r="AC26" s="21">
        <v>-1.5703452079296021E-2</v>
      </c>
      <c r="AD26" s="21">
        <v>-1.5566347884540532E-2</v>
      </c>
      <c r="AE26" s="21">
        <v>-1.540697602610458E-2</v>
      </c>
      <c r="AF26" s="21">
        <v>-1.522453670863344E-2</v>
      </c>
      <c r="AG26" s="21">
        <v>-1.5168907562813694E-2</v>
      </c>
      <c r="AH26" s="21">
        <v>-1.5096139575504403E-2</v>
      </c>
      <c r="AI26" s="21">
        <v>-1.5008576589653821E-2</v>
      </c>
      <c r="AJ26" s="21">
        <v>-1.4906735868849941E-2</v>
      </c>
      <c r="AK26" s="21">
        <v>-1.4791369216238415E-2</v>
      </c>
      <c r="AL26" s="21">
        <v>-1.4885283120793291E-2</v>
      </c>
      <c r="AM26" s="21">
        <v>-1.4971835717413229E-2</v>
      </c>
      <c r="AN26" s="21">
        <v>-1.5052875693994439E-2</v>
      </c>
      <c r="AO26" s="21">
        <v>-1.5127983382150517E-2</v>
      </c>
      <c r="AP26" s="21">
        <v>-1.519810360005408E-2</v>
      </c>
    </row>
    <row r="27" spans="1:42" x14ac:dyDescent="0.25">
      <c r="A27" t="s">
        <v>125</v>
      </c>
      <c r="B27" t="s">
        <v>152</v>
      </c>
      <c r="C27" s="21">
        <v>-6.5438407494190498E-3</v>
      </c>
      <c r="D27" s="21">
        <v>-8.1850144157418203E-3</v>
      </c>
      <c r="E27" s="21">
        <v>-9.8058310820939854E-3</v>
      </c>
      <c r="F27" s="21">
        <v>-1.1119030838478206E-2</v>
      </c>
      <c r="G27" s="21">
        <v>-1.1681921524780092E-2</v>
      </c>
      <c r="H27" s="21">
        <v>-1.2412799041565781E-2</v>
      </c>
      <c r="I27" s="21">
        <v>-1.3304541242372125E-2</v>
      </c>
      <c r="J27" s="21">
        <v>-1.418307862743784E-2</v>
      </c>
      <c r="K27" s="21">
        <v>-1.537953276937265E-2</v>
      </c>
      <c r="L27" s="21">
        <v>-1.6354185217550832E-2</v>
      </c>
      <c r="M27" s="21">
        <v>-1.7102071511224448E-2</v>
      </c>
      <c r="N27" s="21">
        <v>-1.7754401997727376E-2</v>
      </c>
      <c r="O27" s="21">
        <v>-1.8329431096864135E-2</v>
      </c>
      <c r="P27" s="21">
        <v>-1.8842285256389979E-2</v>
      </c>
      <c r="Q27" s="21">
        <v>-1.9300507284447099E-2</v>
      </c>
      <c r="R27" s="21">
        <v>-1.9700049449903889E-2</v>
      </c>
      <c r="S27" s="21">
        <v>-2.0043496766722901E-2</v>
      </c>
      <c r="T27" s="21">
        <v>-2.0331728830316753E-2</v>
      </c>
      <c r="U27" s="21">
        <v>-2.0566095621130653E-2</v>
      </c>
      <c r="V27" s="21">
        <v>-2.0747539040210428E-2</v>
      </c>
      <c r="W27" s="21">
        <v>-2.0823962937580986E-2</v>
      </c>
      <c r="X27" s="21">
        <v>-2.084380841246869E-2</v>
      </c>
      <c r="Y27" s="21">
        <v>-2.0808606775716609E-2</v>
      </c>
      <c r="Z27" s="21">
        <v>-2.0719533279394964E-2</v>
      </c>
      <c r="AA27" s="21">
        <v>-2.0576503307437932E-2</v>
      </c>
      <c r="AB27" s="21">
        <v>-2.0466511607528048E-2</v>
      </c>
      <c r="AC27" s="21">
        <v>-2.0323204781039161E-2</v>
      </c>
      <c r="AD27" s="21">
        <v>-2.014812116744874E-2</v>
      </c>
      <c r="AE27" s="21">
        <v>-1.994405347491901E-2</v>
      </c>
      <c r="AF27" s="21">
        <v>-1.9710617166059818E-2</v>
      </c>
      <c r="AG27" s="21">
        <v>-1.9642458924215345E-2</v>
      </c>
      <c r="AH27" s="21">
        <v>-1.9551675536603863E-2</v>
      </c>
      <c r="AI27" s="21">
        <v>-1.9440964032286234E-2</v>
      </c>
      <c r="AJ27" s="21">
        <v>-1.9311183310887436E-2</v>
      </c>
      <c r="AK27" s="21">
        <v>-1.9163319616160579E-2</v>
      </c>
      <c r="AL27" s="21">
        <v>-1.9291185229984908E-2</v>
      </c>
      <c r="AM27" s="21">
        <v>-1.9407834598423879E-2</v>
      </c>
      <c r="AN27" s="21">
        <v>-1.9515409127093153E-2</v>
      </c>
      <c r="AO27" s="21">
        <v>-1.9613662193013359E-2</v>
      </c>
      <c r="AP27" s="21">
        <v>-1.9703700425692083E-2</v>
      </c>
    </row>
    <row r="28" spans="1:42" x14ac:dyDescent="0.25">
      <c r="A28" t="s">
        <v>126</v>
      </c>
      <c r="B28" t="s">
        <v>152</v>
      </c>
      <c r="C28" s="21">
        <v>-2.1351413991403445E-2</v>
      </c>
      <c r="D28" s="21">
        <v>-2.177111494611933E-2</v>
      </c>
      <c r="E28" s="21">
        <v>-2.196883655707127E-2</v>
      </c>
      <c r="F28" s="21">
        <v>-2.1653174367126604E-2</v>
      </c>
      <c r="G28" s="21">
        <v>-2.1300953463264327E-2</v>
      </c>
      <c r="H28" s="21">
        <v>-2.0988161271051575E-2</v>
      </c>
      <c r="I28" s="21">
        <v>-2.0901025618220603E-2</v>
      </c>
      <c r="J28" s="21">
        <v>-2.0870886504835984E-2</v>
      </c>
      <c r="K28" s="21">
        <v>-2.1148596391113161E-2</v>
      </c>
      <c r="L28" s="21">
        <v>-2.1284254707654771E-2</v>
      </c>
      <c r="M28" s="21">
        <v>-2.1292689333596126E-2</v>
      </c>
      <c r="N28" s="21">
        <v>-2.1257012811374709E-2</v>
      </c>
      <c r="O28" s="21">
        <v>-2.1189545973501533E-2</v>
      </c>
      <c r="P28" s="21">
        <v>-2.1099952057820559E-2</v>
      </c>
      <c r="Q28" s="21">
        <v>-2.0992340701459777E-2</v>
      </c>
      <c r="R28" s="21">
        <v>-2.0867884087001992E-2</v>
      </c>
      <c r="S28" s="21">
        <v>-2.072235313768872E-2</v>
      </c>
      <c r="T28" s="21">
        <v>-2.0555500204769456E-2</v>
      </c>
      <c r="U28" s="21">
        <v>-2.0367704957959254E-2</v>
      </c>
      <c r="V28" s="21">
        <v>-2.0158969280513916E-2</v>
      </c>
      <c r="W28" s="21">
        <v>-1.9886953891151166E-2</v>
      </c>
      <c r="X28" s="21">
        <v>-1.9590364691353696E-2</v>
      </c>
      <c r="Y28" s="21">
        <v>-1.926992500705757E-2</v>
      </c>
      <c r="Z28" s="21">
        <v>-1.8926189072439037E-2</v>
      </c>
      <c r="AA28" s="21">
        <v>-1.8558422975186062E-2</v>
      </c>
      <c r="AB28" s="21">
        <v>-1.8245420144594349E-2</v>
      </c>
      <c r="AC28" s="21">
        <v>-1.7921279521360245E-2</v>
      </c>
      <c r="AD28" s="21">
        <v>-1.7586342361953222E-2</v>
      </c>
      <c r="AE28" s="21">
        <v>-1.7242331310351383E-2</v>
      </c>
      <c r="AF28" s="21">
        <v>-1.6887668488222152E-2</v>
      </c>
      <c r="AG28" s="21">
        <v>-1.6673226110365952E-2</v>
      </c>
      <c r="AH28" s="21">
        <v>-1.6450920978136496E-2</v>
      </c>
      <c r="AI28" s="21">
        <v>-1.622261600210545E-2</v>
      </c>
      <c r="AJ28" s="21">
        <v>-1.5988500283337009E-2</v>
      </c>
      <c r="AK28" s="21">
        <v>-1.5748777536627623E-2</v>
      </c>
      <c r="AL28" s="21">
        <v>-1.5722544987910841E-2</v>
      </c>
      <c r="AM28" s="21">
        <v>-1.5693671256972741E-2</v>
      </c>
      <c r="AN28" s="21">
        <v>-1.5663589327097049E-2</v>
      </c>
      <c r="AO28" s="21">
        <v>-1.5631734787677376E-2</v>
      </c>
      <c r="AP28" s="21">
        <v>-1.5598567411340136E-2</v>
      </c>
    </row>
    <row r="29" spans="1:42" x14ac:dyDescent="0.25">
      <c r="A29" t="s">
        <v>127</v>
      </c>
      <c r="B29" t="s">
        <v>152</v>
      </c>
      <c r="C29" s="21">
        <v>6.8242915206521815E-2</v>
      </c>
      <c r="D29" s="21">
        <v>6.1185912076846538E-2</v>
      </c>
      <c r="E29" s="21">
        <v>5.4377888738851521E-2</v>
      </c>
      <c r="F29" s="21">
        <v>4.8171372325454431E-2</v>
      </c>
      <c r="G29" s="21">
        <v>4.2292688049740956E-2</v>
      </c>
      <c r="H29" s="21">
        <v>3.7430091736908366E-2</v>
      </c>
      <c r="I29" s="21">
        <v>3.2522667175790776E-2</v>
      </c>
      <c r="J29" s="21">
        <v>2.7763409123242155E-2</v>
      </c>
      <c r="K29" s="21">
        <v>2.2955588167849594E-2</v>
      </c>
      <c r="L29" s="21">
        <v>1.8439918163303926E-2</v>
      </c>
      <c r="M29" s="21">
        <v>1.4045555954149247E-2</v>
      </c>
      <c r="N29" s="21">
        <v>9.8547790996428297E-3</v>
      </c>
      <c r="O29" s="21">
        <v>5.8548144842638372E-3</v>
      </c>
      <c r="P29" s="21">
        <v>2.0341002339794301E-3</v>
      </c>
      <c r="Q29" s="21">
        <v>-1.6122495513930524E-3</v>
      </c>
      <c r="R29" s="21">
        <v>-5.039098561170352E-3</v>
      </c>
      <c r="S29" s="21">
        <v>-8.2895415611288215E-3</v>
      </c>
      <c r="T29" s="21">
        <v>-1.1365572962480641E-2</v>
      </c>
      <c r="U29" s="21">
        <v>-1.4269692627250308E-2</v>
      </c>
      <c r="V29" s="21">
        <v>-1.7004411766230465E-2</v>
      </c>
      <c r="W29" s="21">
        <v>-1.9606572778188003E-2</v>
      </c>
      <c r="X29" s="21">
        <v>-2.2030376672105945E-2</v>
      </c>
      <c r="Y29" s="21">
        <v>-2.4278948673819745E-2</v>
      </c>
      <c r="Z29" s="21">
        <v>-2.6355035141163441E-2</v>
      </c>
      <c r="AA29" s="21">
        <v>-2.8260228704330093E-2</v>
      </c>
      <c r="AB29" s="21">
        <v>-2.9489635257676339E-2</v>
      </c>
      <c r="AC29" s="21">
        <v>-3.0606351009667021E-2</v>
      </c>
      <c r="AD29" s="21">
        <v>-3.1614529504446098E-2</v>
      </c>
      <c r="AE29" s="21">
        <v>-3.2519535663525279E-2</v>
      </c>
      <c r="AF29" s="21">
        <v>-3.3323978770928742E-2</v>
      </c>
      <c r="AG29" s="21">
        <v>-3.4108048197215135E-2</v>
      </c>
      <c r="AH29" s="21">
        <v>-3.4817974834673748E-2</v>
      </c>
      <c r="AI29" s="21">
        <v>-3.545805296521487E-2</v>
      </c>
      <c r="AJ29" s="21">
        <v>-3.6030634811215823E-2</v>
      </c>
      <c r="AK29" s="21">
        <v>-3.6538660733919093E-2</v>
      </c>
      <c r="AL29" s="21">
        <v>-3.7268880633351431E-2</v>
      </c>
      <c r="AM29" s="21">
        <v>-3.7963209882181825E-2</v>
      </c>
      <c r="AN29" s="21">
        <v>-3.8624646476391078E-2</v>
      </c>
      <c r="AO29" s="21">
        <v>-3.9252975361284026E-2</v>
      </c>
      <c r="AP29" s="21">
        <v>-3.9850389797796426E-2</v>
      </c>
    </row>
    <row r="30" spans="1:42" x14ac:dyDescent="0.25">
      <c r="A30" t="s">
        <v>128</v>
      </c>
      <c r="B30" t="s">
        <v>152</v>
      </c>
      <c r="C30" s="21">
        <v>3.9657003776519817E-2</v>
      </c>
      <c r="D30" s="21">
        <v>3.5100558413795335E-2</v>
      </c>
      <c r="E30" s="21">
        <v>3.0865777268184624E-2</v>
      </c>
      <c r="F30" s="21">
        <v>2.7214069071260338E-2</v>
      </c>
      <c r="G30" s="21">
        <v>2.3413399352461672E-2</v>
      </c>
      <c r="H30" s="21">
        <v>2.0659243488717616E-2</v>
      </c>
      <c r="I30" s="21">
        <v>1.7774045160580121E-2</v>
      </c>
      <c r="J30" s="21">
        <v>1.5005554281113387E-2</v>
      </c>
      <c r="K30" s="21">
        <v>1.2255470732052132E-2</v>
      </c>
      <c r="L30" s="21">
        <v>9.7369609609456731E-3</v>
      </c>
      <c r="M30" s="21">
        <v>7.5004247410759284E-3</v>
      </c>
      <c r="N30" s="21">
        <v>5.4113618541296038E-3</v>
      </c>
      <c r="O30" s="21">
        <v>3.4569805641548879E-3</v>
      </c>
      <c r="P30" s="21">
        <v>1.6245408293937835E-3</v>
      </c>
      <c r="Q30" s="21">
        <v>-9.1614432577991067E-5</v>
      </c>
      <c r="R30" s="21">
        <v>-1.7057053175810744E-3</v>
      </c>
      <c r="S30" s="21">
        <v>-3.2056810415128645E-3</v>
      </c>
      <c r="T30" s="21">
        <v>-4.594599082150097E-3</v>
      </c>
      <c r="U30" s="21">
        <v>-5.8761199100734185E-3</v>
      </c>
      <c r="V30" s="21">
        <v>-7.0531494522254601E-3</v>
      </c>
      <c r="W30" s="21">
        <v>-8.0948481249665249E-3</v>
      </c>
      <c r="X30" s="21">
        <v>-9.0293666223795199E-3</v>
      </c>
      <c r="Y30" s="21">
        <v>-9.8596795674330551E-3</v>
      </c>
      <c r="Z30" s="21">
        <v>-1.0588466092245064E-2</v>
      </c>
      <c r="AA30" s="21">
        <v>-1.1217018564796843E-2</v>
      </c>
      <c r="AB30" s="21">
        <v>-1.1808266136171586E-2</v>
      </c>
      <c r="AC30" s="21">
        <v>-1.2331630504672342E-2</v>
      </c>
      <c r="AD30" s="21">
        <v>-1.2789764297446382E-2</v>
      </c>
      <c r="AE30" s="21">
        <v>-1.3186412654323743E-2</v>
      </c>
      <c r="AF30" s="21">
        <v>-1.3522064570947068E-2</v>
      </c>
      <c r="AG30" s="21">
        <v>-1.3998093645754883E-2</v>
      </c>
      <c r="AH30" s="21">
        <v>-1.4427697745313273E-2</v>
      </c>
      <c r="AI30" s="21">
        <v>-1.4813873731615246E-2</v>
      </c>
      <c r="AJ30" s="21">
        <v>-1.5157741862453777E-2</v>
      </c>
      <c r="AK30" s="21">
        <v>-1.5460913312176361E-2</v>
      </c>
      <c r="AL30" s="21">
        <v>-1.6055809030616874E-2</v>
      </c>
      <c r="AM30" s="21">
        <v>-1.6624833163107589E-2</v>
      </c>
      <c r="AN30" s="21">
        <v>-1.7169898336134803E-2</v>
      </c>
      <c r="AO30" s="21">
        <v>-1.7690871643821771E-2</v>
      </c>
      <c r="AP30" s="21">
        <v>-1.8189078695335814E-2</v>
      </c>
    </row>
    <row r="31" spans="1:42" x14ac:dyDescent="0.25">
      <c r="A31" t="s">
        <v>129</v>
      </c>
      <c r="B31" t="s">
        <v>152</v>
      </c>
      <c r="C31" s="21">
        <v>5.3367929944190262E-3</v>
      </c>
      <c r="D31" s="21">
        <v>4.1471244059315682E-3</v>
      </c>
      <c r="E31" s="21">
        <v>3.0268731424540896E-3</v>
      </c>
      <c r="F31" s="21">
        <v>2.1938257597095001E-3</v>
      </c>
      <c r="G31" s="21">
        <v>1.4021330376084995E-3</v>
      </c>
      <c r="H31" s="21">
        <v>7.6875952727395447E-4</v>
      </c>
      <c r="I31" s="21">
        <v>-1.6092407612022797E-6</v>
      </c>
      <c r="J31" s="21">
        <v>-7.4427464862453219E-4</v>
      </c>
      <c r="K31" s="21">
        <v>-1.4993185926068797E-3</v>
      </c>
      <c r="L31" s="21">
        <v>-2.175652188229793E-3</v>
      </c>
      <c r="M31" s="21">
        <v>-2.7885243257821934E-3</v>
      </c>
      <c r="N31" s="21">
        <v>-3.3571574424675066E-3</v>
      </c>
      <c r="O31" s="21">
        <v>-3.8869937477361005E-3</v>
      </c>
      <c r="P31" s="21">
        <v>-4.3837237595262812E-3</v>
      </c>
      <c r="Q31" s="21">
        <v>-4.8490887987259756E-3</v>
      </c>
      <c r="R31" s="21">
        <v>-5.2796631725909315E-3</v>
      </c>
      <c r="S31" s="21">
        <v>-5.6786985495157483E-3</v>
      </c>
      <c r="T31" s="21">
        <v>-6.046369741630031E-3</v>
      </c>
      <c r="U31" s="21">
        <v>-6.3836803310198253E-3</v>
      </c>
      <c r="V31" s="21">
        <v>-6.6909903180366048E-3</v>
      </c>
      <c r="W31" s="21">
        <v>-6.9450802418654645E-3</v>
      </c>
      <c r="X31" s="21">
        <v>-7.1677108538572565E-3</v>
      </c>
      <c r="Y31" s="21">
        <v>-7.3594923426807957E-3</v>
      </c>
      <c r="Z31" s="21">
        <v>-7.5210087107182022E-3</v>
      </c>
      <c r="AA31" s="21">
        <v>-7.6515432969943009E-3</v>
      </c>
      <c r="AB31" s="21">
        <v>-7.7548727731285294E-3</v>
      </c>
      <c r="AC31" s="21">
        <v>-7.8373465930733355E-3</v>
      </c>
      <c r="AD31" s="21">
        <v>-7.8996068974712119E-3</v>
      </c>
      <c r="AE31" s="21">
        <v>-7.943586669074798E-3</v>
      </c>
      <c r="AF31" s="21">
        <v>-7.967865065819979E-3</v>
      </c>
      <c r="AG31" s="21">
        <v>-8.0416547834565311E-3</v>
      </c>
      <c r="AH31" s="21">
        <v>-8.1009966641288345E-3</v>
      </c>
      <c r="AI31" s="21">
        <v>-8.1476952494773935E-3</v>
      </c>
      <c r="AJ31" s="21">
        <v>-8.1818546231645639E-3</v>
      </c>
      <c r="AK31" s="21">
        <v>-8.2039465554836766E-3</v>
      </c>
      <c r="AL31" s="21">
        <v>-8.3240701472658274E-3</v>
      </c>
      <c r="AM31" s="21">
        <v>-8.437389307722476E-3</v>
      </c>
      <c r="AN31" s="21">
        <v>-8.5450557023450391E-3</v>
      </c>
      <c r="AO31" s="21">
        <v>-8.6465807493945057E-3</v>
      </c>
      <c r="AP31" s="21">
        <v>-8.7425390299888384E-3</v>
      </c>
    </row>
    <row r="32" spans="1:42" x14ac:dyDescent="0.25">
      <c r="A32" t="s">
        <v>130</v>
      </c>
      <c r="B32" t="s">
        <v>152</v>
      </c>
      <c r="C32" s="21">
        <v>-1.7834682805685897E-2</v>
      </c>
      <c r="D32" s="21">
        <v>-1.8665396887525054E-2</v>
      </c>
      <c r="E32" s="21">
        <v>-1.9270470343942303E-2</v>
      </c>
      <c r="F32" s="21">
        <v>-1.9280166346995586E-2</v>
      </c>
      <c r="G32" s="21">
        <v>-1.9241904376071872E-2</v>
      </c>
      <c r="H32" s="21">
        <v>-1.9205273385301203E-2</v>
      </c>
      <c r="I32" s="21">
        <v>-1.9417510820199158E-2</v>
      </c>
      <c r="J32" s="21">
        <v>-1.9651728596551676E-2</v>
      </c>
      <c r="K32" s="21">
        <v>-2.0195380682521302E-2</v>
      </c>
      <c r="L32" s="21">
        <v>-2.0572208664499159E-2</v>
      </c>
      <c r="M32" s="21">
        <v>-2.0809010721520915E-2</v>
      </c>
      <c r="N32" s="21">
        <v>-2.0985294965282286E-2</v>
      </c>
      <c r="O32" s="21">
        <v>-2.1115654287094887E-2</v>
      </c>
      <c r="P32" s="21">
        <v>-2.1211830531478904E-2</v>
      </c>
      <c r="Q32" s="21">
        <v>-2.1279205273958712E-2</v>
      </c>
      <c r="R32" s="21">
        <v>-2.1317621524880814E-2</v>
      </c>
      <c r="S32" s="21">
        <v>-2.1324436472309805E-2</v>
      </c>
      <c r="T32" s="21">
        <v>-2.1299605487133444E-2</v>
      </c>
      <c r="U32" s="21">
        <v>-2.1243637804528093E-2</v>
      </c>
      <c r="V32" s="21">
        <v>-2.1156691485200496E-2</v>
      </c>
      <c r="W32" s="21">
        <v>-2.099145827993143E-2</v>
      </c>
      <c r="X32" s="21">
        <v>-2.0791575124549877E-2</v>
      </c>
      <c r="Y32" s="21">
        <v>-2.0557858857733147E-2</v>
      </c>
      <c r="Z32" s="21">
        <v>-2.0290860139103695E-2</v>
      </c>
      <c r="AA32" s="21">
        <v>-1.9989874692392967E-2</v>
      </c>
      <c r="AB32" s="21">
        <v>-1.972966301705259E-2</v>
      </c>
      <c r="AC32" s="21">
        <v>-1.9451196190658021E-2</v>
      </c>
      <c r="AD32" s="21">
        <v>-1.9155198584738353E-2</v>
      </c>
      <c r="AE32" s="21">
        <v>-1.884370594428203E-2</v>
      </c>
      <c r="AF32" s="21">
        <v>-1.8515574287136627E-2</v>
      </c>
      <c r="AG32" s="21">
        <v>-1.8336106663473545E-2</v>
      </c>
      <c r="AH32" s="21">
        <v>-1.8144405420872867E-2</v>
      </c>
      <c r="AI32" s="21">
        <v>-1.7942560657602774E-2</v>
      </c>
      <c r="AJ32" s="21">
        <v>-1.7730897473759999E-2</v>
      </c>
      <c r="AK32" s="21">
        <v>-1.7509905631474587E-2</v>
      </c>
      <c r="AL32" s="21">
        <v>-1.7524850160375749E-2</v>
      </c>
      <c r="AM32" s="21">
        <v>-1.7535208215671089E-2</v>
      </c>
      <c r="AN32" s="21">
        <v>-1.7542628121866521E-2</v>
      </c>
      <c r="AO32" s="21">
        <v>-1.7546533153519311E-2</v>
      </c>
      <c r="AP32" s="21">
        <v>-1.7547647637232489E-2</v>
      </c>
    </row>
    <row r="33" spans="1:42" x14ac:dyDescent="0.25">
      <c r="A33" t="s">
        <v>131</v>
      </c>
      <c r="B33" t="s">
        <v>152</v>
      </c>
      <c r="C33" s="21">
        <v>8.2846260245350578E-4</v>
      </c>
      <c r="D33" s="21">
        <v>-7.6890425503473026E-4</v>
      </c>
      <c r="E33" s="21">
        <v>-2.2595084184924286E-3</v>
      </c>
      <c r="F33" s="21">
        <v>-3.4134949297424111E-3</v>
      </c>
      <c r="G33" s="21">
        <v>-4.084606362409815E-3</v>
      </c>
      <c r="H33" s="21">
        <v>-4.7550575194315048E-3</v>
      </c>
      <c r="I33" s="21">
        <v>-5.6125593137315022E-3</v>
      </c>
      <c r="J33" s="21">
        <v>-6.4699152307787777E-3</v>
      </c>
      <c r="K33" s="21">
        <v>-7.5892474203851368E-3</v>
      </c>
      <c r="L33" s="21">
        <v>-8.5237476488300157E-3</v>
      </c>
      <c r="M33" s="21">
        <v>-9.3038667007816489E-3</v>
      </c>
      <c r="N33" s="21">
        <v>-1.0003351306297148E-2</v>
      </c>
      <c r="O33" s="21">
        <v>-1.0636999899651944E-2</v>
      </c>
      <c r="P33" s="21">
        <v>-1.1216819053303517E-2</v>
      </c>
      <c r="Q33" s="21">
        <v>-1.1748514582944347E-2</v>
      </c>
      <c r="R33" s="21">
        <v>-1.223041681599002E-2</v>
      </c>
      <c r="S33" s="21">
        <v>-1.2663464846078054E-2</v>
      </c>
      <c r="T33" s="21">
        <v>-1.3048479027268911E-2</v>
      </c>
      <c r="U33" s="21">
        <v>-1.3386845255583979E-2</v>
      </c>
      <c r="V33" s="21">
        <v>-1.3679547129210823E-2</v>
      </c>
      <c r="W33" s="21">
        <v>-1.3893338878701367E-2</v>
      </c>
      <c r="X33" s="21">
        <v>-1.4059401692044005E-2</v>
      </c>
      <c r="Y33" s="21">
        <v>-1.4179190964348498E-2</v>
      </c>
      <c r="Z33" s="21">
        <v>-1.4253884726445287E-2</v>
      </c>
      <c r="AA33" s="21">
        <v>-1.4283369764421905E-2</v>
      </c>
      <c r="AB33" s="21">
        <v>-1.4304008609056451E-2</v>
      </c>
      <c r="AC33" s="21">
        <v>-1.4295727225797195E-2</v>
      </c>
      <c r="AD33" s="21">
        <v>-1.4259801118960858E-2</v>
      </c>
      <c r="AE33" s="21">
        <v>-1.4198761674063753E-2</v>
      </c>
      <c r="AF33" s="21">
        <v>-1.4111963775404579E-2</v>
      </c>
      <c r="AG33" s="21">
        <v>-1.412947058790226E-2</v>
      </c>
      <c r="AH33" s="21">
        <v>-1.4127505012787478E-2</v>
      </c>
      <c r="AI33" s="21">
        <v>-1.4108456145857984E-2</v>
      </c>
      <c r="AJ33" s="21">
        <v>-1.4072922645066877E-2</v>
      </c>
      <c r="AK33" s="21">
        <v>-1.4021785745275128E-2</v>
      </c>
      <c r="AL33" s="21">
        <v>-1.415505106998538E-2</v>
      </c>
      <c r="AM33" s="21">
        <v>-1.427905844573385E-2</v>
      </c>
      <c r="AN33" s="21">
        <v>-1.4395593186874001E-2</v>
      </c>
      <c r="AO33" s="21">
        <v>-1.4504245177196506E-2</v>
      </c>
      <c r="AP33" s="21">
        <v>-1.4606006581657116E-2</v>
      </c>
    </row>
    <row r="34" spans="1:42" x14ac:dyDescent="0.25">
      <c r="A34" t="s">
        <v>132</v>
      </c>
      <c r="B34" t="s">
        <v>152</v>
      </c>
      <c r="C34" s="21">
        <v>-1.8267167039638821E-2</v>
      </c>
      <c r="D34" s="21">
        <v>-1.9304128524453068E-2</v>
      </c>
      <c r="E34" s="21">
        <v>-2.007779957448963E-2</v>
      </c>
      <c r="F34" s="21">
        <v>-2.0232454892180507E-2</v>
      </c>
      <c r="G34" s="21">
        <v>-2.0314048440137678E-2</v>
      </c>
      <c r="H34" s="21">
        <v>-2.0398864200287747E-2</v>
      </c>
      <c r="I34" s="21">
        <v>-2.0718742687734826E-2</v>
      </c>
      <c r="J34" s="21">
        <v>-2.1054506573372822E-2</v>
      </c>
      <c r="K34" s="21">
        <v>-2.1729136712170916E-2</v>
      </c>
      <c r="L34" s="21">
        <v>-2.222916982788109E-2</v>
      </c>
      <c r="M34" s="21">
        <v>-2.2593328404114488E-2</v>
      </c>
      <c r="N34" s="21">
        <v>-2.2888994520611494E-2</v>
      </c>
      <c r="O34" s="21">
        <v>-2.3131096184383859E-2</v>
      </c>
      <c r="P34" s="21">
        <v>-2.3331916320913082E-2</v>
      </c>
      <c r="Q34" s="21">
        <v>-2.3497053029841231E-2</v>
      </c>
      <c r="R34" s="21">
        <v>-2.3627434201559439E-2</v>
      </c>
      <c r="S34" s="21">
        <v>-2.3719130511789199E-2</v>
      </c>
      <c r="T34" s="21">
        <v>-2.3772160930250752E-2</v>
      </c>
      <c r="U34" s="21">
        <v>-2.3787013671331292E-2</v>
      </c>
      <c r="V34" s="21">
        <v>-2.3763915903829369E-2</v>
      </c>
      <c r="W34" s="21">
        <v>-2.3649648233425746E-2</v>
      </c>
      <c r="X34" s="21">
        <v>-2.3493461988330744E-2</v>
      </c>
      <c r="Y34" s="21">
        <v>-2.3296214331018583E-2</v>
      </c>
      <c r="Z34" s="21">
        <v>-2.3058397937650688E-2</v>
      </c>
      <c r="AA34" s="21">
        <v>-2.2779264803663213E-2</v>
      </c>
      <c r="AB34" s="21">
        <v>-2.253132998065438E-2</v>
      </c>
      <c r="AC34" s="21">
        <v>-2.2260513003003357E-2</v>
      </c>
      <c r="AD34" s="21">
        <v>-2.1967711416781555E-2</v>
      </c>
      <c r="AE34" s="21">
        <v>-2.1655099925478871E-2</v>
      </c>
      <c r="AF34" s="21">
        <v>-2.1321816219128265E-2</v>
      </c>
      <c r="AG34" s="21">
        <v>-2.1155808208749349E-2</v>
      </c>
      <c r="AH34" s="21">
        <v>-2.0974408420464996E-2</v>
      </c>
      <c r="AI34" s="21">
        <v>-2.0779819054330795E-2</v>
      </c>
      <c r="AJ34" s="21">
        <v>-2.0572416502694479E-2</v>
      </c>
      <c r="AK34" s="21">
        <v>-2.0352882315157306E-2</v>
      </c>
      <c r="AL34" s="21">
        <v>-2.0404801230516245E-2</v>
      </c>
      <c r="AM34" s="21">
        <v>-2.0450419338879089E-2</v>
      </c>
      <c r="AN34" s="21">
        <v>-2.0491560940042397E-2</v>
      </c>
      <c r="AO34" s="21">
        <v>-2.052758295700291E-2</v>
      </c>
      <c r="AP34" s="21">
        <v>-2.0559441761678787E-2</v>
      </c>
    </row>
    <row r="35" spans="1:42" x14ac:dyDescent="0.25">
      <c r="A35" t="s">
        <v>133</v>
      </c>
      <c r="B35" t="s">
        <v>152</v>
      </c>
      <c r="C35" s="21">
        <v>-1.0740907423438806E-2</v>
      </c>
      <c r="D35" s="21">
        <v>-1.0965529249297334E-2</v>
      </c>
      <c r="E35" s="21">
        <v>-1.0987715980975199E-2</v>
      </c>
      <c r="F35" s="21">
        <v>-1.0679027572294719E-2</v>
      </c>
      <c r="G35" s="21">
        <v>-1.0408335447024242E-2</v>
      </c>
      <c r="H35" s="21">
        <v>-1.0040683884227353E-2</v>
      </c>
      <c r="I35" s="21">
        <v>-9.8676022138728392E-3</v>
      </c>
      <c r="J35" s="21">
        <v>-9.7774948828484587E-3</v>
      </c>
      <c r="K35" s="21">
        <v>-9.9757979457771873E-3</v>
      </c>
      <c r="L35" s="21">
        <v>-1.00850171024357E-2</v>
      </c>
      <c r="M35" s="21">
        <v>-1.0129358105483877E-2</v>
      </c>
      <c r="N35" s="21">
        <v>-1.0150212676655779E-2</v>
      </c>
      <c r="O35" s="21">
        <v>-1.0154834737085672E-2</v>
      </c>
      <c r="P35" s="21">
        <v>-1.014850598991679E-2</v>
      </c>
      <c r="Q35" s="21">
        <v>-1.0133224307777244E-2</v>
      </c>
      <c r="R35" s="21">
        <v>-1.01111870110418E-2</v>
      </c>
      <c r="S35" s="21">
        <v>-1.0077629371821162E-2</v>
      </c>
      <c r="T35" s="21">
        <v>-1.0031995206681188E-2</v>
      </c>
      <c r="U35" s="21">
        <v>-9.9745164516793494E-3</v>
      </c>
      <c r="V35" s="21">
        <v>-9.9049555145446777E-3</v>
      </c>
      <c r="W35" s="21">
        <v>-9.7925189056284889E-3</v>
      </c>
      <c r="X35" s="21">
        <v>-9.6657772653665486E-3</v>
      </c>
      <c r="Y35" s="21">
        <v>-9.5251253572087302E-3</v>
      </c>
      <c r="Z35" s="21">
        <v>-9.3709114741782895E-3</v>
      </c>
      <c r="AA35" s="21">
        <v>-9.2021750192704532E-3</v>
      </c>
      <c r="AB35" s="21">
        <v>-9.0622617014110562E-3</v>
      </c>
      <c r="AC35" s="21">
        <v>-8.9150924295167133E-3</v>
      </c>
      <c r="AD35" s="21">
        <v>-8.7606992054559685E-3</v>
      </c>
      <c r="AE35" s="21">
        <v>-8.6004761092963455E-3</v>
      </c>
      <c r="AF35" s="21">
        <v>-8.4324537592970761E-3</v>
      </c>
      <c r="AG35" s="21">
        <v>-8.3449186268540476E-3</v>
      </c>
      <c r="AH35" s="21">
        <v>-8.251536348255567E-3</v>
      </c>
      <c r="AI35" s="21">
        <v>-8.1538560486086598E-3</v>
      </c>
      <c r="AJ35" s="21">
        <v>-8.0517953974602596E-3</v>
      </c>
      <c r="AK35" s="21">
        <v>-7.9454342621753937E-3</v>
      </c>
      <c r="AL35" s="21">
        <v>-7.9601061053652944E-3</v>
      </c>
      <c r="AM35" s="21">
        <v>-7.9724742636944068E-3</v>
      </c>
      <c r="AN35" s="21">
        <v>-7.983608075193882E-3</v>
      </c>
      <c r="AO35" s="21">
        <v>-7.9929321565625211E-3</v>
      </c>
      <c r="AP35" s="21">
        <v>-8.0008028550218602E-3</v>
      </c>
    </row>
    <row r="36" spans="1:42" x14ac:dyDescent="0.25">
      <c r="A36" t="s">
        <v>134</v>
      </c>
      <c r="B36" t="s">
        <v>152</v>
      </c>
      <c r="C36" s="21">
        <v>-2.4357432300018522E-2</v>
      </c>
      <c r="D36" s="21">
        <v>-2.4969097336643875E-2</v>
      </c>
      <c r="E36" s="21">
        <v>-2.5323843233614085E-2</v>
      </c>
      <c r="F36" s="21">
        <v>-2.5061849079606902E-2</v>
      </c>
      <c r="G36" s="21">
        <v>-2.4787588953112505E-2</v>
      </c>
      <c r="H36" s="21">
        <v>-2.4602475202389118E-2</v>
      </c>
      <c r="I36" s="21">
        <v>-2.4630038108468366E-2</v>
      </c>
      <c r="J36" s="21">
        <v>-2.4684457469355048E-2</v>
      </c>
      <c r="K36" s="21">
        <v>-2.5037982904346945E-2</v>
      </c>
      <c r="L36" s="21">
        <v>-2.5237619990628124E-2</v>
      </c>
      <c r="M36" s="21">
        <v>-2.5298115612710115E-2</v>
      </c>
      <c r="N36" s="21">
        <v>-2.530478597891761E-2</v>
      </c>
      <c r="O36" s="21">
        <v>-2.5271311834036359E-2</v>
      </c>
      <c r="P36" s="21">
        <v>-2.5208962356149278E-2</v>
      </c>
      <c r="Q36" s="21">
        <v>-2.512267065502094E-2</v>
      </c>
      <c r="R36" s="21">
        <v>-2.5015880269620927E-2</v>
      </c>
      <c r="S36" s="21">
        <v>-2.4881654264739872E-2</v>
      </c>
      <c r="T36" s="21">
        <v>-2.4719807659850379E-2</v>
      </c>
      <c r="U36" s="21">
        <v>-2.4530671996622677E-2</v>
      </c>
      <c r="V36" s="21">
        <v>-2.4314284375616724E-2</v>
      </c>
      <c r="W36" s="21">
        <v>-2.4019295709495903E-2</v>
      </c>
      <c r="X36" s="21">
        <v>-2.3692874733065306E-2</v>
      </c>
      <c r="Y36" s="21">
        <v>-2.333575522095771E-2</v>
      </c>
      <c r="Z36" s="21">
        <v>-2.294837268570768E-2</v>
      </c>
      <c r="AA36" s="21">
        <v>-2.2529915978060921E-2</v>
      </c>
      <c r="AB36" s="21">
        <v>-2.2183346404427512E-2</v>
      </c>
      <c r="AC36" s="21">
        <v>-2.1821052981800815E-2</v>
      </c>
      <c r="AD36" s="21">
        <v>-2.1443619718511192E-2</v>
      </c>
      <c r="AE36" s="21">
        <v>-2.1052956647273025E-2</v>
      </c>
      <c r="AF36" s="21">
        <v>-2.0647848754227038E-2</v>
      </c>
      <c r="AG36" s="21">
        <v>-2.0414649834625653E-2</v>
      </c>
      <c r="AH36" s="21">
        <v>-2.0170518476928578E-2</v>
      </c>
      <c r="AI36" s="21">
        <v>-1.9917486604547091E-2</v>
      </c>
      <c r="AJ36" s="21">
        <v>-1.9655818279285975E-2</v>
      </c>
      <c r="AK36" s="21">
        <v>-1.9385972696946585E-2</v>
      </c>
      <c r="AL36" s="21">
        <v>-1.937913358293189E-2</v>
      </c>
      <c r="AM36" s="21">
        <v>-1.9368116849132588E-2</v>
      </c>
      <c r="AN36" s="21">
        <v>-1.935459697876632E-2</v>
      </c>
      <c r="AO36" s="21">
        <v>-1.9337950180919328E-2</v>
      </c>
      <c r="AP36" s="21">
        <v>-1.9318935919702268E-2</v>
      </c>
    </row>
    <row r="37" spans="1:42" x14ac:dyDescent="0.25">
      <c r="A37" t="s">
        <v>135</v>
      </c>
      <c r="B37" t="s">
        <v>152</v>
      </c>
      <c r="C37" s="21">
        <v>8.7225867935138979E-3</v>
      </c>
      <c r="D37" s="21">
        <v>5.8282100375040002E-3</v>
      </c>
      <c r="E37" s="21">
        <v>3.1601461428665267E-3</v>
      </c>
      <c r="F37" s="21">
        <v>1.1421820765504798E-3</v>
      </c>
      <c r="G37" s="21">
        <v>-5.927322068952634E-4</v>
      </c>
      <c r="H37" s="21">
        <v>-2.0387909224566236E-3</v>
      </c>
      <c r="I37" s="21">
        <v>-3.5433205704658022E-3</v>
      </c>
      <c r="J37" s="21">
        <v>-5.0109267382127953E-3</v>
      </c>
      <c r="K37" s="21">
        <v>-6.7679004852458924E-3</v>
      </c>
      <c r="L37" s="21">
        <v>-8.2594458871780851E-3</v>
      </c>
      <c r="M37" s="21">
        <v>-9.5722213075566387E-3</v>
      </c>
      <c r="N37" s="21">
        <v>-1.0728309279020465E-2</v>
      </c>
      <c r="O37" s="21">
        <v>-1.1752592764840974E-2</v>
      </c>
      <c r="P37" s="21">
        <v>-1.2666457173063916E-2</v>
      </c>
      <c r="Q37" s="21">
        <v>-1.3482426672087211E-2</v>
      </c>
      <c r="R37" s="21">
        <v>-1.4188411799584077E-2</v>
      </c>
      <c r="S37" s="21">
        <v>-1.4807872029061642E-2</v>
      </c>
      <c r="T37" s="21">
        <v>-1.534454237217231E-2</v>
      </c>
      <c r="U37" s="21">
        <v>-1.580250405795014E-2</v>
      </c>
      <c r="V37" s="21">
        <v>-1.6185124849743771E-2</v>
      </c>
      <c r="W37" s="21">
        <v>-1.6446460534019547E-2</v>
      </c>
      <c r="X37" s="21">
        <v>-1.6638363606726769E-2</v>
      </c>
      <c r="Y37" s="21">
        <v>-1.6763459204722664E-2</v>
      </c>
      <c r="Z37" s="21">
        <v>-1.6824003199997994E-2</v>
      </c>
      <c r="AA37" s="21">
        <v>-1.6820931027163422E-2</v>
      </c>
      <c r="AB37" s="21">
        <v>-1.6819426535787274E-2</v>
      </c>
      <c r="AC37" s="21">
        <v>-1.6774125463422718E-2</v>
      </c>
      <c r="AD37" s="21">
        <v>-1.6687725331438141E-2</v>
      </c>
      <c r="AE37" s="21">
        <v>-1.6564065875656286E-2</v>
      </c>
      <c r="AF37" s="21">
        <v>-1.6403657388328663E-2</v>
      </c>
      <c r="AG37" s="21">
        <v>-1.6350539116337659E-2</v>
      </c>
      <c r="AH37" s="21">
        <v>-1.6272626924123845E-2</v>
      </c>
      <c r="AI37" s="21">
        <v>-1.617299048468912E-2</v>
      </c>
      <c r="AJ37" s="21">
        <v>-1.6052818708353955E-2</v>
      </c>
      <c r="AK37" s="21">
        <v>-1.5913398648035038E-2</v>
      </c>
      <c r="AL37" s="21">
        <v>-1.5978458257971062E-2</v>
      </c>
      <c r="AM37" s="21">
        <v>-1.6034946223340396E-2</v>
      </c>
      <c r="AN37" s="21">
        <v>-1.6084840656810429E-2</v>
      </c>
      <c r="AO37" s="21">
        <v>-1.6127882229835855E-2</v>
      </c>
      <c r="AP37" s="21">
        <v>-1.6165061690609495E-2</v>
      </c>
    </row>
    <row r="38" spans="1:42" x14ac:dyDescent="0.25">
      <c r="A38" t="s">
        <v>136</v>
      </c>
      <c r="B38" t="s">
        <v>152</v>
      </c>
      <c r="C38" s="21">
        <v>5.5290588339949043E-3</v>
      </c>
      <c r="D38" s="21">
        <v>2.3382014092614423E-3</v>
      </c>
      <c r="E38" s="21">
        <v>-6.9720645004012205E-4</v>
      </c>
      <c r="F38" s="21">
        <v>-3.1059149681194054E-3</v>
      </c>
      <c r="G38" s="21">
        <v>-5.3339233714340129E-3</v>
      </c>
      <c r="H38" s="21">
        <v>-7.0461481327177555E-3</v>
      </c>
      <c r="I38" s="21">
        <v>-8.855801960869214E-3</v>
      </c>
      <c r="J38" s="21">
        <v>-1.065695571443015E-2</v>
      </c>
      <c r="K38" s="21">
        <v>-1.27723264524916E-2</v>
      </c>
      <c r="L38" s="21">
        <v>-1.4639165332972937E-2</v>
      </c>
      <c r="M38" s="21">
        <v>-1.6345919252606644E-2</v>
      </c>
      <c r="N38" s="21">
        <v>-1.7928008125690065E-2</v>
      </c>
      <c r="O38" s="21">
        <v>-1.9403686082814064E-2</v>
      </c>
      <c r="P38" s="21">
        <v>-2.0788681911308116E-2</v>
      </c>
      <c r="Q38" s="21">
        <v>-2.208977722817318E-2</v>
      </c>
      <c r="R38" s="21">
        <v>-2.3259639555904821E-2</v>
      </c>
      <c r="S38" s="21">
        <v>-2.434382785430822E-2</v>
      </c>
      <c r="T38" s="21">
        <v>-2.5342438768834907E-2</v>
      </c>
      <c r="U38" s="21">
        <v>-2.625603309985225E-2</v>
      </c>
      <c r="V38" s="21">
        <v>-2.7084810083806254E-2</v>
      </c>
      <c r="W38" s="21">
        <v>-2.7773452874593985E-2</v>
      </c>
      <c r="X38" s="21">
        <v>-2.8369750277227546E-2</v>
      </c>
      <c r="Y38" s="21">
        <v>-2.8874228894984144E-2</v>
      </c>
      <c r="Z38" s="21">
        <v>-2.9286994588363813E-2</v>
      </c>
      <c r="AA38" s="21">
        <v>-2.9606924302732929E-2</v>
      </c>
      <c r="AB38" s="21">
        <v>-2.9605261915840342E-2</v>
      </c>
      <c r="AC38" s="21">
        <v>-2.9553735708282902E-2</v>
      </c>
      <c r="AD38" s="21">
        <v>-2.9454181020780568E-2</v>
      </c>
      <c r="AE38" s="21">
        <v>-2.930966257958334E-2</v>
      </c>
      <c r="AF38" s="21">
        <v>-2.9120233843546894E-2</v>
      </c>
      <c r="AG38" s="21">
        <v>-2.9087449770345719E-2</v>
      </c>
      <c r="AH38" s="21">
        <v>-2.9023587765052761E-2</v>
      </c>
      <c r="AI38" s="21">
        <v>-2.8931425831461244E-2</v>
      </c>
      <c r="AJ38" s="21">
        <v>-2.8811831141747901E-2</v>
      </c>
      <c r="AK38" s="21">
        <v>-2.8665927641767897E-2</v>
      </c>
      <c r="AL38" s="21">
        <v>-2.8900337489588979E-2</v>
      </c>
      <c r="AM38" s="21">
        <v>-2.9121471215539763E-2</v>
      </c>
      <c r="AN38" s="21">
        <v>-2.9331568286770082E-2</v>
      </c>
      <c r="AO38" s="21">
        <v>-2.9530065466811917E-2</v>
      </c>
      <c r="AP38" s="21">
        <v>-2.9718180796596605E-2</v>
      </c>
    </row>
    <row r="39" spans="1:42" x14ac:dyDescent="0.25">
      <c r="A39" t="s">
        <v>137</v>
      </c>
      <c r="B39" t="s">
        <v>152</v>
      </c>
      <c r="C39" s="21">
        <v>4.1604327306178135E-2</v>
      </c>
      <c r="D39" s="21">
        <v>3.6966110151173126E-2</v>
      </c>
      <c r="E39" s="21">
        <v>3.2462605388330346E-2</v>
      </c>
      <c r="F39" s="21">
        <v>2.8485569877734207E-2</v>
      </c>
      <c r="G39" s="21">
        <v>2.4936524772003921E-2</v>
      </c>
      <c r="H39" s="21">
        <v>2.1937570310779364E-2</v>
      </c>
      <c r="I39" s="21">
        <v>1.8862855589160787E-2</v>
      </c>
      <c r="J39" s="21">
        <v>1.5836620180960992E-2</v>
      </c>
      <c r="K39" s="21">
        <v>1.2545409191103474E-2</v>
      </c>
      <c r="L39" s="21">
        <v>9.5289830168194811E-3</v>
      </c>
      <c r="M39" s="21">
        <v>6.648265665004871E-3</v>
      </c>
      <c r="N39" s="21">
        <v>3.9179122259689336E-3</v>
      </c>
      <c r="O39" s="21">
        <v>1.3203303803734912E-3</v>
      </c>
      <c r="P39" s="21">
        <v>-1.1595845571097385E-3</v>
      </c>
      <c r="Q39" s="21">
        <v>-3.5286129182310333E-3</v>
      </c>
      <c r="R39" s="21">
        <v>-5.7481207398097922E-3</v>
      </c>
      <c r="S39" s="21">
        <v>-7.8534840812860551E-3</v>
      </c>
      <c r="T39" s="21">
        <v>-9.8452165293316796E-3</v>
      </c>
      <c r="U39" s="21">
        <v>-1.172429295760935E-2</v>
      </c>
      <c r="V39" s="21">
        <v>-1.3491379014077154E-2</v>
      </c>
      <c r="W39" s="21">
        <v>-1.5139387228467527E-2</v>
      </c>
      <c r="X39" s="21">
        <v>-1.6666730966578669E-2</v>
      </c>
      <c r="Y39" s="21">
        <v>-1.8074608718643859E-2</v>
      </c>
      <c r="Z39" s="21">
        <v>-1.9363803778965405E-2</v>
      </c>
      <c r="AA39" s="21">
        <v>-2.053387269099094E-2</v>
      </c>
      <c r="AB39" s="21">
        <v>-2.1257401279340726E-2</v>
      </c>
      <c r="AC39" s="21">
        <v>-2.1901108202585284E-2</v>
      </c>
      <c r="AD39" s="21">
        <v>-2.2467852565494439E-2</v>
      </c>
      <c r="AE39" s="21">
        <v>-2.29617133895621E-2</v>
      </c>
      <c r="AF39" s="21">
        <v>-2.3383731121456641E-2</v>
      </c>
      <c r="AG39" s="21">
        <v>-2.3811181416792948E-2</v>
      </c>
      <c r="AH39" s="21">
        <v>-2.4187176399601995E-2</v>
      </c>
      <c r="AI39" s="21">
        <v>-2.4515288949420899E-2</v>
      </c>
      <c r="AJ39" s="21">
        <v>-2.4797176863878168E-2</v>
      </c>
      <c r="AK39" s="21">
        <v>-2.5034697512202886E-2</v>
      </c>
      <c r="AL39" s="21">
        <v>-2.5450960137290313E-2</v>
      </c>
      <c r="AM39" s="21">
        <v>-2.5845473717817757E-2</v>
      </c>
      <c r="AN39" s="21">
        <v>-2.6220829280933611E-2</v>
      </c>
      <c r="AO39" s="21">
        <v>-2.6576817729062174E-2</v>
      </c>
      <c r="AP39" s="21">
        <v>-2.6914966995066347E-2</v>
      </c>
    </row>
    <row r="40" spans="1:42" x14ac:dyDescent="0.25">
      <c r="A40" t="s">
        <v>138</v>
      </c>
      <c r="B40" t="s">
        <v>152</v>
      </c>
      <c r="C40" s="21">
        <v>6.9659398940041806E-4</v>
      </c>
      <c r="D40" s="21">
        <v>-1.592944004815966E-3</v>
      </c>
      <c r="E40" s="21">
        <v>-3.698205979561664E-3</v>
      </c>
      <c r="F40" s="21">
        <v>-5.1445469104205444E-3</v>
      </c>
      <c r="G40" s="21">
        <v>-6.3803883390148308E-3</v>
      </c>
      <c r="H40" s="21">
        <v>-7.4642972991242895E-3</v>
      </c>
      <c r="I40" s="21">
        <v>-8.6494782776437851E-3</v>
      </c>
      <c r="J40" s="21">
        <v>-9.8470199955298376E-3</v>
      </c>
      <c r="K40" s="21">
        <v>-1.1437831394970288E-2</v>
      </c>
      <c r="L40" s="21">
        <v>-1.2772746528909418E-2</v>
      </c>
      <c r="M40" s="21">
        <v>-1.3850734109494944E-2</v>
      </c>
      <c r="N40" s="21">
        <v>-1.4820197153648018E-2</v>
      </c>
      <c r="O40" s="21">
        <v>-1.5701968859305415E-2</v>
      </c>
      <c r="P40" s="21">
        <v>-1.651341361877201E-2</v>
      </c>
      <c r="Q40" s="21">
        <v>-1.7262826384125685E-2</v>
      </c>
      <c r="R40" s="21">
        <v>-1.7940022108268006E-2</v>
      </c>
      <c r="S40" s="21">
        <v>-1.8552829998892406E-2</v>
      </c>
      <c r="T40" s="21">
        <v>-1.9101780635150944E-2</v>
      </c>
      <c r="U40" s="21">
        <v>-1.9587864145016454E-2</v>
      </c>
      <c r="V40" s="21">
        <v>-2.001170114027423E-2</v>
      </c>
      <c r="W40" s="21">
        <v>-2.0323873340914289E-2</v>
      </c>
      <c r="X40" s="21">
        <v>-2.056885245787754E-2</v>
      </c>
      <c r="Y40" s="21">
        <v>-2.0747958421301116E-2</v>
      </c>
      <c r="Z40" s="21">
        <v>-2.0862109687920183E-2</v>
      </c>
      <c r="AA40" s="21">
        <v>-2.0911005086232726E-2</v>
      </c>
      <c r="AB40" s="21">
        <v>-2.0951589775293822E-2</v>
      </c>
      <c r="AC40" s="21">
        <v>-2.0948703171307814E-2</v>
      </c>
      <c r="AD40" s="21">
        <v>-2.0904268988501173E-2</v>
      </c>
      <c r="AE40" s="21">
        <v>-2.0821424576971864E-2</v>
      </c>
      <c r="AF40" s="21">
        <v>-2.0700179983455608E-2</v>
      </c>
      <c r="AG40" s="21">
        <v>-2.0705738549984615E-2</v>
      </c>
      <c r="AH40" s="21">
        <v>-2.0683816375947933E-2</v>
      </c>
      <c r="AI40" s="21">
        <v>-2.0637312715992756E-2</v>
      </c>
      <c r="AJ40" s="21">
        <v>-2.0567225358330998E-2</v>
      </c>
      <c r="AK40" s="21">
        <v>-2.0474685651536956E-2</v>
      </c>
      <c r="AL40" s="21">
        <v>-2.0618756097699947E-2</v>
      </c>
      <c r="AM40" s="21">
        <v>-2.0752160907568457E-2</v>
      </c>
      <c r="AN40" s="21">
        <v>-2.0877119363194002E-2</v>
      </c>
      <c r="AO40" s="21">
        <v>-2.0993281310301287E-2</v>
      </c>
      <c r="AP40" s="21">
        <v>-2.1101786060248845E-2</v>
      </c>
    </row>
    <row r="41" spans="1:42" x14ac:dyDescent="0.25">
      <c r="A41" t="s">
        <v>139</v>
      </c>
      <c r="B41" t="s">
        <v>152</v>
      </c>
      <c r="C41" s="21">
        <v>-2.8420863397034812E-2</v>
      </c>
      <c r="D41" s="21">
        <v>-2.9512358106101644E-2</v>
      </c>
      <c r="E41" s="21">
        <v>-3.0309376780515818E-2</v>
      </c>
      <c r="F41" s="21">
        <v>-3.0322207403086776E-2</v>
      </c>
      <c r="G41" s="21">
        <v>-3.0197650518629049E-2</v>
      </c>
      <c r="H41" s="21">
        <v>-3.0203083979112533E-2</v>
      </c>
      <c r="I41" s="21">
        <v>-3.0454493681305039E-2</v>
      </c>
      <c r="J41" s="21">
        <v>-3.072785257046029E-2</v>
      </c>
      <c r="K41" s="21">
        <v>-3.1444257926987351E-2</v>
      </c>
      <c r="L41" s="21">
        <v>-3.1934001663962264E-2</v>
      </c>
      <c r="M41" s="21">
        <v>-3.2221373352585569E-2</v>
      </c>
      <c r="N41" s="21">
        <v>-3.2425276738941022E-2</v>
      </c>
      <c r="O41" s="21">
        <v>-3.2565683272658907E-2</v>
      </c>
      <c r="P41" s="21">
        <v>-3.2659246046557844E-2</v>
      </c>
      <c r="Q41" s="21">
        <v>-3.2713515855919972E-2</v>
      </c>
      <c r="R41" s="21">
        <v>-3.2730077837581417E-2</v>
      </c>
      <c r="S41" s="21">
        <v>-3.2702851016090828E-2</v>
      </c>
      <c r="T41" s="21">
        <v>-3.2631767324279193E-2</v>
      </c>
      <c r="U41" s="21">
        <v>-3.2517089137652833E-2</v>
      </c>
      <c r="V41" s="21">
        <v>-3.2358915914584174E-2</v>
      </c>
      <c r="W41" s="21">
        <v>-3.2087815633195294E-2</v>
      </c>
      <c r="X41" s="21">
        <v>-3.176735798877206E-2</v>
      </c>
      <c r="Y41" s="21">
        <v>-3.1398468216191799E-2</v>
      </c>
      <c r="Z41" s="21">
        <v>-3.0981568642578255E-2</v>
      </c>
      <c r="AA41" s="21">
        <v>-3.0515885127107623E-2</v>
      </c>
      <c r="AB41" s="21">
        <v>-3.0131306533112773E-2</v>
      </c>
      <c r="AC41" s="21">
        <v>-2.9720119685567953E-2</v>
      </c>
      <c r="AD41" s="21">
        <v>-2.9283450852758547E-2</v>
      </c>
      <c r="AE41" s="21">
        <v>-2.8823697858010838E-2</v>
      </c>
      <c r="AF41" s="21">
        <v>-2.8340320421586879E-2</v>
      </c>
      <c r="AG41" s="21">
        <v>-2.8083690634458064E-2</v>
      </c>
      <c r="AH41" s="21">
        <v>-2.780945013202954E-2</v>
      </c>
      <c r="AI41" s="21">
        <v>-2.7520071219087283E-2</v>
      </c>
      <c r="AJ41" s="21">
        <v>-2.7216128226174335E-2</v>
      </c>
      <c r="AK41" s="21">
        <v>-2.6898411004180695E-2</v>
      </c>
      <c r="AL41" s="21">
        <v>-2.6936205486473352E-2</v>
      </c>
      <c r="AM41" s="21">
        <v>-2.6967383384193244E-2</v>
      </c>
      <c r="AN41" s="21">
        <v>-2.6994150062389977E-2</v>
      </c>
      <c r="AO41" s="21">
        <v>-2.7015866419628026E-2</v>
      </c>
      <c r="AP41" s="21">
        <v>-2.7033648108404862E-2</v>
      </c>
    </row>
    <row r="42" spans="1:42" x14ac:dyDescent="0.25">
      <c r="A42" t="s">
        <v>140</v>
      </c>
      <c r="B42" t="s">
        <v>152</v>
      </c>
      <c r="C42" s="21">
        <v>-4.1089963592653045E-2</v>
      </c>
      <c r="D42" s="21">
        <v>-4.1891246806710164E-2</v>
      </c>
      <c r="E42" s="21">
        <v>-4.232045683468591E-2</v>
      </c>
      <c r="F42" s="21">
        <v>-4.1810666184773915E-2</v>
      </c>
      <c r="G42" s="21">
        <v>-4.1190688740460973E-2</v>
      </c>
      <c r="H42" s="21">
        <v>-4.0856912645579363E-2</v>
      </c>
      <c r="I42" s="21">
        <v>-4.0820743070649979E-2</v>
      </c>
      <c r="J42" s="21">
        <v>-4.0809314903821781E-2</v>
      </c>
      <c r="K42" s="21">
        <v>-4.1311404493397874E-2</v>
      </c>
      <c r="L42" s="21">
        <v>-4.1567014902475219E-2</v>
      </c>
      <c r="M42" s="21">
        <v>-4.1602383830178447E-2</v>
      </c>
      <c r="N42" s="21">
        <v>-4.1551809189975031E-2</v>
      </c>
      <c r="O42" s="21">
        <v>-4.1437759101071003E-2</v>
      </c>
      <c r="P42" s="21">
        <v>-4.1279002069402715E-2</v>
      </c>
      <c r="Q42" s="21">
        <v>-4.1084055867032093E-2</v>
      </c>
      <c r="R42" s="21">
        <v>-4.086237054674971E-2</v>
      </c>
      <c r="S42" s="21">
        <v>-4.0598998259089317E-2</v>
      </c>
      <c r="T42" s="21">
        <v>-4.0293824183421062E-2</v>
      </c>
      <c r="U42" s="21">
        <v>-3.9946959578950544E-2</v>
      </c>
      <c r="V42" s="21">
        <v>-3.9558459779026264E-2</v>
      </c>
      <c r="W42" s="21">
        <v>-3.9047289688248943E-2</v>
      </c>
      <c r="X42" s="21">
        <v>-3.8488129385589473E-2</v>
      </c>
      <c r="Y42" s="21">
        <v>-3.7881981716541419E-2</v>
      </c>
      <c r="Z42" s="21">
        <v>-3.7229248785009855E-2</v>
      </c>
      <c r="AA42" s="21">
        <v>-3.6529166184622375E-2</v>
      </c>
      <c r="AB42" s="21">
        <v>-3.5984508051222122E-2</v>
      </c>
      <c r="AC42" s="21">
        <v>-3.5414632679628813E-2</v>
      </c>
      <c r="AD42" s="21">
        <v>-3.4820677210255974E-2</v>
      </c>
      <c r="AE42" s="21">
        <v>-3.4205051520203061E-2</v>
      </c>
      <c r="AF42" s="21">
        <v>-3.35673224110795E-2</v>
      </c>
      <c r="AG42" s="21">
        <v>-3.320557539655937E-2</v>
      </c>
      <c r="AH42" s="21">
        <v>-3.2827026517604899E-2</v>
      </c>
      <c r="AI42" s="21">
        <v>-3.2434214490082817E-2</v>
      </c>
      <c r="AJ42" s="21">
        <v>-3.2027738747756163E-2</v>
      </c>
      <c r="AK42" s="21">
        <v>-3.1608413835598211E-2</v>
      </c>
      <c r="AL42" s="21">
        <v>-3.1600822780793597E-2</v>
      </c>
      <c r="AM42" s="21">
        <v>-3.158741695604167E-2</v>
      </c>
      <c r="AN42" s="21">
        <v>-3.1570574654110554E-2</v>
      </c>
      <c r="AO42" s="21">
        <v>-3.1549589443035798E-2</v>
      </c>
      <c r="AP42" s="21">
        <v>-3.1525667552565799E-2</v>
      </c>
    </row>
    <row r="43" spans="1:42" x14ac:dyDescent="0.25">
      <c r="A43" t="s">
        <v>141</v>
      </c>
      <c r="B43" t="s">
        <v>152</v>
      </c>
      <c r="C43" s="21">
        <v>-2.6753984986229079E-2</v>
      </c>
      <c r="D43" s="21">
        <v>-2.7625982009517963E-2</v>
      </c>
      <c r="E43" s="21">
        <v>-2.8257148971998602E-2</v>
      </c>
      <c r="F43" s="21">
        <v>-2.8166189723027202E-2</v>
      </c>
      <c r="G43" s="21">
        <v>-2.7936787852515688E-2</v>
      </c>
      <c r="H43" s="21">
        <v>-2.7863072729362448E-2</v>
      </c>
      <c r="I43" s="21">
        <v>-2.8002625712683027E-2</v>
      </c>
      <c r="J43" s="21">
        <v>-2.8162400467948628E-2</v>
      </c>
      <c r="K43" s="21">
        <v>-2.8720701823449296E-2</v>
      </c>
      <c r="L43" s="21">
        <v>-2.9065430645032253E-2</v>
      </c>
      <c r="M43" s="21">
        <v>-2.9194721754138175E-2</v>
      </c>
      <c r="N43" s="21">
        <v>-2.9249043935936386E-2</v>
      </c>
      <c r="O43" s="21">
        <v>-2.9247762838176677E-2</v>
      </c>
      <c r="P43" s="21">
        <v>-2.9206857857016877E-2</v>
      </c>
      <c r="Q43" s="21">
        <v>-2.9133768271158045E-2</v>
      </c>
      <c r="R43" s="21">
        <v>-2.9030310736067988E-2</v>
      </c>
      <c r="S43" s="21">
        <v>-2.8890919351305944E-2</v>
      </c>
      <c r="T43" s="21">
        <v>-2.8715706824920556E-2</v>
      </c>
      <c r="U43" s="21">
        <v>-2.8505185398133709E-2</v>
      </c>
      <c r="V43" s="21">
        <v>-2.8259615638198315E-2</v>
      </c>
      <c r="W43" s="21">
        <v>-2.7917503534753918E-2</v>
      </c>
      <c r="X43" s="21">
        <v>-2.7535534727995165E-2</v>
      </c>
      <c r="Y43" s="21">
        <v>-2.711478511753504E-2</v>
      </c>
      <c r="Z43" s="21">
        <v>-2.6655911612089161E-2</v>
      </c>
      <c r="AA43" s="21">
        <v>-2.6158358181396807E-2</v>
      </c>
      <c r="AB43" s="21">
        <v>-2.5762976327727505E-2</v>
      </c>
      <c r="AC43" s="21">
        <v>-2.5346757491563468E-2</v>
      </c>
      <c r="AD43" s="21">
        <v>-2.4910760657515796E-2</v>
      </c>
      <c r="AE43" s="21">
        <v>-2.4457325572782657E-2</v>
      </c>
      <c r="AF43" s="21">
        <v>-2.3985725893240703E-2</v>
      </c>
      <c r="AG43" s="21">
        <v>-2.371237166562444E-2</v>
      </c>
      <c r="AH43" s="21">
        <v>-2.3425479607292535E-2</v>
      </c>
      <c r="AI43" s="21">
        <v>-2.3127471503993149E-2</v>
      </c>
      <c r="AJ43" s="21">
        <v>-2.2818922605059605E-2</v>
      </c>
      <c r="AK43" s="21">
        <v>-2.2500540913677439E-2</v>
      </c>
      <c r="AL43" s="21">
        <v>-2.2481086412292323E-2</v>
      </c>
      <c r="AM43" s="21">
        <v>-2.245697609580706E-2</v>
      </c>
      <c r="AN43" s="21">
        <v>-2.2430255529719334E-2</v>
      </c>
      <c r="AO43" s="21">
        <v>-2.2400406568560974E-2</v>
      </c>
      <c r="AP43" s="21">
        <v>-2.2368414975404025E-2</v>
      </c>
    </row>
    <row r="44" spans="1:42" x14ac:dyDescent="0.25">
      <c r="A44" t="s">
        <v>142</v>
      </c>
      <c r="B44" t="s">
        <v>152</v>
      </c>
      <c r="C44" s="21">
        <v>-1.1662709902888757E-3</v>
      </c>
      <c r="D44" s="21">
        <v>-2.2013913106340155E-3</v>
      </c>
      <c r="E44" s="21">
        <v>-3.0713550997152339E-3</v>
      </c>
      <c r="F44" s="21">
        <v>-3.4995994024842325E-3</v>
      </c>
      <c r="G44" s="21">
        <v>-3.8712352140879425E-3</v>
      </c>
      <c r="H44" s="21">
        <v>-4.0658091599889978E-3</v>
      </c>
      <c r="I44" s="21">
        <v>-4.4407276907247883E-3</v>
      </c>
      <c r="J44" s="21">
        <v>-4.8368992250580334E-3</v>
      </c>
      <c r="K44" s="21">
        <v>-5.4754819399596144E-3</v>
      </c>
      <c r="L44" s="21">
        <v>-5.9601612548134675E-3</v>
      </c>
      <c r="M44" s="21">
        <v>-6.2861900967141615E-3</v>
      </c>
      <c r="N44" s="21">
        <v>-6.558313887735423E-3</v>
      </c>
      <c r="O44" s="21">
        <v>-6.7901961383052267E-3</v>
      </c>
      <c r="P44" s="21">
        <v>-6.9921818608849051E-3</v>
      </c>
      <c r="Q44" s="21">
        <v>-7.1696951049835533E-3</v>
      </c>
      <c r="R44" s="21">
        <v>-7.3218729072572764E-3</v>
      </c>
      <c r="S44" s="21">
        <v>-7.4507333255984243E-3</v>
      </c>
      <c r="T44" s="21">
        <v>-7.5575972705279604E-3</v>
      </c>
      <c r="U44" s="21">
        <v>-7.6444927927914463E-3</v>
      </c>
      <c r="V44" s="21">
        <v>-7.7129794612771363E-3</v>
      </c>
      <c r="W44" s="21">
        <v>-7.7502621517053782E-3</v>
      </c>
      <c r="X44" s="21">
        <v>-7.7695730840274813E-3</v>
      </c>
      <c r="Y44" s="21">
        <v>-7.7728943780366322E-3</v>
      </c>
      <c r="Z44" s="21">
        <v>-7.7620697495901503E-3</v>
      </c>
      <c r="AA44" s="21">
        <v>-7.7376087256462167E-3</v>
      </c>
      <c r="AB44" s="21">
        <v>-7.719638016571162E-3</v>
      </c>
      <c r="AC44" s="21">
        <v>-7.6945456704018422E-3</v>
      </c>
      <c r="AD44" s="21">
        <v>-7.663301716650528E-3</v>
      </c>
      <c r="AE44" s="21">
        <v>-7.6281945052381062E-3</v>
      </c>
      <c r="AF44" s="21">
        <v>-7.5881837116467121E-3</v>
      </c>
      <c r="AG44" s="21">
        <v>-7.5947231873338961E-3</v>
      </c>
      <c r="AH44" s="21">
        <v>-7.5977350394098586E-3</v>
      </c>
      <c r="AI44" s="21">
        <v>-7.5993594372931739E-3</v>
      </c>
      <c r="AJ44" s="21">
        <v>-7.6000581178286009E-3</v>
      </c>
      <c r="AK44" s="21">
        <v>-7.6004353404643954E-3</v>
      </c>
      <c r="AL44" s="21">
        <v>-7.6613232080144922E-3</v>
      </c>
      <c r="AM44" s="21">
        <v>-7.7213236032023236E-3</v>
      </c>
      <c r="AN44" s="21">
        <v>-7.7819104855249011E-3</v>
      </c>
      <c r="AO44" s="21">
        <v>-7.8426831588028767E-3</v>
      </c>
      <c r="AP44" s="21">
        <v>-7.9043098731237382E-3</v>
      </c>
    </row>
    <row r="45" spans="1:42" x14ac:dyDescent="0.25">
      <c r="A45" t="s">
        <v>143</v>
      </c>
      <c r="B45" t="s">
        <v>152</v>
      </c>
      <c r="C45" s="21">
        <v>-1.1854191534955705E-2</v>
      </c>
      <c r="D45" s="21">
        <v>-1.3135637127093813E-2</v>
      </c>
      <c r="E45" s="21">
        <v>-1.4170864124965155E-2</v>
      </c>
      <c r="F45" s="21">
        <v>-1.4578166736263942E-2</v>
      </c>
      <c r="G45" s="21">
        <v>-1.4835613668446379E-2</v>
      </c>
      <c r="H45" s="21">
        <v>-1.5039118568269561E-2</v>
      </c>
      <c r="I45" s="21">
        <v>-1.5494107982545191E-2</v>
      </c>
      <c r="J45" s="21">
        <v>-1.5963369750164713E-2</v>
      </c>
      <c r="K45" s="21">
        <v>-1.6777663097821971E-2</v>
      </c>
      <c r="L45" s="21">
        <v>-1.7393743385106963E-2</v>
      </c>
      <c r="M45" s="21">
        <v>-1.7880173440126546E-2</v>
      </c>
      <c r="N45" s="21">
        <v>-1.8290015898261569E-2</v>
      </c>
      <c r="O45" s="21">
        <v>-1.8640875511168553E-2</v>
      </c>
      <c r="P45" s="21">
        <v>-1.8947324930176535E-2</v>
      </c>
      <c r="Q45" s="21">
        <v>-1.9216026405122932E-2</v>
      </c>
      <c r="R45" s="21">
        <v>-1.9446103889177335E-2</v>
      </c>
      <c r="S45" s="21">
        <v>-1.9636045584019213E-2</v>
      </c>
      <c r="T45" s="21">
        <v>-1.9785982517792233E-2</v>
      </c>
      <c r="U45" s="21">
        <v>-1.9896501615741191E-2</v>
      </c>
      <c r="V45" s="21">
        <v>-1.9967905185135248E-2</v>
      </c>
      <c r="W45" s="21">
        <v>-1.9945456067671952E-2</v>
      </c>
      <c r="X45" s="21">
        <v>-1.9880685803418119E-2</v>
      </c>
      <c r="Y45" s="21">
        <v>-1.9774556032759572E-2</v>
      </c>
      <c r="Z45" s="21">
        <v>-1.962766529340132E-2</v>
      </c>
      <c r="AA45" s="21">
        <v>-1.9439383252699866E-2</v>
      </c>
      <c r="AB45" s="21">
        <v>-1.9256792638554787E-2</v>
      </c>
      <c r="AC45" s="21">
        <v>-1.9051394743485162E-2</v>
      </c>
      <c r="AD45" s="21">
        <v>-1.8824154998250492E-2</v>
      </c>
      <c r="AE45" s="21">
        <v>-1.8577336920669124E-2</v>
      </c>
      <c r="AF45" s="21">
        <v>-1.8310110726797918E-2</v>
      </c>
      <c r="AG45" s="21">
        <v>-1.8189849878755299E-2</v>
      </c>
      <c r="AH45" s="21">
        <v>-1.8054713187976634E-2</v>
      </c>
      <c r="AI45" s="21">
        <v>-1.7907002910716063E-2</v>
      </c>
      <c r="AJ45" s="21">
        <v>-1.7747205467035065E-2</v>
      </c>
      <c r="AK45" s="21">
        <v>-1.7575972906140824E-2</v>
      </c>
      <c r="AL45" s="21">
        <v>-1.7645465920004016E-2</v>
      </c>
      <c r="AM45" s="21">
        <v>-1.7709554891339047E-2</v>
      </c>
      <c r="AN45" s="21">
        <v>-1.7770130878771911E-2</v>
      </c>
      <c r="AO45" s="21">
        <v>-1.7826614128241963E-2</v>
      </c>
      <c r="AP45" s="21">
        <v>-1.7879899521680148E-2</v>
      </c>
    </row>
    <row r="46" spans="1:42" x14ac:dyDescent="0.25">
      <c r="A46" t="s">
        <v>145</v>
      </c>
      <c r="B46" t="s">
        <v>152</v>
      </c>
      <c r="C46" s="21">
        <v>-1.410412483489093E-2</v>
      </c>
      <c r="D46" s="21">
        <v>-1.5359025348996691E-2</v>
      </c>
      <c r="E46" s="21">
        <v>-1.647304355912188E-2</v>
      </c>
      <c r="F46" s="21">
        <v>-1.6939704452212018E-2</v>
      </c>
      <c r="G46" s="21">
        <v>-1.7333848428614546E-2</v>
      </c>
      <c r="H46" s="21">
        <v>-1.7686677970706055E-2</v>
      </c>
      <c r="I46" s="21">
        <v>-1.8143992159833505E-2</v>
      </c>
      <c r="J46" s="21">
        <v>-1.8639365885677744E-2</v>
      </c>
      <c r="K46" s="21">
        <v>-1.953805160050201E-2</v>
      </c>
      <c r="L46" s="21">
        <v>-2.0213247644849663E-2</v>
      </c>
      <c r="M46" s="21">
        <v>-2.0603936932583194E-2</v>
      </c>
      <c r="N46" s="21">
        <v>-2.0917038169181001E-2</v>
      </c>
      <c r="O46" s="21">
        <v>-2.1171988950317161E-2</v>
      </c>
      <c r="P46" s="21">
        <v>-2.1384887336816427E-2</v>
      </c>
      <c r="Q46" s="21">
        <v>-2.1562971315674889E-2</v>
      </c>
      <c r="R46" s="21">
        <v>-2.1695635724733459E-2</v>
      </c>
      <c r="S46" s="21">
        <v>-2.1789626580500321E-2</v>
      </c>
      <c r="T46" s="21">
        <v>-2.1844809101959711E-2</v>
      </c>
      <c r="U46" s="21">
        <v>-2.1861544091039659E-2</v>
      </c>
      <c r="V46" s="21">
        <v>-2.1839839213221884E-2</v>
      </c>
      <c r="W46" s="21">
        <v>-2.1727039859342157E-2</v>
      </c>
      <c r="X46" s="21">
        <v>-2.156974866188191E-2</v>
      </c>
      <c r="Y46" s="21">
        <v>-2.1368817043423083E-2</v>
      </c>
      <c r="Z46" s="21">
        <v>-2.112471665134727E-2</v>
      </c>
      <c r="AA46" s="21">
        <v>-2.0836713878079949E-2</v>
      </c>
      <c r="AB46" s="21">
        <v>-2.0620262229497657E-2</v>
      </c>
      <c r="AC46" s="21">
        <v>-2.0377472142752012E-2</v>
      </c>
      <c r="AD46" s="21">
        <v>-2.0109554221192483E-2</v>
      </c>
      <c r="AE46" s="21">
        <v>-1.9818954196378316E-2</v>
      </c>
      <c r="AF46" s="21">
        <v>-1.9505014078832275E-2</v>
      </c>
      <c r="AG46" s="21">
        <v>-1.9343809850730614E-2</v>
      </c>
      <c r="AH46" s="21">
        <v>-1.9166099134056869E-2</v>
      </c>
      <c r="AI46" s="21">
        <v>-1.8974307622622963E-2</v>
      </c>
      <c r="AJ46" s="21">
        <v>-1.8768979991739584E-2</v>
      </c>
      <c r="AK46" s="21">
        <v>-1.8550841959969963E-2</v>
      </c>
      <c r="AL46" s="21">
        <v>-1.8578277842102156E-2</v>
      </c>
      <c r="AM46" s="21">
        <v>-1.860003308602079E-2</v>
      </c>
      <c r="AN46" s="21">
        <v>-1.8618097350016294E-2</v>
      </c>
      <c r="AO46" s="21">
        <v>-1.8631950333505454E-2</v>
      </c>
      <c r="AP46" s="21">
        <v>-1.8642561905829275E-2</v>
      </c>
    </row>
    <row r="47" spans="1:42" x14ac:dyDescent="0.25">
      <c r="A47" t="s">
        <v>146</v>
      </c>
      <c r="B47" t="s">
        <v>152</v>
      </c>
      <c r="C47" s="21">
        <v>-3.9948527559216074E-2</v>
      </c>
      <c r="D47" s="21">
        <v>-4.0744529621130066E-2</v>
      </c>
      <c r="E47" s="21">
        <v>-4.1176383918702569E-2</v>
      </c>
      <c r="F47" s="21">
        <v>-4.0715034176988379E-2</v>
      </c>
      <c r="G47" s="21">
        <v>-4.0130856935161802E-2</v>
      </c>
      <c r="H47" s="21">
        <v>-3.981868624039725E-2</v>
      </c>
      <c r="I47" s="21">
        <v>-3.9810351885884054E-2</v>
      </c>
      <c r="J47" s="21">
        <v>-3.9815221737576886E-2</v>
      </c>
      <c r="K47" s="21">
        <v>-4.0288691629298518E-2</v>
      </c>
      <c r="L47" s="21">
        <v>-4.0531826444742167E-2</v>
      </c>
      <c r="M47" s="21">
        <v>-4.0583230647998139E-2</v>
      </c>
      <c r="N47" s="21">
        <v>-4.0551538035406356E-2</v>
      </c>
      <c r="O47" s="21">
        <v>-4.0457758285018339E-2</v>
      </c>
      <c r="P47" s="21">
        <v>-4.0319456945981685E-2</v>
      </c>
      <c r="Q47" s="21">
        <v>-4.014464285600633E-2</v>
      </c>
      <c r="R47" s="21">
        <v>-3.9941999464445904E-2</v>
      </c>
      <c r="S47" s="21">
        <v>-3.9697853600494562E-2</v>
      </c>
      <c r="T47" s="21">
        <v>-3.9412179096442956E-2</v>
      </c>
      <c r="U47" s="21">
        <v>-3.9085141077182736E-2</v>
      </c>
      <c r="V47" s="21">
        <v>-3.8716901212084057E-2</v>
      </c>
      <c r="W47" s="21">
        <v>-3.8229202198498027E-2</v>
      </c>
      <c r="X47" s="21">
        <v>-3.7694373771537004E-2</v>
      </c>
      <c r="Y47" s="21">
        <v>-3.7113445300726203E-2</v>
      </c>
      <c r="Z47" s="21">
        <v>-3.6486836632952796E-2</v>
      </c>
      <c r="AA47" s="21">
        <v>-3.5813787019769783E-2</v>
      </c>
      <c r="AB47" s="21">
        <v>-3.5273079109529204E-2</v>
      </c>
      <c r="AC47" s="21">
        <v>-3.470848103585257E-2</v>
      </c>
      <c r="AD47" s="21">
        <v>-3.412102580075746E-2</v>
      </c>
      <c r="AE47" s="21">
        <v>-3.3513045913914671E-2</v>
      </c>
      <c r="AF47" s="21">
        <v>-3.288406733399063E-2</v>
      </c>
      <c r="AG47" s="21">
        <v>-3.2525508761849703E-2</v>
      </c>
      <c r="AH47" s="21">
        <v>-3.2150892764777977E-2</v>
      </c>
      <c r="AI47" s="21">
        <v>-3.1762693561052685E-2</v>
      </c>
      <c r="AJ47" s="21">
        <v>-3.1361468572628573E-2</v>
      </c>
      <c r="AK47" s="21">
        <v>-3.0948018292997953E-2</v>
      </c>
      <c r="AL47" s="21">
        <v>-3.0942214267835846E-2</v>
      </c>
      <c r="AM47" s="21">
        <v>-3.0930626809383036E-2</v>
      </c>
      <c r="AN47" s="21">
        <v>-3.0915607841185341E-2</v>
      </c>
      <c r="AO47" s="21">
        <v>-3.0896392176162732E-2</v>
      </c>
      <c r="AP47" s="21">
        <v>-3.0874188926232428E-2</v>
      </c>
    </row>
    <row r="48" spans="1:42" x14ac:dyDescent="0.25">
      <c r="A48" t="s">
        <v>147</v>
      </c>
      <c r="B48" t="s">
        <v>152</v>
      </c>
      <c r="C48" s="21">
        <v>-1.9754508466565679E-2</v>
      </c>
      <c r="D48" s="21">
        <v>-2.1003476710621749E-2</v>
      </c>
      <c r="E48" s="21">
        <v>-2.2025527128580413E-2</v>
      </c>
      <c r="F48" s="21">
        <v>-2.2350279257505212E-2</v>
      </c>
      <c r="G48" s="21">
        <v>-2.2540859321359741E-2</v>
      </c>
      <c r="H48" s="21">
        <v>-2.2750450931964483E-2</v>
      </c>
      <c r="I48" s="21">
        <v>-2.3158706656159267E-2</v>
      </c>
      <c r="J48" s="21">
        <v>-2.3589693229141617E-2</v>
      </c>
      <c r="K48" s="21">
        <v>-2.4415339788526613E-2</v>
      </c>
      <c r="L48" s="21">
        <v>-2.5025701828385594E-2</v>
      </c>
      <c r="M48" s="21">
        <v>-2.5436174844217896E-2</v>
      </c>
      <c r="N48" s="21">
        <v>-2.5766443415261131E-2</v>
      </c>
      <c r="O48" s="21">
        <v>-2.6035326440804418E-2</v>
      </c>
      <c r="P48" s="21">
        <v>-2.6258511159807263E-2</v>
      </c>
      <c r="Q48" s="21">
        <v>-2.6443077114542191E-2</v>
      </c>
      <c r="R48" s="21">
        <v>-2.6583284405182761E-2</v>
      </c>
      <c r="S48" s="21">
        <v>-2.6681069195030771E-2</v>
      </c>
      <c r="T48" s="21">
        <v>-2.6736324914790499E-2</v>
      </c>
      <c r="U48" s="21">
        <v>-2.6749349576546622E-2</v>
      </c>
      <c r="V48" s="21">
        <v>-2.6720195473875497E-2</v>
      </c>
      <c r="W48" s="21">
        <v>-2.6587347270312311E-2</v>
      </c>
      <c r="X48" s="21">
        <v>-2.6406784093464641E-2</v>
      </c>
      <c r="Y48" s="21">
        <v>-2.6179322430997631E-2</v>
      </c>
      <c r="Z48" s="21">
        <v>-2.5905345484590114E-2</v>
      </c>
      <c r="AA48" s="21">
        <v>-2.5584028992038155E-2</v>
      </c>
      <c r="AB48" s="21">
        <v>-2.5298321872113894E-2</v>
      </c>
      <c r="AC48" s="21">
        <v>-2.4986614954770836E-2</v>
      </c>
      <c r="AD48" s="21">
        <v>-2.4649986176908945E-2</v>
      </c>
      <c r="AE48" s="21">
        <v>-2.4290787896634525E-2</v>
      </c>
      <c r="AF48" s="21">
        <v>-2.3908357896083032E-2</v>
      </c>
      <c r="AG48" s="21">
        <v>-2.3711855831458184E-2</v>
      </c>
      <c r="AH48" s="21">
        <v>-2.3498500745292916E-2</v>
      </c>
      <c r="AI48" s="21">
        <v>-2.3270696320301432E-2</v>
      </c>
      <c r="AJ48" s="21">
        <v>-2.3028975766561266E-2</v>
      </c>
      <c r="AK48" s="21">
        <v>-2.2774066219545475E-2</v>
      </c>
      <c r="AL48" s="21">
        <v>-2.2822198122770532E-2</v>
      </c>
      <c r="AM48" s="21">
        <v>-2.2864187688261817E-2</v>
      </c>
      <c r="AN48" s="21">
        <v>-2.290210590429248E-2</v>
      </c>
      <c r="AO48" s="21">
        <v>-2.2935351779357904E-2</v>
      </c>
      <c r="AP48" s="21">
        <v>-2.296494623800216E-2</v>
      </c>
    </row>
    <row r="49" spans="1:42" x14ac:dyDescent="0.25">
      <c r="A49" t="s">
        <v>148</v>
      </c>
      <c r="B49" t="s">
        <v>152</v>
      </c>
      <c r="C49" s="21">
        <v>6.2287264638225537E-3</v>
      </c>
      <c r="D49" s="21">
        <v>4.2217012778218987E-3</v>
      </c>
      <c r="E49" s="21">
        <v>2.4623500681578148E-3</v>
      </c>
      <c r="F49" s="21">
        <v>1.2691416311889636E-3</v>
      </c>
      <c r="G49" s="21">
        <v>1.6111740141816489E-4</v>
      </c>
      <c r="H49" s="21">
        <v>-6.957651770672646E-4</v>
      </c>
      <c r="I49" s="21">
        <v>-1.7282841525205761E-3</v>
      </c>
      <c r="J49" s="21">
        <v>-2.7582913846245227E-3</v>
      </c>
      <c r="K49" s="21">
        <v>-4.099415236482773E-3</v>
      </c>
      <c r="L49" s="21">
        <v>-5.2439852084172345E-3</v>
      </c>
      <c r="M49" s="21">
        <v>-6.2170115984788721E-3</v>
      </c>
      <c r="N49" s="21">
        <v>-7.1043167313095124E-3</v>
      </c>
      <c r="O49" s="21">
        <v>-7.921755072682668E-3</v>
      </c>
      <c r="P49" s="21">
        <v>-8.6825866891110937E-3</v>
      </c>
      <c r="Q49" s="21">
        <v>-9.3931123748854928E-3</v>
      </c>
      <c r="R49" s="21">
        <v>-1.0057192509374868E-2</v>
      </c>
      <c r="S49" s="21">
        <v>-1.0668555533031476E-2</v>
      </c>
      <c r="T49" s="21">
        <v>-1.1227533636723797E-2</v>
      </c>
      <c r="U49" s="21">
        <v>-1.1734957519476119E-2</v>
      </c>
      <c r="V49" s="21">
        <v>-1.2191307496687953E-2</v>
      </c>
      <c r="W49" s="21">
        <v>-1.2549676583993197E-2</v>
      </c>
      <c r="X49" s="21">
        <v>-1.2853609272386213E-2</v>
      </c>
      <c r="Y49" s="21">
        <v>-1.3104190623149714E-2</v>
      </c>
      <c r="Z49" s="21">
        <v>-1.3302164954809848E-2</v>
      </c>
      <c r="AA49" s="21">
        <v>-1.3447034738906127E-2</v>
      </c>
      <c r="AB49" s="21">
        <v>-1.357498503314708E-2</v>
      </c>
      <c r="AC49" s="21">
        <v>-1.3667025456677639E-2</v>
      </c>
      <c r="AD49" s="21">
        <v>-1.372456675981687E-2</v>
      </c>
      <c r="AE49" s="21">
        <v>-1.3750278018179796E-2</v>
      </c>
      <c r="AF49" s="21">
        <v>-1.374370753527171E-2</v>
      </c>
      <c r="AG49" s="21">
        <v>-1.3841584077164404E-2</v>
      </c>
      <c r="AH49" s="21">
        <v>-1.3915528406594102E-2</v>
      </c>
      <c r="AI49" s="21">
        <v>-1.3968108683644842E-2</v>
      </c>
      <c r="AJ49" s="21">
        <v>-1.4000059421021671E-2</v>
      </c>
      <c r="AK49" s="21">
        <v>-1.4012335757770888E-2</v>
      </c>
      <c r="AL49" s="21">
        <v>-1.4218679305464221E-2</v>
      </c>
      <c r="AM49" s="21">
        <v>-1.4414591244458125E-2</v>
      </c>
      <c r="AN49" s="21">
        <v>-1.4602070669635203E-2</v>
      </c>
      <c r="AO49" s="21">
        <v>-1.4780718951322269E-2</v>
      </c>
      <c r="AP49" s="21">
        <v>-1.4951607084549484E-2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E086-650A-4711-B582-B52AE77F1612}">
  <sheetPr>
    <tabColor theme="5" tint="0.79998168889431442"/>
  </sheetPr>
  <dimension ref="A2:AP49"/>
  <sheetViews>
    <sheetView workbookViewId="0">
      <selection activeCell="P33" sqref="P33"/>
    </sheetView>
  </sheetViews>
  <sheetFormatPr defaultRowHeight="15" x14ac:dyDescent="0.25"/>
  <sheetData>
    <row r="2" spans="1:1" x14ac:dyDescent="0.25">
      <c r="A2" s="99" t="s">
        <v>641</v>
      </c>
    </row>
    <row r="3" spans="1:1" x14ac:dyDescent="0.25">
      <c r="A3" t="s">
        <v>642</v>
      </c>
    </row>
    <row r="4" spans="1:1" x14ac:dyDescent="0.25">
      <c r="A4" t="s">
        <v>643</v>
      </c>
    </row>
    <row r="5" spans="1:1" x14ac:dyDescent="0.25">
      <c r="A5" t="s">
        <v>644</v>
      </c>
    </row>
    <row r="7" spans="1:1" x14ac:dyDescent="0.25">
      <c r="A7" s="99" t="s">
        <v>759</v>
      </c>
    </row>
    <row r="8" spans="1:1" x14ac:dyDescent="0.25">
      <c r="A8" t="s">
        <v>645</v>
      </c>
    </row>
    <row r="9" spans="1:1" x14ac:dyDescent="0.25">
      <c r="A9" t="s">
        <v>646</v>
      </c>
    </row>
    <row r="10" spans="1:1" x14ac:dyDescent="0.25">
      <c r="A10" t="s">
        <v>647</v>
      </c>
    </row>
    <row r="11" spans="1:1" x14ac:dyDescent="0.25">
      <c r="A11" t="s">
        <v>648</v>
      </c>
    </row>
    <row r="13" spans="1:1" x14ac:dyDescent="0.25">
      <c r="A13" s="99" t="s">
        <v>760</v>
      </c>
    </row>
    <row r="14" spans="1:1" x14ac:dyDescent="0.25">
      <c r="A14" t="s">
        <v>761</v>
      </c>
    </row>
    <row r="15" spans="1:1" x14ac:dyDescent="0.25">
      <c r="A15" t="s">
        <v>762</v>
      </c>
    </row>
    <row r="16" spans="1:1" x14ac:dyDescent="0.25">
      <c r="A16" t="s">
        <v>763</v>
      </c>
    </row>
    <row r="17" spans="1:42" x14ac:dyDescent="0.25">
      <c r="A17" s="9" t="s">
        <v>764</v>
      </c>
    </row>
    <row r="18" spans="1:42" x14ac:dyDescent="0.25">
      <c r="A18" s="18" t="s">
        <v>765</v>
      </c>
    </row>
    <row r="19" spans="1:42" x14ac:dyDescent="0.25">
      <c r="A19" s="18" t="s">
        <v>766</v>
      </c>
    </row>
    <row r="20" spans="1:42" x14ac:dyDescent="0.25">
      <c r="A20" s="1" t="s">
        <v>649</v>
      </c>
      <c r="B20" s="1" t="s">
        <v>650</v>
      </c>
      <c r="C20" s="1">
        <v>2011</v>
      </c>
      <c r="D20" s="1">
        <v>2012</v>
      </c>
      <c r="E20" s="1">
        <v>2013</v>
      </c>
      <c r="F20" s="1">
        <v>2014</v>
      </c>
      <c r="G20" s="1">
        <v>2015</v>
      </c>
      <c r="H20" s="1">
        <v>2016</v>
      </c>
      <c r="I20" s="1">
        <v>2017</v>
      </c>
      <c r="J20" s="1">
        <v>2018</v>
      </c>
      <c r="K20" s="1">
        <v>2019</v>
      </c>
      <c r="L20" s="1">
        <v>2020</v>
      </c>
      <c r="M20" s="1">
        <v>2021</v>
      </c>
      <c r="N20" s="1">
        <v>2022</v>
      </c>
      <c r="O20" s="1">
        <v>2023</v>
      </c>
      <c r="P20" s="1">
        <v>2024</v>
      </c>
      <c r="Q20" s="1">
        <v>2025</v>
      </c>
      <c r="R20" s="1">
        <v>2026</v>
      </c>
      <c r="S20" s="1">
        <v>2027</v>
      </c>
      <c r="T20" s="1">
        <v>2028</v>
      </c>
      <c r="U20" s="1">
        <v>2029</v>
      </c>
      <c r="V20" s="1">
        <v>2030</v>
      </c>
      <c r="W20" s="1">
        <v>2031</v>
      </c>
      <c r="X20" s="1">
        <v>2032</v>
      </c>
      <c r="Y20" s="1">
        <v>2033</v>
      </c>
      <c r="Z20" s="1">
        <v>2034</v>
      </c>
      <c r="AA20" s="1">
        <v>2035</v>
      </c>
      <c r="AB20" s="1">
        <v>2036</v>
      </c>
      <c r="AC20" s="1">
        <v>2037</v>
      </c>
      <c r="AD20" s="1">
        <v>2038</v>
      </c>
      <c r="AE20" s="1">
        <v>2039</v>
      </c>
      <c r="AF20" s="1">
        <v>2040</v>
      </c>
      <c r="AG20" s="1">
        <v>2041</v>
      </c>
      <c r="AH20" s="1">
        <v>2042</v>
      </c>
      <c r="AI20" s="1">
        <v>2043</v>
      </c>
      <c r="AJ20" s="1">
        <v>2044</v>
      </c>
      <c r="AK20" s="1">
        <v>2045</v>
      </c>
      <c r="AL20" s="1">
        <v>2046</v>
      </c>
      <c r="AM20" s="1">
        <v>2047</v>
      </c>
      <c r="AN20" s="1">
        <v>2048</v>
      </c>
      <c r="AO20" s="1">
        <v>2049</v>
      </c>
      <c r="AP20" s="1">
        <v>2050</v>
      </c>
    </row>
    <row r="21" spans="1:42" x14ac:dyDescent="0.25">
      <c r="A21" t="s">
        <v>119</v>
      </c>
      <c r="B21" t="s">
        <v>152</v>
      </c>
      <c r="C21" s="101">
        <v>1.1485181666943305E-2</v>
      </c>
      <c r="D21" s="101">
        <v>9.7785397160664866E-3</v>
      </c>
      <c r="E21" s="101">
        <v>8.0717629178473065E-3</v>
      </c>
      <c r="F21" s="101">
        <v>6.7265599280443168E-3</v>
      </c>
      <c r="G21" s="101">
        <v>5.6467739656625628E-3</v>
      </c>
      <c r="H21" s="101">
        <v>4.7413375670312423E-3</v>
      </c>
      <c r="I21" s="101">
        <v>3.6203421819818045E-3</v>
      </c>
      <c r="J21" s="101">
        <v>2.5353962699021064E-3</v>
      </c>
      <c r="K21" s="101">
        <v>1.0718648179364129E-3</v>
      </c>
      <c r="L21" s="101">
        <v>-2.1641938845758248E-4</v>
      </c>
      <c r="M21" s="101">
        <v>-1.2865682325266944E-3</v>
      </c>
      <c r="N21" s="101">
        <v>-2.29245069238728E-3</v>
      </c>
      <c r="O21" s="101">
        <v>-3.2505208724192248E-3</v>
      </c>
      <c r="P21" s="101">
        <v>-4.1733914543639478E-3</v>
      </c>
      <c r="Q21" s="101">
        <v>-5.0689048891984978E-3</v>
      </c>
      <c r="R21" s="101">
        <v>-5.9234086837587708E-3</v>
      </c>
      <c r="S21" s="101">
        <v>-6.7486993858847013E-3</v>
      </c>
      <c r="T21" s="101">
        <v>-7.5449169313159372E-3</v>
      </c>
      <c r="U21" s="101">
        <v>-8.3132696704801157E-3</v>
      </c>
      <c r="V21" s="101">
        <v>-9.054142084731865E-3</v>
      </c>
      <c r="W21" s="101">
        <v>-9.7432905935285179E-3</v>
      </c>
      <c r="X21" s="101">
        <v>-1.0399956637970626E-2</v>
      </c>
      <c r="Y21" s="101">
        <v>-1.1024828531522434E-2</v>
      </c>
      <c r="Z21" s="101">
        <v>-1.1618354145959013E-2</v>
      </c>
      <c r="AA21" s="101">
        <v>-1.2178408718713452E-2</v>
      </c>
      <c r="AB21" s="101">
        <v>-1.2684307147621712E-2</v>
      </c>
      <c r="AC21" s="101">
        <v>-1.316776871771178E-2</v>
      </c>
      <c r="AD21" s="101">
        <v>-1.3629370224464992E-2</v>
      </c>
      <c r="AE21" s="101">
        <v>-1.4072646260950193E-2</v>
      </c>
      <c r="AF21" s="101">
        <v>-1.4493844052668481E-2</v>
      </c>
      <c r="AG21" s="101">
        <v>-1.4955514182056576E-2</v>
      </c>
      <c r="AH21" s="101">
        <v>-1.5402012614516878E-2</v>
      </c>
      <c r="AI21" s="101">
        <v>-1.5837803013083171E-2</v>
      </c>
      <c r="AJ21" s="101">
        <v>-1.6263473619100563E-2</v>
      </c>
      <c r="AK21" s="101">
        <v>-1.6680068766604304E-2</v>
      </c>
      <c r="AL21" s="101">
        <v>-1.7172455718111487E-2</v>
      </c>
      <c r="AM21" s="101">
        <v>-1.7659476796193459E-2</v>
      </c>
      <c r="AN21" s="101">
        <v>-1.8144964805351979E-2</v>
      </c>
      <c r="AO21" s="101">
        <v>-1.8627995936672383E-2</v>
      </c>
      <c r="AP21" s="101">
        <v>-1.9110358869006219E-2</v>
      </c>
    </row>
    <row r="22" spans="1:42" x14ac:dyDescent="0.25">
      <c r="A22" t="s">
        <v>120</v>
      </c>
      <c r="B22" t="s">
        <v>152</v>
      </c>
      <c r="C22" s="101">
        <v>2.6118040051412415E-2</v>
      </c>
      <c r="D22" s="101">
        <v>2.4573239310436864E-2</v>
      </c>
      <c r="E22" s="101">
        <v>2.2976691291272115E-2</v>
      </c>
      <c r="F22" s="101">
        <v>2.1370941295279916E-2</v>
      </c>
      <c r="G22" s="101">
        <v>2.0277688098247988E-2</v>
      </c>
      <c r="H22" s="101">
        <v>1.9102746115568951E-2</v>
      </c>
      <c r="I22" s="101">
        <v>1.7891523074882665E-2</v>
      </c>
      <c r="J22" s="101">
        <v>1.6687344040146546E-2</v>
      </c>
      <c r="K22" s="101">
        <v>1.5325479452927733E-2</v>
      </c>
      <c r="L22" s="101">
        <v>1.4071786893406659E-2</v>
      </c>
      <c r="M22" s="101">
        <v>1.2943316682032548E-2</v>
      </c>
      <c r="N22" s="101">
        <v>1.18652276414003E-2</v>
      </c>
      <c r="O22" s="101">
        <v>1.0829069076544785E-2</v>
      </c>
      <c r="P22" s="101">
        <v>9.8275831989679836E-3</v>
      </c>
      <c r="Q22" s="101">
        <v>8.8572494467954229E-3</v>
      </c>
      <c r="R22" s="101">
        <v>7.9269346649770908E-3</v>
      </c>
      <c r="S22" s="101">
        <v>7.0296125062661455E-3</v>
      </c>
      <c r="T22" s="101">
        <v>6.1655366871682842E-3</v>
      </c>
      <c r="U22" s="101">
        <v>5.3347703139165863E-3</v>
      </c>
      <c r="V22" s="101">
        <v>4.537609976160077E-3</v>
      </c>
      <c r="W22" s="101">
        <v>3.8022903287325827E-3</v>
      </c>
      <c r="X22" s="101">
        <v>3.105639038491018E-3</v>
      </c>
      <c r="Y22" s="101">
        <v>2.447989452824676E-3</v>
      </c>
      <c r="Z22" s="101">
        <v>1.8299782275559911E-3</v>
      </c>
      <c r="AA22" s="101">
        <v>1.2531486813959325E-3</v>
      </c>
      <c r="AB22" s="101">
        <v>6.9173469750251858E-4</v>
      </c>
      <c r="AC22" s="101">
        <v>1.6008160653946147E-4</v>
      </c>
      <c r="AD22" s="101">
        <v>-3.419553549685776E-4</v>
      </c>
      <c r="AE22" s="101">
        <v>-8.1543551639171985E-4</v>
      </c>
      <c r="AF22" s="101">
        <v>-1.2591922383517217E-3</v>
      </c>
      <c r="AG22" s="101">
        <v>-1.7794416503037955E-3</v>
      </c>
      <c r="AH22" s="101">
        <v>-2.2776244766854704E-3</v>
      </c>
      <c r="AI22" s="101">
        <v>-2.7552611608362074E-3</v>
      </c>
      <c r="AJ22" s="101">
        <v>-3.21250290689789E-3</v>
      </c>
      <c r="AK22" s="101">
        <v>-3.6496397212770378E-3</v>
      </c>
      <c r="AL22" s="101">
        <v>-4.2486361516623798E-3</v>
      </c>
      <c r="AM22" s="101">
        <v>-4.8379974646550446E-3</v>
      </c>
      <c r="AN22" s="101">
        <v>-5.4195301809653752E-3</v>
      </c>
      <c r="AO22" s="101">
        <v>-5.9929859548667778E-3</v>
      </c>
      <c r="AP22" s="101">
        <v>-6.5593731457885569E-3</v>
      </c>
    </row>
    <row r="23" spans="1:42" x14ac:dyDescent="0.25">
      <c r="A23" t="s">
        <v>121</v>
      </c>
      <c r="B23" t="s">
        <v>152</v>
      </c>
      <c r="C23" s="101">
        <v>-4.2491413473237011E-2</v>
      </c>
      <c r="D23" s="101">
        <v>-4.6691992386505024E-2</v>
      </c>
      <c r="E23" s="101">
        <v>-5.0573227563060381E-2</v>
      </c>
      <c r="F23" s="101">
        <v>-5.2805866420993185E-2</v>
      </c>
      <c r="G23" s="101">
        <v>-5.4831443814072463E-2</v>
      </c>
      <c r="H23" s="101">
        <v>-5.6539924280244326E-2</v>
      </c>
      <c r="I23" s="101">
        <v>-5.8648275640929143E-2</v>
      </c>
      <c r="J23" s="101">
        <v>-6.0968326675534909E-2</v>
      </c>
      <c r="K23" s="101">
        <v>-6.4581884608028661E-2</v>
      </c>
      <c r="L23" s="101">
        <v>-6.7599644228672554E-2</v>
      </c>
      <c r="M23" s="101">
        <v>-6.9953904067391465E-2</v>
      </c>
      <c r="N23" s="101">
        <v>-7.214356178657845E-2</v>
      </c>
      <c r="O23" s="101">
        <v>-7.4226582291354135E-2</v>
      </c>
      <c r="P23" s="101">
        <v>-7.6252116131783357E-2</v>
      </c>
      <c r="Q23" s="101">
        <v>-7.824343247457137E-2</v>
      </c>
      <c r="R23" s="101">
        <v>-8.0208812272627397E-2</v>
      </c>
      <c r="S23" s="101">
        <v>-8.2131199061538457E-2</v>
      </c>
      <c r="T23" s="101">
        <v>-8.4009494619647504E-2</v>
      </c>
      <c r="U23" s="101">
        <v>-8.5845268758618754E-2</v>
      </c>
      <c r="V23" s="101">
        <v>-8.7637591970010767E-2</v>
      </c>
      <c r="W23" s="101">
        <v>-8.9270062856652302E-2</v>
      </c>
      <c r="X23" s="101">
        <v>-9.0844222561315885E-2</v>
      </c>
      <c r="Y23" s="101">
        <v>-9.2360895119015435E-2</v>
      </c>
      <c r="Z23" s="101">
        <v>-9.3820281085859811E-2</v>
      </c>
      <c r="AA23" s="101">
        <v>-9.5217311566588955E-2</v>
      </c>
      <c r="AB23" s="101">
        <v>-9.6611628634786617E-2</v>
      </c>
      <c r="AC23" s="101">
        <v>-9.795538916798395E-2</v>
      </c>
      <c r="AD23" s="101">
        <v>-9.925113560818799E-2</v>
      </c>
      <c r="AE23" s="101">
        <v>-0.10050710739988292</v>
      </c>
      <c r="AF23" s="101">
        <v>-0.10171581077574197</v>
      </c>
      <c r="AG23" s="101">
        <v>-0.10288851456782282</v>
      </c>
      <c r="AH23" s="101">
        <v>-0.10402503590470202</v>
      </c>
      <c r="AI23" s="101">
        <v>-0.10513542127686495</v>
      </c>
      <c r="AJ23" s="101">
        <v>-0.10622126751742242</v>
      </c>
      <c r="AK23" s="101">
        <v>-0.10728429536738543</v>
      </c>
      <c r="AL23" s="101">
        <v>-0.1082226944553468</v>
      </c>
      <c r="AM23" s="101">
        <v>-0.10915195165639548</v>
      </c>
      <c r="AN23" s="101">
        <v>-0.1100799650166778</v>
      </c>
      <c r="AO23" s="101">
        <v>-0.1110059090744189</v>
      </c>
      <c r="AP23" s="101">
        <v>-0.11193288257527244</v>
      </c>
    </row>
    <row r="24" spans="1:42" x14ac:dyDescent="0.25">
      <c r="A24" t="s">
        <v>122</v>
      </c>
      <c r="B24" t="s">
        <v>152</v>
      </c>
      <c r="C24" s="101">
        <v>-1.1438327400607384E-2</v>
      </c>
      <c r="D24" s="101">
        <v>-1.3257668161563695E-2</v>
      </c>
      <c r="E24" s="101">
        <v>-1.487199200832154E-2</v>
      </c>
      <c r="F24" s="101">
        <v>-1.5770320832937137E-2</v>
      </c>
      <c r="G24" s="101">
        <v>-1.6708827975436283E-2</v>
      </c>
      <c r="H24" s="101">
        <v>-1.7265037202203185E-2</v>
      </c>
      <c r="I24" s="101">
        <v>-1.8211284269902386E-2</v>
      </c>
      <c r="J24" s="101">
        <v>-1.9138390509342681E-2</v>
      </c>
      <c r="K24" s="101">
        <v>-2.0618495248113679E-2</v>
      </c>
      <c r="L24" s="101">
        <v>-2.1916806396882853E-2</v>
      </c>
      <c r="M24" s="101">
        <v>-2.3074549999738465E-2</v>
      </c>
      <c r="N24" s="101">
        <v>-2.4168336036113087E-2</v>
      </c>
      <c r="O24" s="101">
        <v>-2.5216120635572572E-2</v>
      </c>
      <c r="P24" s="101">
        <v>-2.6231233335276494E-2</v>
      </c>
      <c r="Q24" s="101">
        <v>-2.722242369159018E-2</v>
      </c>
      <c r="R24" s="101">
        <v>-2.8188474490262731E-2</v>
      </c>
      <c r="S24" s="101">
        <v>-2.9130230226261447E-2</v>
      </c>
      <c r="T24" s="101">
        <v>-3.0048360780373554E-2</v>
      </c>
      <c r="U24" s="101">
        <v>-3.0944884486929471E-2</v>
      </c>
      <c r="V24" s="101">
        <v>-3.1820891808533446E-2</v>
      </c>
      <c r="W24" s="101">
        <v>-3.2654384249665311E-2</v>
      </c>
      <c r="X24" s="101">
        <v>-3.3466095362694646E-2</v>
      </c>
      <c r="Y24" s="101">
        <v>-3.425807535807892E-2</v>
      </c>
      <c r="Z24" s="101">
        <v>-3.503238229801612E-2</v>
      </c>
      <c r="AA24" s="101">
        <v>-3.5788561773059398E-2</v>
      </c>
      <c r="AB24" s="101">
        <v>-3.6394960598159894E-2</v>
      </c>
      <c r="AC24" s="101">
        <v>-3.6988903918039509E-2</v>
      </c>
      <c r="AD24" s="101">
        <v>-3.75717755570949E-2</v>
      </c>
      <c r="AE24" s="101">
        <v>-3.8148158596666384E-2</v>
      </c>
      <c r="AF24" s="101">
        <v>-3.8714963267110943E-2</v>
      </c>
      <c r="AG24" s="101">
        <v>-3.9239197585576827E-2</v>
      </c>
      <c r="AH24" s="101">
        <v>-3.9752866355858327E-2</v>
      </c>
      <c r="AI24" s="101">
        <v>-4.0260944853288232E-2</v>
      </c>
      <c r="AJ24" s="101">
        <v>-4.0764407800880566E-2</v>
      </c>
      <c r="AK24" s="101">
        <v>-4.1264688634628101E-2</v>
      </c>
      <c r="AL24" s="101">
        <v>-4.1681995264018036E-2</v>
      </c>
      <c r="AM24" s="101">
        <v>-4.2090838331974391E-2</v>
      </c>
      <c r="AN24" s="101">
        <v>-4.24949526546093E-2</v>
      </c>
      <c r="AO24" s="101">
        <v>-4.2893503114323724E-2</v>
      </c>
      <c r="AP24" s="101">
        <v>-4.3288138320053182E-2</v>
      </c>
    </row>
    <row r="25" spans="1:42" x14ac:dyDescent="0.25">
      <c r="A25" t="s">
        <v>123</v>
      </c>
      <c r="B25" t="s">
        <v>152</v>
      </c>
      <c r="C25" s="101">
        <v>3.9191796650299017E-2</v>
      </c>
      <c r="D25" s="101">
        <v>3.7007518759461837E-2</v>
      </c>
      <c r="E25" s="101">
        <v>3.4825812129823733E-2</v>
      </c>
      <c r="F25" s="101">
        <v>3.2835760286536876E-2</v>
      </c>
      <c r="G25" s="101">
        <v>3.1138451827522277E-2</v>
      </c>
      <c r="H25" s="101">
        <v>2.9455378098731635E-2</v>
      </c>
      <c r="I25" s="101">
        <v>2.7747893022175278E-2</v>
      </c>
      <c r="J25" s="101">
        <v>2.6050165397430269E-2</v>
      </c>
      <c r="K25" s="101">
        <v>2.4175140855006699E-2</v>
      </c>
      <c r="L25" s="101">
        <v>2.2420804648434725E-2</v>
      </c>
      <c r="M25" s="101">
        <v>2.0788404401240187E-2</v>
      </c>
      <c r="N25" s="101">
        <v>1.9205182836082139E-2</v>
      </c>
      <c r="O25" s="101">
        <v>1.7659387195765427E-2</v>
      </c>
      <c r="P25" s="101">
        <v>1.6139962908170762E-2</v>
      </c>
      <c r="Q25" s="101">
        <v>1.4640070011213526E-2</v>
      </c>
      <c r="R25" s="101">
        <v>1.3170851474145252E-2</v>
      </c>
      <c r="S25" s="101">
        <v>1.1718791475254772E-2</v>
      </c>
      <c r="T25" s="101">
        <v>1.0281176675530331E-2</v>
      </c>
      <c r="U25" s="101">
        <v>8.854770314911907E-3</v>
      </c>
      <c r="V25" s="101">
        <v>7.4362740679558993E-3</v>
      </c>
      <c r="W25" s="101">
        <v>6.024437239335041E-3</v>
      </c>
      <c r="X25" s="101">
        <v>4.6146916377493149E-3</v>
      </c>
      <c r="Y25" s="101">
        <v>3.2017011810472101E-3</v>
      </c>
      <c r="Z25" s="101">
        <v>1.7796447585684471E-3</v>
      </c>
      <c r="AA25" s="101">
        <v>3.4290647433081668E-4</v>
      </c>
      <c r="AB25" s="101">
        <v>-9.7680775752353641E-4</v>
      </c>
      <c r="AC25" s="101">
        <v>-2.310899387445265E-3</v>
      </c>
      <c r="AD25" s="101">
        <v>-3.6661849629604599E-3</v>
      </c>
      <c r="AE25" s="101">
        <v>-5.0521875124332639E-3</v>
      </c>
      <c r="AF25" s="101">
        <v>-6.4762692852811362E-3</v>
      </c>
      <c r="AG25" s="101">
        <v>-7.8178156653533615E-3</v>
      </c>
      <c r="AH25" s="101">
        <v>-9.1889463339321145E-3</v>
      </c>
      <c r="AI25" s="101">
        <v>-1.0599786758409757E-2</v>
      </c>
      <c r="AJ25" s="101">
        <v>-1.2059438994402864E-2</v>
      </c>
      <c r="AK25" s="101">
        <v>-1.3578839298520246E-2</v>
      </c>
      <c r="AL25" s="101">
        <v>-1.4787788009892749E-2</v>
      </c>
      <c r="AM25" s="101">
        <v>-1.6011078419799631E-2</v>
      </c>
      <c r="AN25" s="101">
        <v>-1.7254549169960512E-2</v>
      </c>
      <c r="AO25" s="101">
        <v>-1.8520516369403713E-2</v>
      </c>
      <c r="AP25" s="101">
        <v>-1.9813839708547873E-2</v>
      </c>
    </row>
    <row r="26" spans="1:42" x14ac:dyDescent="0.25">
      <c r="A26" t="s">
        <v>124</v>
      </c>
      <c r="B26" t="s">
        <v>152</v>
      </c>
      <c r="C26" s="101">
        <v>-1.5823234007367088E-2</v>
      </c>
      <c r="D26" s="101">
        <v>-1.9495773569405156E-2</v>
      </c>
      <c r="E26" s="101">
        <v>-2.3093578852488944E-2</v>
      </c>
      <c r="F26" s="101">
        <v>-2.5797513279078258E-2</v>
      </c>
      <c r="G26" s="101">
        <v>-2.7596967431472195E-2</v>
      </c>
      <c r="H26" s="101">
        <v>-2.9300110380078022E-2</v>
      </c>
      <c r="I26" s="101">
        <v>-3.1436684085669214E-2</v>
      </c>
      <c r="J26" s="101">
        <v>-3.3617589575785235E-2</v>
      </c>
      <c r="K26" s="101">
        <v>-3.6765305400335957E-2</v>
      </c>
      <c r="L26" s="101">
        <v>-3.9446983703391489E-2</v>
      </c>
      <c r="M26" s="101">
        <v>-4.1588716540641307E-2</v>
      </c>
      <c r="N26" s="101">
        <v>-4.3563677033454255E-2</v>
      </c>
      <c r="O26" s="101">
        <v>-4.5414098776402206E-2</v>
      </c>
      <c r="P26" s="101">
        <v>-4.7175839699956638E-2</v>
      </c>
      <c r="Q26" s="101">
        <v>-4.8866145446894826E-2</v>
      </c>
      <c r="R26" s="101">
        <v>-5.0496105621585956E-2</v>
      </c>
      <c r="S26" s="101">
        <v>-5.2044899034193411E-2</v>
      </c>
      <c r="T26" s="101">
        <v>-5.3510230766733849E-2</v>
      </c>
      <c r="U26" s="101">
        <v>-5.4892266275308896E-2</v>
      </c>
      <c r="V26" s="101">
        <v>-5.6188654698849802E-2</v>
      </c>
      <c r="W26" s="101">
        <v>-5.7258598950123404E-2</v>
      </c>
      <c r="X26" s="101">
        <v>-5.8222657015626567E-2</v>
      </c>
      <c r="Y26" s="101">
        <v>-5.9079197908219215E-2</v>
      </c>
      <c r="Z26" s="101">
        <v>-5.9825984957971715E-2</v>
      </c>
      <c r="AA26" s="101">
        <v>-6.045571847860063E-2</v>
      </c>
      <c r="AB26" s="101">
        <v>-6.1155432173785267E-2</v>
      </c>
      <c r="AC26" s="101">
        <v>-6.1773963272413017E-2</v>
      </c>
      <c r="AD26" s="101">
        <v>-6.2311800311588811E-2</v>
      </c>
      <c r="AE26" s="101">
        <v>-6.2774450812008553E-2</v>
      </c>
      <c r="AF26" s="101">
        <v>-6.3153512789163258E-2</v>
      </c>
      <c r="AG26" s="101">
        <v>-6.3782821696408143E-2</v>
      </c>
      <c r="AH26" s="101">
        <v>-6.4352234670763342E-2</v>
      </c>
      <c r="AI26" s="101">
        <v>-6.4869315216646503E-2</v>
      </c>
      <c r="AJ26" s="101">
        <v>-6.5334239046192316E-2</v>
      </c>
      <c r="AK26" s="101">
        <v>-6.5747676922932069E-2</v>
      </c>
      <c r="AL26" s="101">
        <v>-6.6604673652746985E-2</v>
      </c>
      <c r="AM26" s="101">
        <v>-6.7436894762070501E-2</v>
      </c>
      <c r="AN26" s="101">
        <v>-6.8250755409963851E-2</v>
      </c>
      <c r="AO26" s="101">
        <v>-6.9045285464230305E-2</v>
      </c>
      <c r="AP26" s="101">
        <v>-6.9823158601623789E-2</v>
      </c>
    </row>
    <row r="27" spans="1:42" x14ac:dyDescent="0.25">
      <c r="A27" t="s">
        <v>125</v>
      </c>
      <c r="B27" t="s">
        <v>152</v>
      </c>
      <c r="C27" s="101">
        <v>-9.0672617016054717E-3</v>
      </c>
      <c r="D27" s="101">
        <v>-1.1450648930830221E-2</v>
      </c>
      <c r="E27" s="101">
        <v>-1.3957652175829841E-2</v>
      </c>
      <c r="F27" s="101">
        <v>-1.6404925553935492E-2</v>
      </c>
      <c r="G27" s="101">
        <v>-1.7458501943277794E-2</v>
      </c>
      <c r="H27" s="101">
        <v>-1.8811415988514896E-2</v>
      </c>
      <c r="I27" s="101">
        <v>-2.044491146747222E-2</v>
      </c>
      <c r="J27" s="101">
        <v>-2.2112637997851854E-2</v>
      </c>
      <c r="K27" s="101">
        <v>-2.4332340988186898E-2</v>
      </c>
      <c r="L27" s="101">
        <v>-2.6262911332830808E-2</v>
      </c>
      <c r="M27" s="101">
        <v>-2.7906495319707614E-2</v>
      </c>
      <c r="N27" s="101">
        <v>-2.9445139123167666E-2</v>
      </c>
      <c r="O27" s="101">
        <v>-3.0904027337621126E-2</v>
      </c>
      <c r="P27" s="101">
        <v>-3.2304403798977428E-2</v>
      </c>
      <c r="Q27" s="101">
        <v>-3.3656166333696259E-2</v>
      </c>
      <c r="R27" s="101">
        <v>-3.495696757687676E-2</v>
      </c>
      <c r="S27" s="101">
        <v>-3.6202778048313233E-2</v>
      </c>
      <c r="T27" s="101">
        <v>-3.7392187603938774E-2</v>
      </c>
      <c r="U27" s="101">
        <v>-3.852487178155195E-2</v>
      </c>
      <c r="V27" s="101">
        <v>-3.959937340962482E-2</v>
      </c>
      <c r="W27" s="101">
        <v>-4.0529739131487004E-2</v>
      </c>
      <c r="X27" s="101">
        <v>-4.1388899793166428E-2</v>
      </c>
      <c r="Y27" s="101">
        <v>-4.2175687822306462E-2</v>
      </c>
      <c r="Z27" s="101">
        <v>-4.2888361884688114E-2</v>
      </c>
      <c r="AA27" s="101">
        <v>-4.3522313360799626E-2</v>
      </c>
      <c r="AB27" s="101">
        <v>-4.417645375780823E-2</v>
      </c>
      <c r="AC27" s="101">
        <v>-4.4775498376331373E-2</v>
      </c>
      <c r="AD27" s="101">
        <v>-4.5319343115294709E-2</v>
      </c>
      <c r="AE27" s="101">
        <v>-4.5810770882738355E-2</v>
      </c>
      <c r="AF27" s="101">
        <v>-4.6244906252204711E-2</v>
      </c>
      <c r="AG27" s="101">
        <v>-4.6881358414168496E-2</v>
      </c>
      <c r="AH27" s="101">
        <v>-4.7476567427678612E-2</v>
      </c>
      <c r="AI27" s="101">
        <v>-4.8034759722017047E-2</v>
      </c>
      <c r="AJ27" s="101">
        <v>-4.8555990718389237E-2</v>
      </c>
      <c r="AK27" s="101">
        <v>-4.9040453909959356E-2</v>
      </c>
      <c r="AL27" s="101">
        <v>-4.9896613667354955E-2</v>
      </c>
      <c r="AM27" s="101">
        <v>-5.073490673076806E-2</v>
      </c>
      <c r="AN27" s="101">
        <v>-5.1559489034265847E-2</v>
      </c>
      <c r="AO27" s="101">
        <v>-5.2369578439842634E-2</v>
      </c>
      <c r="AP27" s="101">
        <v>-5.3166904950687509E-2</v>
      </c>
    </row>
    <row r="28" spans="1:42" x14ac:dyDescent="0.25">
      <c r="A28" t="s">
        <v>126</v>
      </c>
      <c r="B28" t="s">
        <v>152</v>
      </c>
      <c r="C28" s="101">
        <v>-6.5120354261682084E-2</v>
      </c>
      <c r="D28" s="101">
        <v>-6.7156542264027327E-2</v>
      </c>
      <c r="E28" s="101">
        <v>-6.8584499881088029E-2</v>
      </c>
      <c r="F28" s="101">
        <v>-6.880562432078853E-2</v>
      </c>
      <c r="G28" s="101">
        <v>-6.9048746983598031E-2</v>
      </c>
      <c r="H28" s="101">
        <v>-6.8701193324069834E-2</v>
      </c>
      <c r="I28" s="101">
        <v>-6.9059287894360916E-2</v>
      </c>
      <c r="J28" s="101">
        <v>-6.9700595116650096E-2</v>
      </c>
      <c r="K28" s="101">
        <v>-7.1407133315855784E-2</v>
      </c>
      <c r="L28" s="101">
        <v>-7.2687278532286806E-2</v>
      </c>
      <c r="M28" s="101">
        <v>-7.36793947644893E-2</v>
      </c>
      <c r="N28" s="101">
        <v>-7.4562553368547071E-2</v>
      </c>
      <c r="O28" s="101">
        <v>-7.537485181834172E-2</v>
      </c>
      <c r="P28" s="101">
        <v>-7.6146024616079791E-2</v>
      </c>
      <c r="Q28" s="101">
        <v>-7.6888789590653206E-2</v>
      </c>
      <c r="R28" s="101">
        <v>-7.7632586774260021E-2</v>
      </c>
      <c r="S28" s="101">
        <v>-7.8340136163168567E-2</v>
      </c>
      <c r="T28" s="101">
        <v>-7.9008679188063258E-2</v>
      </c>
      <c r="U28" s="101">
        <v>-7.9638962877722042E-2</v>
      </c>
      <c r="V28" s="101">
        <v>-8.0228710516954238E-2</v>
      </c>
      <c r="W28" s="101">
        <v>-8.0655436225970878E-2</v>
      </c>
      <c r="X28" s="101">
        <v>-8.102990791239062E-2</v>
      </c>
      <c r="Y28" s="101">
        <v>-8.1351522949897032E-2</v>
      </c>
      <c r="Z28" s="101">
        <v>-8.16199972078272E-2</v>
      </c>
      <c r="AA28" s="101">
        <v>-8.1829109983703838E-2</v>
      </c>
      <c r="AB28" s="101">
        <v>-8.2099158445062007E-2</v>
      </c>
      <c r="AC28" s="101">
        <v>-8.2323210459810267E-2</v>
      </c>
      <c r="AD28" s="101">
        <v>-8.2500382953665907E-2</v>
      </c>
      <c r="AE28" s="101">
        <v>-8.2636137586626968E-2</v>
      </c>
      <c r="AF28" s="101">
        <v>-8.2718317198918548E-2</v>
      </c>
      <c r="AG28" s="101">
        <v>-8.2933863924797666E-2</v>
      </c>
      <c r="AH28" s="101">
        <v>-8.3112883059281759E-2</v>
      </c>
      <c r="AI28" s="101">
        <v>-8.3262932020386426E-2</v>
      </c>
      <c r="AJ28" s="101">
        <v>-8.3383698119225955E-2</v>
      </c>
      <c r="AK28" s="101">
        <v>-8.3473976165376801E-2</v>
      </c>
      <c r="AL28" s="101">
        <v>-8.3788975848766892E-2</v>
      </c>
      <c r="AM28" s="101">
        <v>-8.4095090999930941E-2</v>
      </c>
      <c r="AN28" s="101">
        <v>-8.4397549570840821E-2</v>
      </c>
      <c r="AO28" s="101">
        <v>-8.4695078962099227E-2</v>
      </c>
      <c r="AP28" s="101">
        <v>-8.4988083677582316E-2</v>
      </c>
    </row>
    <row r="29" spans="1:42" x14ac:dyDescent="0.25">
      <c r="A29" t="s">
        <v>127</v>
      </c>
      <c r="B29" t="s">
        <v>152</v>
      </c>
      <c r="C29" s="101">
        <v>2.0005850174273594E-2</v>
      </c>
      <c r="D29" s="101">
        <v>1.8116436500899852E-2</v>
      </c>
      <c r="E29" s="101">
        <v>1.6284130656739882E-2</v>
      </c>
      <c r="F29" s="101">
        <v>1.4640197728202952E-2</v>
      </c>
      <c r="G29" s="101">
        <v>1.306112379123478E-2</v>
      </c>
      <c r="H29" s="101">
        <v>1.1686009662529464E-2</v>
      </c>
      <c r="I29" s="101">
        <v>1.0268348968731529E-2</v>
      </c>
      <c r="J29" s="101">
        <v>8.8730935996585193E-3</v>
      </c>
      <c r="K29" s="101">
        <v>7.4330471214401513E-3</v>
      </c>
      <c r="L29" s="101">
        <v>6.0540998386900873E-3</v>
      </c>
      <c r="M29" s="101">
        <v>4.6841362629505929E-3</v>
      </c>
      <c r="N29" s="101">
        <v>3.342050282904737E-3</v>
      </c>
      <c r="O29" s="101">
        <v>2.0213998145478872E-3</v>
      </c>
      <c r="P29" s="101">
        <v>7.1581747219856562E-4</v>
      </c>
      <c r="Q29" s="101">
        <v>-5.7902671586353551E-4</v>
      </c>
      <c r="R29" s="101">
        <v>-1.8502046484387528E-3</v>
      </c>
      <c r="S29" s="101">
        <v>-3.1160076839747237E-3</v>
      </c>
      <c r="T29" s="101">
        <v>-4.3802498025817148E-3</v>
      </c>
      <c r="U29" s="101">
        <v>-5.6473327729703437E-3</v>
      </c>
      <c r="V29" s="101">
        <v>-6.9221537308762539E-3</v>
      </c>
      <c r="W29" s="101">
        <v>-8.2447591224480993E-3</v>
      </c>
      <c r="X29" s="101">
        <v>-9.5906711417806326E-3</v>
      </c>
      <c r="Y29" s="101">
        <v>-1.0968514006257741E-2</v>
      </c>
      <c r="Z29" s="101">
        <v>-1.2388319121181397E-2</v>
      </c>
      <c r="AA29" s="101">
        <v>-1.3861545238769047E-2</v>
      </c>
      <c r="AB29" s="101">
        <v>-1.5034994752817787E-2</v>
      </c>
      <c r="AC29" s="101">
        <v>-1.625102246178322E-2</v>
      </c>
      <c r="AD29" s="101">
        <v>-1.7518873830194192E-2</v>
      </c>
      <c r="AE29" s="101">
        <v>-1.8850270401091444E-2</v>
      </c>
      <c r="AF29" s="101">
        <v>-2.0257643490083421E-2</v>
      </c>
      <c r="AG29" s="101">
        <v>-2.1487821313606003E-2</v>
      </c>
      <c r="AH29" s="101">
        <v>-2.2768651817829014E-2</v>
      </c>
      <c r="AI29" s="101">
        <v>-2.4110094468710614E-2</v>
      </c>
      <c r="AJ29" s="101">
        <v>-2.5522458030932053E-2</v>
      </c>
      <c r="AK29" s="101">
        <v>-2.7018500844221097E-2</v>
      </c>
      <c r="AL29" s="101">
        <v>-2.8011542998210164E-2</v>
      </c>
      <c r="AM29" s="101">
        <v>-2.9015671206082224E-2</v>
      </c>
      <c r="AN29" s="101">
        <v>-3.0034104476988392E-2</v>
      </c>
      <c r="AO29" s="101">
        <v>-3.1067949750236787E-2</v>
      </c>
      <c r="AP29" s="101">
        <v>-3.2120367594076438E-2</v>
      </c>
    </row>
    <row r="30" spans="1:42" x14ac:dyDescent="0.25">
      <c r="A30" t="s">
        <v>128</v>
      </c>
      <c r="B30" t="s">
        <v>152</v>
      </c>
      <c r="C30" s="101">
        <v>2.5125937721936813E-2</v>
      </c>
      <c r="D30" s="101">
        <v>2.2530141165502761E-2</v>
      </c>
      <c r="E30" s="101">
        <v>2.0062590007346792E-2</v>
      </c>
      <c r="F30" s="101">
        <v>1.7982892171197237E-2</v>
      </c>
      <c r="G30" s="101">
        <v>1.58122724631156E-2</v>
      </c>
      <c r="H30" s="101">
        <v>1.4014814883131079E-2</v>
      </c>
      <c r="I30" s="101">
        <v>1.2086779480952508E-2</v>
      </c>
      <c r="J30" s="101">
        <v>1.0239628338820693E-2</v>
      </c>
      <c r="K30" s="101">
        <v>8.3964889977856377E-3</v>
      </c>
      <c r="L30" s="101">
        <v>6.6969788555493884E-3</v>
      </c>
      <c r="M30" s="101">
        <v>5.1795046435169243E-3</v>
      </c>
      <c r="N30" s="101">
        <v>3.7523294044184965E-3</v>
      </c>
      <c r="O30" s="101">
        <v>2.4073309899627486E-3</v>
      </c>
      <c r="P30" s="101">
        <v>1.1362053701470976E-3</v>
      </c>
      <c r="Q30" s="101">
        <v>-6.4361979728032672E-5</v>
      </c>
      <c r="R30" s="101">
        <v>-1.2042844294855245E-3</v>
      </c>
      <c r="S30" s="101">
        <v>-2.2749135938092001E-3</v>
      </c>
      <c r="T30" s="101">
        <v>-3.277727788411444E-3</v>
      </c>
      <c r="U30" s="101">
        <v>-4.2146324517828657E-3</v>
      </c>
      <c r="V30" s="101">
        <v>-5.0869780202914177E-3</v>
      </c>
      <c r="W30" s="101">
        <v>-5.873618606306202E-3</v>
      </c>
      <c r="X30" s="101">
        <v>-6.5927388070828015E-3</v>
      </c>
      <c r="Y30" s="101">
        <v>-7.2456378990546416E-3</v>
      </c>
      <c r="Z30" s="101">
        <v>-7.8333716763819804E-3</v>
      </c>
      <c r="AA30" s="101">
        <v>-8.355919618887115E-3</v>
      </c>
      <c r="AB30" s="101">
        <v>-8.8328705490438916E-3</v>
      </c>
      <c r="AC30" s="101">
        <v>-9.263802481560451E-3</v>
      </c>
      <c r="AD30" s="101">
        <v>-9.6502945238788069E-3</v>
      </c>
      <c r="AE30" s="101">
        <v>-9.994710309498488E-3</v>
      </c>
      <c r="AF30" s="101">
        <v>-1.0296953615906976E-2</v>
      </c>
      <c r="AG30" s="101">
        <v>-1.0673594555009524E-2</v>
      </c>
      <c r="AH30" s="101">
        <v>-1.101717599320043E-2</v>
      </c>
      <c r="AI30" s="101">
        <v>-1.1329974698847509E-2</v>
      </c>
      <c r="AJ30" s="101">
        <v>-1.1612804896450977E-2</v>
      </c>
      <c r="AK30" s="101">
        <v>-1.1866926640777108E-2</v>
      </c>
      <c r="AL30" s="101">
        <v>-1.2287435040456219E-2</v>
      </c>
      <c r="AM30" s="101">
        <v>-1.2687458850338168E-2</v>
      </c>
      <c r="AN30" s="101">
        <v>-1.3068709398686701E-2</v>
      </c>
      <c r="AO30" s="101">
        <v>-1.3431387555912808E-2</v>
      </c>
      <c r="AP30" s="101">
        <v>-1.3776839834118551E-2</v>
      </c>
    </row>
    <row r="31" spans="1:42" x14ac:dyDescent="0.25">
      <c r="A31" t="s">
        <v>129</v>
      </c>
      <c r="B31" t="s">
        <v>152</v>
      </c>
      <c r="C31" s="101">
        <v>9.8362263758848111E-3</v>
      </c>
      <c r="D31" s="101">
        <v>7.732146594377997E-3</v>
      </c>
      <c r="E31" s="101">
        <v>5.7133995477744353E-3</v>
      </c>
      <c r="F31" s="101">
        <v>4.2119989499968475E-3</v>
      </c>
      <c r="G31" s="101">
        <v>2.7430168906199372E-3</v>
      </c>
      <c r="H31" s="101">
        <v>1.5196467373296738E-3</v>
      </c>
      <c r="I31" s="101">
        <v>-3.2138301519749339E-6</v>
      </c>
      <c r="J31" s="101">
        <v>-1.5033688386143548E-3</v>
      </c>
      <c r="K31" s="101">
        <v>-3.0648069236788545E-3</v>
      </c>
      <c r="L31" s="101">
        <v>-4.5027633793593789E-3</v>
      </c>
      <c r="M31" s="101">
        <v>-5.8545271251951251E-3</v>
      </c>
      <c r="N31" s="101">
        <v>-7.1543619098516573E-3</v>
      </c>
      <c r="O31" s="101">
        <v>-8.4130696880541558E-3</v>
      </c>
      <c r="P31" s="101">
        <v>-9.6424240318454275E-3</v>
      </c>
      <c r="Q31" s="101">
        <v>-1.0846159769200924E-2</v>
      </c>
      <c r="R31" s="101">
        <v>-1.2020522388859275E-2</v>
      </c>
      <c r="S31" s="101">
        <v>-1.3169851459099812E-2</v>
      </c>
      <c r="T31" s="101">
        <v>-1.4294483853077685E-2</v>
      </c>
      <c r="U31" s="101">
        <v>-1.5396856662409824E-2</v>
      </c>
      <c r="V31" s="101">
        <v>-1.6477793238871774E-2</v>
      </c>
      <c r="W31" s="101">
        <v>-1.7497300726864267E-2</v>
      </c>
      <c r="X31" s="101">
        <v>-1.849432009164766E-2</v>
      </c>
      <c r="Y31" s="101">
        <v>-1.9470410336215865E-2</v>
      </c>
      <c r="Z31" s="101">
        <v>-2.0427298393110652E-2</v>
      </c>
      <c r="AA31" s="101">
        <v>-2.1363186853686988E-2</v>
      </c>
      <c r="AB31" s="101">
        <v>-2.220620329419825E-2</v>
      </c>
      <c r="AC31" s="101">
        <v>-2.303256301011752E-2</v>
      </c>
      <c r="AD31" s="101">
        <v>-2.3843018902710223E-2</v>
      </c>
      <c r="AE31" s="101">
        <v>-2.4642355527657873E-2</v>
      </c>
      <c r="AF31" s="101">
        <v>-2.542484981763192E-2</v>
      </c>
      <c r="AG31" s="101">
        <v>-2.6186242680013787E-2</v>
      </c>
      <c r="AH31" s="101">
        <v>-2.6932011701760575E-2</v>
      </c>
      <c r="AI31" s="101">
        <v>-2.7667282584838866E-2</v>
      </c>
      <c r="AJ31" s="101">
        <v>-2.8391785613416209E-2</v>
      </c>
      <c r="AK31" s="101">
        <v>-2.9106409546694391E-2</v>
      </c>
      <c r="AL31" s="101">
        <v>-2.9754834411590925E-2</v>
      </c>
      <c r="AM31" s="101">
        <v>-3.0390361170037104E-2</v>
      </c>
      <c r="AN31" s="101">
        <v>-3.1016383693631591E-2</v>
      </c>
      <c r="AO31" s="101">
        <v>-3.1631418320772119E-2</v>
      </c>
      <c r="AP31" s="101">
        <v>-3.2237004080611101E-2</v>
      </c>
    </row>
    <row r="32" spans="1:42" x14ac:dyDescent="0.25">
      <c r="A32" t="s">
        <v>130</v>
      </c>
      <c r="B32" t="s">
        <v>152</v>
      </c>
      <c r="C32" s="101">
        <v>-4.6585125458484672E-2</v>
      </c>
      <c r="D32" s="101">
        <v>-4.9271816041171604E-2</v>
      </c>
      <c r="E32" s="101">
        <v>-5.1444371806042229E-2</v>
      </c>
      <c r="F32" s="101">
        <v>-5.2292917917604133E-2</v>
      </c>
      <c r="G32" s="101">
        <v>-5.3223603033530478E-2</v>
      </c>
      <c r="H32" s="101">
        <v>-5.360310568439626E-2</v>
      </c>
      <c r="I32" s="101">
        <v>-5.4689103414061892E-2</v>
      </c>
      <c r="J32" s="101">
        <v>-5.5908713091132392E-2</v>
      </c>
      <c r="K32" s="101">
        <v>-5.8049961045971807E-2</v>
      </c>
      <c r="L32" s="101">
        <v>-5.9773002523489084E-2</v>
      </c>
      <c r="M32" s="101">
        <v>-6.1234656592471633E-2</v>
      </c>
      <c r="N32" s="101">
        <v>-6.256947577133222E-2</v>
      </c>
      <c r="O32" s="101">
        <v>-6.3815562849668689E-2</v>
      </c>
      <c r="P32" s="101">
        <v>-6.5003363369560765E-2</v>
      </c>
      <c r="Q32" s="101">
        <v>-6.6146930283469532E-2</v>
      </c>
      <c r="R32" s="101">
        <v>-6.7263819407008263E-2</v>
      </c>
      <c r="S32" s="101">
        <v>-6.8329705425641277E-2</v>
      </c>
      <c r="T32" s="101">
        <v>-6.9342363356383621E-2</v>
      </c>
      <c r="U32" s="101">
        <v>-7.0302144832533428E-2</v>
      </c>
      <c r="V32" s="101">
        <v>-7.1207057198400661E-2</v>
      </c>
      <c r="W32" s="101">
        <v>-7.1937192801009991E-2</v>
      </c>
      <c r="X32" s="101">
        <v>-7.2601778800597552E-2</v>
      </c>
      <c r="Y32" s="101">
        <v>-7.3199962775951574E-2</v>
      </c>
      <c r="Z32" s="101">
        <v>-7.3730608610162868E-2</v>
      </c>
      <c r="AA32" s="101">
        <v>-7.4187586569288033E-2</v>
      </c>
      <c r="AB32" s="101">
        <v>-7.4653548103895434E-2</v>
      </c>
      <c r="AC32" s="101">
        <v>-7.5061656239530095E-2</v>
      </c>
      <c r="AD32" s="101">
        <v>-7.5411546778770489E-2</v>
      </c>
      <c r="AE32" s="101">
        <v>-7.5707910546502319E-2</v>
      </c>
      <c r="AF32" s="101">
        <v>-7.594136044579379E-2</v>
      </c>
      <c r="AG32" s="101">
        <v>-7.6298255190229841E-2</v>
      </c>
      <c r="AH32" s="101">
        <v>-7.661060367560843E-2</v>
      </c>
      <c r="AI32" s="101">
        <v>-7.6885058131991493E-2</v>
      </c>
      <c r="AJ32" s="101">
        <v>-7.7121265413469253E-2</v>
      </c>
      <c r="AK32" s="101">
        <v>-7.7319031989113995E-2</v>
      </c>
      <c r="AL32" s="101">
        <v>-7.7750838429335487E-2</v>
      </c>
      <c r="AM32" s="101">
        <v>-7.8167785769891723E-2</v>
      </c>
      <c r="AN32" s="101">
        <v>-7.8575103391136214E-2</v>
      </c>
      <c r="AO32" s="101">
        <v>-7.8971395985218032E-2</v>
      </c>
      <c r="AP32" s="101">
        <v>-7.9358260631060759E-2</v>
      </c>
    </row>
    <row r="33" spans="1:42" x14ac:dyDescent="0.25">
      <c r="A33" t="s">
        <v>131</v>
      </c>
      <c r="B33" t="s">
        <v>152</v>
      </c>
      <c r="C33" s="101">
        <v>6.7227892238532329E-4</v>
      </c>
      <c r="D33" s="101">
        <v>-6.3034891000753339E-4</v>
      </c>
      <c r="E33" s="101">
        <v>-1.8862632774190589E-3</v>
      </c>
      <c r="F33" s="101">
        <v>-2.9520429882661848E-3</v>
      </c>
      <c r="G33" s="101">
        <v>-3.5781936529095796E-3</v>
      </c>
      <c r="H33" s="101">
        <v>-4.2314636102754868E-3</v>
      </c>
      <c r="I33" s="101">
        <v>-5.0743421755407199E-3</v>
      </c>
      <c r="J33" s="101">
        <v>-5.9470735726474275E-3</v>
      </c>
      <c r="K33" s="101">
        <v>-7.0960607880061529E-3</v>
      </c>
      <c r="L33" s="101">
        <v>-8.1106141034297408E-3</v>
      </c>
      <c r="M33" s="101">
        <v>-9.0226437801723298E-3</v>
      </c>
      <c r="N33" s="101">
        <v>-9.892915901480611E-3</v>
      </c>
      <c r="O33" s="101">
        <v>-1.0734436314783671E-2</v>
      </c>
      <c r="P33" s="101">
        <v>-1.1558309912984547E-2</v>
      </c>
      <c r="Q33" s="101">
        <v>-1.2370006788364626E-2</v>
      </c>
      <c r="R33" s="101">
        <v>-1.3170151106221641E-2</v>
      </c>
      <c r="S33" s="101">
        <v>-1.3957254540556364E-2</v>
      </c>
      <c r="T33" s="101">
        <v>-1.4731934370782247E-2</v>
      </c>
      <c r="U33" s="101">
        <v>-1.5495583341605841E-2</v>
      </c>
      <c r="V33" s="101">
        <v>-1.624916509706939E-2</v>
      </c>
      <c r="W33" s="101">
        <v>-1.6972216597529056E-2</v>
      </c>
      <c r="X33" s="101">
        <v>-1.7684218185674783E-2</v>
      </c>
      <c r="Y33" s="101">
        <v>-1.8386869621858055E-2</v>
      </c>
      <c r="Z33" s="101">
        <v>-1.9081780305237637E-2</v>
      </c>
      <c r="AA33" s="101">
        <v>-1.9768968835847438E-2</v>
      </c>
      <c r="AB33" s="101">
        <v>-2.0411589576481367E-2</v>
      </c>
      <c r="AC33" s="101">
        <v>-2.1051191454155634E-2</v>
      </c>
      <c r="AD33" s="101">
        <v>-2.1689400620992075E-2</v>
      </c>
      <c r="AE33" s="101">
        <v>-2.2330026384128693E-2</v>
      </c>
      <c r="AF33" s="101">
        <v>-2.2972084391028828E-2</v>
      </c>
      <c r="AG33" s="101">
        <v>-2.3649543619000648E-2</v>
      </c>
      <c r="AH33" s="101">
        <v>-2.4330058289373582E-2</v>
      </c>
      <c r="AI33" s="101">
        <v>-2.5017972057416304E-2</v>
      </c>
      <c r="AJ33" s="101">
        <v>-2.5714924817391779E-2</v>
      </c>
      <c r="AK33" s="101">
        <v>-2.6423220334996854E-2</v>
      </c>
      <c r="AL33" s="101">
        <v>-2.7145295022496338E-2</v>
      </c>
      <c r="AM33" s="101">
        <v>-2.7871821142099941E-2</v>
      </c>
      <c r="AN33" s="101">
        <v>-2.8606130479617103E-2</v>
      </c>
      <c r="AO33" s="101">
        <v>-2.9347869291417094E-2</v>
      </c>
      <c r="AP33" s="101">
        <v>-3.0099096617309688E-2</v>
      </c>
    </row>
    <row r="34" spans="1:42" x14ac:dyDescent="0.25">
      <c r="A34" t="s">
        <v>132</v>
      </c>
      <c r="B34" t="s">
        <v>152</v>
      </c>
      <c r="C34" s="101">
        <v>-3.3236320803786246E-2</v>
      </c>
      <c r="D34" s="101">
        <v>-3.554968546904249E-2</v>
      </c>
      <c r="E34" s="101">
        <v>-3.7417526979624818E-2</v>
      </c>
      <c r="F34" s="101">
        <v>-3.8351800913316733E-2</v>
      </c>
      <c r="G34" s="101">
        <v>-3.9341667263737161E-2</v>
      </c>
      <c r="H34" s="101">
        <v>-3.9877906316369685E-2</v>
      </c>
      <c r="I34" s="101">
        <v>-4.0881349663193269E-2</v>
      </c>
      <c r="J34" s="101">
        <v>-4.1975318752124666E-2</v>
      </c>
      <c r="K34" s="101">
        <v>-4.3796055100318532E-2</v>
      </c>
      <c r="L34" s="101">
        <v>-4.5321402546564762E-2</v>
      </c>
      <c r="M34" s="101">
        <v>-4.6660575657535182E-2</v>
      </c>
      <c r="N34" s="101">
        <v>-4.7908593863595132E-2</v>
      </c>
      <c r="O34" s="101">
        <v>-4.9093219092931746E-2</v>
      </c>
      <c r="P34" s="101">
        <v>-5.023736606276076E-2</v>
      </c>
      <c r="Q34" s="101">
        <v>-5.135165212197778E-2</v>
      </c>
      <c r="R34" s="101">
        <v>-5.2460649655727644E-2</v>
      </c>
      <c r="S34" s="101">
        <v>-5.3535872010219594E-2</v>
      </c>
      <c r="T34" s="101">
        <v>-5.4576435111029081E-2</v>
      </c>
      <c r="U34" s="101">
        <v>-5.5582964879836938E-2</v>
      </c>
      <c r="V34" s="101">
        <v>-5.6554836513650418E-2</v>
      </c>
      <c r="W34" s="101">
        <v>-5.7404580802615922E-2</v>
      </c>
      <c r="X34" s="101">
        <v>-5.8212184487624191E-2</v>
      </c>
      <c r="Y34" s="101">
        <v>-5.897783300632977E-2</v>
      </c>
      <c r="Z34" s="101">
        <v>-5.9701177298540027E-2</v>
      </c>
      <c r="AA34" s="101">
        <v>-6.0378366420860703E-2</v>
      </c>
      <c r="AB34" s="101">
        <v>-6.0996843789155791E-2</v>
      </c>
      <c r="AC34" s="101">
        <v>-6.1578430959631378E-2</v>
      </c>
      <c r="AD34" s="101">
        <v>-6.2123381050097765E-2</v>
      </c>
      <c r="AE34" s="101">
        <v>-6.2635513066282886E-2</v>
      </c>
      <c r="AF34" s="101">
        <v>-6.3109188483802675E-2</v>
      </c>
      <c r="AG34" s="101">
        <v>-6.3652047389465144E-2</v>
      </c>
      <c r="AH34" s="101">
        <v>-6.4165727469838188E-2</v>
      </c>
      <c r="AI34" s="101">
        <v>-6.4655289021145701E-2</v>
      </c>
      <c r="AJ34" s="101">
        <v>-6.5120492264727964E-2</v>
      </c>
      <c r="AK34" s="101">
        <v>-6.5561851158401158E-2</v>
      </c>
      <c r="AL34" s="101">
        <v>-6.6142556798854793E-2</v>
      </c>
      <c r="AM34" s="101">
        <v>-6.6711750509499804E-2</v>
      </c>
      <c r="AN34" s="101">
        <v>-6.7273866835576554E-2</v>
      </c>
      <c r="AO34" s="101">
        <v>-6.7827336363171439E-2</v>
      </c>
      <c r="AP34" s="101">
        <v>-6.8374263609203498E-2</v>
      </c>
    </row>
    <row r="35" spans="1:42" x14ac:dyDescent="0.25">
      <c r="A35" t="s">
        <v>133</v>
      </c>
      <c r="B35" t="s">
        <v>152</v>
      </c>
      <c r="C35" s="101">
        <v>-2.9214255271663329E-2</v>
      </c>
      <c r="D35" s="101">
        <v>-3.0149487269241396E-2</v>
      </c>
      <c r="E35" s="101">
        <v>-3.051618113563679E-2</v>
      </c>
      <c r="F35" s="101">
        <v>-3.011223001402016E-2</v>
      </c>
      <c r="G35" s="101">
        <v>-3.0003737529256259E-2</v>
      </c>
      <c r="H35" s="101">
        <v>-2.9142497869347337E-2</v>
      </c>
      <c r="I35" s="101">
        <v>-2.8827808485072146E-2</v>
      </c>
      <c r="J35" s="101">
        <v>-2.8785775116196569E-2</v>
      </c>
      <c r="K35" s="101">
        <v>-2.9607877822201183E-2</v>
      </c>
      <c r="L35" s="101">
        <v>-3.0189639431590042E-2</v>
      </c>
      <c r="M35" s="101">
        <v>-3.0616665800985925E-2</v>
      </c>
      <c r="N35" s="101">
        <v>-3.0990754636725491E-2</v>
      </c>
      <c r="O35" s="101">
        <v>-3.1331666825364479E-2</v>
      </c>
      <c r="P35" s="101">
        <v>-3.1653438978949774E-2</v>
      </c>
      <c r="Q35" s="101">
        <v>-3.1961229237165656E-2</v>
      </c>
      <c r="R35" s="101">
        <v>-3.2273719932115717E-2</v>
      </c>
      <c r="S35" s="101">
        <v>-3.2565065549162685E-2</v>
      </c>
      <c r="T35" s="101">
        <v>-3.2832672527491634E-2</v>
      </c>
      <c r="U35" s="101">
        <v>-3.3076865849307018E-2</v>
      </c>
      <c r="V35" s="101">
        <v>-3.3295852007975656E-2</v>
      </c>
      <c r="W35" s="101">
        <v>-3.3407129495312334E-2</v>
      </c>
      <c r="X35" s="101">
        <v>-3.3484512037450488E-2</v>
      </c>
      <c r="Y35" s="101">
        <v>-3.3527599261592197E-2</v>
      </c>
      <c r="Z35" s="101">
        <v>-3.3536143877451727E-2</v>
      </c>
      <c r="AA35" s="101">
        <v>-3.3505002929423378E-2</v>
      </c>
      <c r="AB35" s="101">
        <v>-3.3505027398617021E-2</v>
      </c>
      <c r="AC35" s="101">
        <v>-3.3477909974874494E-2</v>
      </c>
      <c r="AD35" s="101">
        <v>-3.3422570322534088E-2</v>
      </c>
      <c r="AE35" s="101">
        <v>-3.3343063388694652E-2</v>
      </c>
      <c r="AF35" s="101">
        <v>-3.3229832378384422E-2</v>
      </c>
      <c r="AG35" s="101">
        <v>-3.3256743342601702E-2</v>
      </c>
      <c r="AH35" s="101">
        <v>-3.3260839878743266E-2</v>
      </c>
      <c r="AI35" s="101">
        <v>-3.3247449974344374E-2</v>
      </c>
      <c r="AJ35" s="101">
        <v>-3.3215560485597866E-2</v>
      </c>
      <c r="AK35" s="101">
        <v>-3.3164539870164947E-2</v>
      </c>
      <c r="AL35" s="101">
        <v>-3.3348028956882519E-2</v>
      </c>
      <c r="AM35" s="101">
        <v>-3.3523872702532098E-2</v>
      </c>
      <c r="AN35" s="101">
        <v>-3.3695654006793946E-2</v>
      </c>
      <c r="AO35" s="101">
        <v>-3.38613889691321E-2</v>
      </c>
      <c r="AP35" s="101">
        <v>-3.4021864240706322E-2</v>
      </c>
    </row>
    <row r="36" spans="1:42" x14ac:dyDescent="0.25">
      <c r="A36" t="s">
        <v>134</v>
      </c>
      <c r="B36" t="s">
        <v>152</v>
      </c>
      <c r="C36" s="101">
        <v>-6.9447435764758231E-2</v>
      </c>
      <c r="D36" s="101">
        <v>-7.1942561943110703E-2</v>
      </c>
      <c r="E36" s="101">
        <v>-7.3688246780724484E-2</v>
      </c>
      <c r="F36" s="101">
        <v>-7.4041915140052622E-2</v>
      </c>
      <c r="G36" s="101">
        <v>-7.4833138621539258E-2</v>
      </c>
      <c r="H36" s="101">
        <v>-7.4805812626358215E-2</v>
      </c>
      <c r="I36" s="101">
        <v>-7.5409446981582043E-2</v>
      </c>
      <c r="J36" s="101">
        <v>-7.6186753378167119E-2</v>
      </c>
      <c r="K36" s="101">
        <v>-7.7922183425344183E-2</v>
      </c>
      <c r="L36" s="101">
        <v>-7.9237916453257576E-2</v>
      </c>
      <c r="M36" s="101">
        <v>-8.0215215522638453E-2</v>
      </c>
      <c r="N36" s="101">
        <v>-8.1063659822134884E-2</v>
      </c>
      <c r="O36" s="101">
        <v>-8.1820516098372792E-2</v>
      </c>
      <c r="P36" s="101">
        <v>-8.2515686037304428E-2</v>
      </c>
      <c r="Q36" s="101">
        <v>-8.3161873006337733E-2</v>
      </c>
      <c r="R36" s="101">
        <v>-8.3804172895247026E-2</v>
      </c>
      <c r="S36" s="101">
        <v>-8.4388100383127509E-2</v>
      </c>
      <c r="T36" s="101">
        <v>-8.4910671578673547E-2</v>
      </c>
      <c r="U36" s="101">
        <v>-8.5371749165425878E-2</v>
      </c>
      <c r="V36" s="101">
        <v>-8.5768637474396961E-2</v>
      </c>
      <c r="W36" s="101">
        <v>-8.5962833583151307E-2</v>
      </c>
      <c r="X36" s="101">
        <v>-8.6077862525501425E-2</v>
      </c>
      <c r="Y36" s="101">
        <v>-8.6112099539167847E-2</v>
      </c>
      <c r="Z36" s="101">
        <v>-8.6063689003114147E-2</v>
      </c>
      <c r="AA36" s="101">
        <v>-8.5925629943816861E-2</v>
      </c>
      <c r="AB36" s="101">
        <v>-8.5889368883948505E-2</v>
      </c>
      <c r="AC36" s="101">
        <v>-8.5787702103066799E-2</v>
      </c>
      <c r="AD36" s="101">
        <v>-8.5620178245259082E-2</v>
      </c>
      <c r="AE36" s="101">
        <v>-8.5391511296389666E-2</v>
      </c>
      <c r="AF36" s="101">
        <v>-8.5092174064636941E-2</v>
      </c>
      <c r="AG36" s="101">
        <v>-8.5050179355341066E-2</v>
      </c>
      <c r="AH36" s="101">
        <v>-8.4959791495122686E-2</v>
      </c>
      <c r="AI36" s="101">
        <v>-8.4827583720743838E-2</v>
      </c>
      <c r="AJ36" s="101">
        <v>-8.4653118818048337E-2</v>
      </c>
      <c r="AK36" s="101">
        <v>-8.4436193871836082E-2</v>
      </c>
      <c r="AL36" s="101">
        <v>-8.4695358956299205E-2</v>
      </c>
      <c r="AM36" s="101">
        <v>-8.4939057604718884E-2</v>
      </c>
      <c r="AN36" s="101">
        <v>-8.5172304145569006E-2</v>
      </c>
      <c r="AO36" s="101">
        <v>-8.5393500127601621E-2</v>
      </c>
      <c r="AP36" s="101">
        <v>-8.5604182893216849E-2</v>
      </c>
    </row>
    <row r="37" spans="1:42" x14ac:dyDescent="0.25">
      <c r="A37" t="s">
        <v>135</v>
      </c>
      <c r="B37" t="s">
        <v>152</v>
      </c>
      <c r="C37" s="101">
        <v>2.5276170882516384E-3</v>
      </c>
      <c r="D37" s="101">
        <v>1.7831309509201111E-3</v>
      </c>
      <c r="E37" s="101">
        <v>1.0222066623188154E-3</v>
      </c>
      <c r="F37" s="101">
        <v>3.9164389040783715E-4</v>
      </c>
      <c r="G37" s="101">
        <v>-2.154577648584137E-4</v>
      </c>
      <c r="H37" s="101">
        <v>-7.7581476155739082E-4</v>
      </c>
      <c r="I37" s="101">
        <v>-1.4122440393460772E-3</v>
      </c>
      <c r="J37" s="101">
        <v>-2.0938043079074351E-3</v>
      </c>
      <c r="K37" s="101">
        <v>-2.9673139269232787E-3</v>
      </c>
      <c r="L37" s="101">
        <v>-3.8028480208940935E-3</v>
      </c>
      <c r="M37" s="101">
        <v>-4.7255106789255014E-3</v>
      </c>
      <c r="N37" s="101">
        <v>-5.6837031651896476E-3</v>
      </c>
      <c r="O37" s="101">
        <v>-6.6881575706128774E-3</v>
      </c>
      <c r="P37" s="101">
        <v>-7.7505014567623796E-3</v>
      </c>
      <c r="Q37" s="101">
        <v>-8.8796513773850873E-3</v>
      </c>
      <c r="R37" s="101">
        <v>-1.0031352024756449E-2</v>
      </c>
      <c r="S37" s="101">
        <v>-1.1255349852691585E-2</v>
      </c>
      <c r="T37" s="101">
        <v>-1.2558217220977727E-2</v>
      </c>
      <c r="U37" s="101">
        <v>-1.3947610094480579E-2</v>
      </c>
      <c r="V37" s="101">
        <v>-1.543135819292237E-2</v>
      </c>
      <c r="W37" s="101">
        <v>-1.6828557687293973E-2</v>
      </c>
      <c r="X37" s="101">
        <v>-1.8311914510782415E-2</v>
      </c>
      <c r="Y37" s="101">
        <v>-1.9891095805511436E-2</v>
      </c>
      <c r="Z37" s="101">
        <v>-2.15768230181793E-2</v>
      </c>
      <c r="AA37" s="101">
        <v>-2.3379572586840047E-2</v>
      </c>
      <c r="AB37" s="101">
        <v>-2.525716705916017E-2</v>
      </c>
      <c r="AC37" s="101">
        <v>-2.7251117927742964E-2</v>
      </c>
      <c r="AD37" s="101">
        <v>-2.9367286940380551E-2</v>
      </c>
      <c r="AE37" s="101">
        <v>-3.1612435719528757E-2</v>
      </c>
      <c r="AF37" s="101">
        <v>-3.3984858279637042E-2</v>
      </c>
      <c r="AG37" s="101">
        <v>-3.6017535630222537E-2</v>
      </c>
      <c r="AH37" s="101">
        <v>-3.8117513129733126E-2</v>
      </c>
      <c r="AI37" s="101">
        <v>-4.0283147541245963E-2</v>
      </c>
      <c r="AJ37" s="101">
        <v>-4.2506347335058307E-2</v>
      </c>
      <c r="AK37" s="101">
        <v>-4.4776035454180706E-2</v>
      </c>
      <c r="AL37" s="101">
        <v>-4.6128745633446426E-2</v>
      </c>
      <c r="AM37" s="101">
        <v>-4.7482744954537595E-2</v>
      </c>
      <c r="AN37" s="101">
        <v>-4.8840338028610264E-2</v>
      </c>
      <c r="AO37" s="101">
        <v>-5.0198497545454114E-2</v>
      </c>
      <c r="AP37" s="101">
        <v>-5.1556831289313064E-2</v>
      </c>
    </row>
    <row r="38" spans="1:42" x14ac:dyDescent="0.25">
      <c r="A38" t="s">
        <v>136</v>
      </c>
      <c r="B38" t="s">
        <v>152</v>
      </c>
      <c r="C38" s="101">
        <v>5.8166595205985721E-3</v>
      </c>
      <c r="D38" s="101">
        <v>2.4864494792633568E-3</v>
      </c>
      <c r="E38" s="101">
        <v>-7.5020735870878535E-4</v>
      </c>
      <c r="F38" s="101">
        <v>-3.3950497146520314E-3</v>
      </c>
      <c r="G38" s="101">
        <v>-5.9330690737278528E-3</v>
      </c>
      <c r="H38" s="101">
        <v>-7.9128759332425195E-3</v>
      </c>
      <c r="I38" s="101">
        <v>-1.0032878419949895E-2</v>
      </c>
      <c r="J38" s="101">
        <v>-1.2192423260273658E-2</v>
      </c>
      <c r="K38" s="101">
        <v>-1.4763665913471332E-2</v>
      </c>
      <c r="L38" s="101">
        <v>-1.7100446099941512E-2</v>
      </c>
      <c r="M38" s="101">
        <v>-1.935155508984426E-2</v>
      </c>
      <c r="N38" s="101">
        <v>-2.1515929477789034E-2</v>
      </c>
      <c r="O38" s="101">
        <v>-2.3612862525807785E-2</v>
      </c>
      <c r="P38" s="101">
        <v>-2.5659137067525119E-2</v>
      </c>
      <c r="Q38" s="101">
        <v>-2.7661833393054495E-2</v>
      </c>
      <c r="R38" s="101">
        <v>-2.9566632977434049E-2</v>
      </c>
      <c r="S38" s="101">
        <v>-3.1424921349340225E-2</v>
      </c>
      <c r="T38" s="101">
        <v>-3.3235507523797059E-2</v>
      </c>
      <c r="U38" s="101">
        <v>-3.499784059927704E-2</v>
      </c>
      <c r="V38" s="101">
        <v>-3.6710573857568193E-2</v>
      </c>
      <c r="W38" s="101">
        <v>-3.8305564713870012E-2</v>
      </c>
      <c r="X38" s="101">
        <v>-3.98439970897028E-2</v>
      </c>
      <c r="Y38" s="101">
        <v>-4.1325071361402566E-2</v>
      </c>
      <c r="Z38" s="101">
        <v>-4.274730205577356E-2</v>
      </c>
      <c r="AA38" s="101">
        <v>-4.4107067624282556E-2</v>
      </c>
      <c r="AB38" s="101">
        <v>-4.5022005080979678E-2</v>
      </c>
      <c r="AC38" s="101">
        <v>-4.5891322820424664E-2</v>
      </c>
      <c r="AD38" s="101">
        <v>-4.6714889362439581E-2</v>
      </c>
      <c r="AE38" s="101">
        <v>-4.7494430977157533E-2</v>
      </c>
      <c r="AF38" s="101">
        <v>-4.8226651313516895E-2</v>
      </c>
      <c r="AG38" s="101">
        <v>-4.8874611715315729E-2</v>
      </c>
      <c r="AH38" s="101">
        <v>-4.9486173342736646E-2</v>
      </c>
      <c r="AI38" s="101">
        <v>-5.0064460125206697E-2</v>
      </c>
      <c r="AJ38" s="101">
        <v>-5.06094246461005E-2</v>
      </c>
      <c r="AK38" s="101">
        <v>-5.1121679715993268E-2</v>
      </c>
      <c r="AL38" s="101">
        <v>-5.163498936865784E-2</v>
      </c>
      <c r="AM38" s="101">
        <v>-5.2130519475801058E-2</v>
      </c>
      <c r="AN38" s="101">
        <v>-5.2611734138127961E-2</v>
      </c>
      <c r="AO38" s="101">
        <v>-5.3077914204903556E-2</v>
      </c>
      <c r="AP38" s="101">
        <v>-5.3531220529681817E-2</v>
      </c>
    </row>
    <row r="39" spans="1:42" x14ac:dyDescent="0.25">
      <c r="A39" t="s">
        <v>137</v>
      </c>
      <c r="B39" t="s">
        <v>152</v>
      </c>
      <c r="C39" s="101">
        <v>2.6349217894282013E-3</v>
      </c>
      <c r="D39" s="101">
        <v>2.3776278222602068E-3</v>
      </c>
      <c r="E39" s="101">
        <v>2.1245801679949773E-3</v>
      </c>
      <c r="F39" s="101">
        <v>1.9020421946050433E-3</v>
      </c>
      <c r="G39" s="101">
        <v>1.6993309731359039E-3</v>
      </c>
      <c r="H39" s="101">
        <v>1.5206811631289568E-3</v>
      </c>
      <c r="I39" s="101">
        <v>1.3312672173887213E-3</v>
      </c>
      <c r="J39" s="101">
        <v>1.1391578359581877E-3</v>
      </c>
      <c r="K39" s="101">
        <v>9.2074025110440395E-4</v>
      </c>
      <c r="L39" s="101">
        <v>7.1435966344961862E-4</v>
      </c>
      <c r="M39" s="101">
        <v>5.1087204762222886E-4</v>
      </c>
      <c r="N39" s="101">
        <v>3.0909952933850236E-4</v>
      </c>
      <c r="O39" s="101">
        <v>1.0713276710563127E-4</v>
      </c>
      <c r="P39" s="101">
        <v>-9.6950553879696934E-5</v>
      </c>
      <c r="Q39" s="101">
        <v>-3.0460447863420929E-4</v>
      </c>
      <c r="R39" s="101">
        <v>-5.1350896137179389E-4</v>
      </c>
      <c r="S39" s="101">
        <v>-7.2775105777045401E-4</v>
      </c>
      <c r="T39" s="101">
        <v>-9.487396473643623E-4</v>
      </c>
      <c r="U39" s="101">
        <v>-1.1782099579368645E-3</v>
      </c>
      <c r="V39" s="101">
        <v>-1.4182345973371149E-3</v>
      </c>
      <c r="W39" s="101">
        <v>-1.6766759122208181E-3</v>
      </c>
      <c r="X39" s="101">
        <v>-1.9531277727834148E-3</v>
      </c>
      <c r="Y39" s="101">
        <v>-2.2523872157935313E-3</v>
      </c>
      <c r="Z39" s="101">
        <v>-2.5807122490759042E-3</v>
      </c>
      <c r="AA39" s="101">
        <v>-2.9463515200245064E-3</v>
      </c>
      <c r="AB39" s="101">
        <v>-3.2581079090200486E-3</v>
      </c>
      <c r="AC39" s="101">
        <v>-3.6043374392115335E-3</v>
      </c>
      <c r="AD39" s="101">
        <v>-3.9944081835062003E-3</v>
      </c>
      <c r="AE39" s="101">
        <v>-4.4413542958785584E-3</v>
      </c>
      <c r="AF39" s="101">
        <v>-4.962818594936089E-3</v>
      </c>
      <c r="AG39" s="101">
        <v>-5.441827749459489E-3</v>
      </c>
      <c r="AH39" s="101">
        <v>-5.9907058619951149E-3</v>
      </c>
      <c r="AI39" s="101">
        <v>-6.6304492312742793E-3</v>
      </c>
      <c r="AJ39" s="101">
        <v>-7.3902853153791385E-3</v>
      </c>
      <c r="AK39" s="101">
        <v>-8.3132123955379986E-3</v>
      </c>
      <c r="AL39" s="101">
        <v>-8.8787825372722718E-3</v>
      </c>
      <c r="AM39" s="101">
        <v>-9.5003124465759814E-3</v>
      </c>
      <c r="AN39" s="101">
        <v>-1.0189079071786525E-2</v>
      </c>
      <c r="AO39" s="101">
        <v>-1.0958140443144538E-2</v>
      </c>
      <c r="AP39" s="101">
        <v>-1.1824906969892229E-2</v>
      </c>
    </row>
    <row r="40" spans="1:42" x14ac:dyDescent="0.25">
      <c r="A40" t="s">
        <v>138</v>
      </c>
      <c r="B40" t="s">
        <v>152</v>
      </c>
      <c r="C40" s="101">
        <v>1.4043979101224895E-3</v>
      </c>
      <c r="D40" s="101">
        <v>-3.2592381757740783E-3</v>
      </c>
      <c r="E40" s="101">
        <v>-7.6959552916775155E-3</v>
      </c>
      <c r="F40" s="101">
        <v>-1.0956033549711267E-2</v>
      </c>
      <c r="G40" s="101">
        <v>-1.386856318105853E-2</v>
      </c>
      <c r="H40" s="101">
        <v>-1.6452298688652854E-2</v>
      </c>
      <c r="I40" s="101">
        <v>-1.9327839469343047E-2</v>
      </c>
      <c r="J40" s="101">
        <v>-2.2336516515018636E-2</v>
      </c>
      <c r="K40" s="101">
        <v>-2.6354388761909615E-2</v>
      </c>
      <c r="L40" s="101">
        <v>-2.9908824320131578E-2</v>
      </c>
      <c r="M40" s="101">
        <v>-3.3048893820908282E-2</v>
      </c>
      <c r="N40" s="101">
        <v>-3.6057879882170463E-2</v>
      </c>
      <c r="O40" s="101">
        <v>-3.8982401984062415E-2</v>
      </c>
      <c r="P40" s="101">
        <v>-4.1863565486599828E-2</v>
      </c>
      <c r="Q40" s="101">
        <v>-4.4722790278905869E-2</v>
      </c>
      <c r="R40" s="101">
        <v>-4.7544213621846361E-2</v>
      </c>
      <c r="S40" s="101">
        <v>-5.0342320586897082E-2</v>
      </c>
      <c r="T40" s="101">
        <v>-5.3119774625969916E-2</v>
      </c>
      <c r="U40" s="101">
        <v>-5.5881358878085839E-2</v>
      </c>
      <c r="V40" s="101">
        <v>-5.8630474918557898E-2</v>
      </c>
      <c r="W40" s="101">
        <v>-6.1292958608266092E-2</v>
      </c>
      <c r="X40" s="101">
        <v>-6.3943617938544459E-2</v>
      </c>
      <c r="Y40" s="101">
        <v>-6.6589499455683529E-2</v>
      </c>
      <c r="Z40" s="101">
        <v>-6.9237878416495063E-2</v>
      </c>
      <c r="AA40" s="101">
        <v>-7.1892809933916391E-2</v>
      </c>
      <c r="AB40" s="101">
        <v>-7.4358136649534001E-2</v>
      </c>
      <c r="AC40" s="101">
        <v>-7.6826347748568863E-2</v>
      </c>
      <c r="AD40" s="101">
        <v>-7.9305370714808907E-2</v>
      </c>
      <c r="AE40" s="101">
        <v>-8.180885118533951E-2</v>
      </c>
      <c r="AF40" s="101">
        <v>-8.4338169828473072E-2</v>
      </c>
      <c r="AG40" s="101">
        <v>-8.6653481272039118E-2</v>
      </c>
      <c r="AH40" s="101">
        <v>-8.8979141849983373E-2</v>
      </c>
      <c r="AI40" s="101">
        <v>-9.1328814868752439E-2</v>
      </c>
      <c r="AJ40" s="101">
        <v>-9.3709324309551256E-2</v>
      </c>
      <c r="AK40" s="101">
        <v>-9.6128209960534144E-2</v>
      </c>
      <c r="AL40" s="101">
        <v>-9.7942599977129868E-2</v>
      </c>
      <c r="AM40" s="101">
        <v>-9.975479356294481E-2</v>
      </c>
      <c r="AN40" s="101">
        <v>-0.10157349229125427</v>
      </c>
      <c r="AO40" s="101">
        <v>-0.10339957701046043</v>
      </c>
      <c r="AP40" s="101">
        <v>-0.10523736498861937</v>
      </c>
    </row>
    <row r="41" spans="1:42" x14ac:dyDescent="0.25">
      <c r="A41" t="s">
        <v>139</v>
      </c>
      <c r="B41" t="s">
        <v>152</v>
      </c>
      <c r="C41" s="101">
        <v>-7.17623323384005E-2</v>
      </c>
      <c r="D41" s="101">
        <v>-7.5324273408036227E-2</v>
      </c>
      <c r="E41" s="101">
        <v>-7.8364430370790744E-2</v>
      </c>
      <c r="F41" s="101">
        <v>-8.0023110054233959E-2</v>
      </c>
      <c r="G41" s="101">
        <v>-8.1167281154152018E-2</v>
      </c>
      <c r="H41" s="101">
        <v>-8.204647889473958E-2</v>
      </c>
      <c r="I41" s="101">
        <v>-8.3587346602429211E-2</v>
      </c>
      <c r="J41" s="101">
        <v>-8.5315905763575686E-2</v>
      </c>
      <c r="K41" s="101">
        <v>-8.8354736292240166E-2</v>
      </c>
      <c r="L41" s="101">
        <v>-9.0850331809446641E-2</v>
      </c>
      <c r="M41" s="101">
        <v>-9.2941531392502524E-2</v>
      </c>
      <c r="N41" s="101">
        <v>-9.4883728806343118E-2</v>
      </c>
      <c r="O41" s="101">
        <v>-9.6729838802076223E-2</v>
      </c>
      <c r="P41" s="101">
        <v>-9.8524683537975027E-2</v>
      </c>
      <c r="Q41" s="101">
        <v>-0.10028975644659989</v>
      </c>
      <c r="R41" s="101">
        <v>-0.10206532690577876</v>
      </c>
      <c r="S41" s="101">
        <v>-0.10380151515697421</v>
      </c>
      <c r="T41" s="101">
        <v>-0.10549740511949705</v>
      </c>
      <c r="U41" s="101">
        <v>-0.10715448005652599</v>
      </c>
      <c r="V41" s="101">
        <v>-0.10877199000376042</v>
      </c>
      <c r="W41" s="101">
        <v>-0.11024300913906625</v>
      </c>
      <c r="X41" s="101">
        <v>-0.11166175072600004</v>
      </c>
      <c r="Y41" s="101">
        <v>-0.11302917928154557</v>
      </c>
      <c r="Z41" s="101">
        <v>-0.11434570734446831</v>
      </c>
      <c r="AA41" s="101">
        <v>-0.11560703517606927</v>
      </c>
      <c r="AB41" s="101">
        <v>-0.11686240039205192</v>
      </c>
      <c r="AC41" s="101">
        <v>-0.11807787414392291</v>
      </c>
      <c r="AD41" s="101">
        <v>-0.1192558692615238</v>
      </c>
      <c r="AE41" s="101">
        <v>-0.12040397765534856</v>
      </c>
      <c r="AF41" s="101">
        <v>-0.12151562423734334</v>
      </c>
      <c r="AG41" s="101">
        <v>-0.12274426072513858</v>
      </c>
      <c r="AH41" s="101">
        <v>-0.12394518143999439</v>
      </c>
      <c r="AI41" s="101">
        <v>-0.12512771989790128</v>
      </c>
      <c r="AJ41" s="101">
        <v>-0.12629353915031025</v>
      </c>
      <c r="AK41" s="101">
        <v>-0.12744444667372881</v>
      </c>
      <c r="AL41" s="101">
        <v>-0.12867218767103022</v>
      </c>
      <c r="AM41" s="101">
        <v>-0.12989088588288239</v>
      </c>
      <c r="AN41" s="101">
        <v>-0.13110782529894807</v>
      </c>
      <c r="AO41" s="101">
        <v>-0.13232247406234687</v>
      </c>
      <c r="AP41" s="101">
        <v>-0.13353773841472319</v>
      </c>
    </row>
    <row r="42" spans="1:42" x14ac:dyDescent="0.25">
      <c r="A42" t="s">
        <v>140</v>
      </c>
      <c r="B42" t="s">
        <v>152</v>
      </c>
      <c r="C42" s="101">
        <v>-0.19320886538600415</v>
      </c>
      <c r="D42" s="101">
        <v>-0.19945217210895444</v>
      </c>
      <c r="E42" s="101">
        <v>-0.20430535921854409</v>
      </c>
      <c r="F42" s="101">
        <v>-0.20539170255102701</v>
      </c>
      <c r="G42" s="101">
        <v>-0.20612089437294875</v>
      </c>
      <c r="H42" s="101">
        <v>-0.20722337087278653</v>
      </c>
      <c r="I42" s="101">
        <v>-0.20971301606005296</v>
      </c>
      <c r="J42" s="101">
        <v>-0.21287063232566003</v>
      </c>
      <c r="K42" s="101">
        <v>-0.21899922415817155</v>
      </c>
      <c r="L42" s="101">
        <v>-0.22406255660536462</v>
      </c>
      <c r="M42" s="101">
        <v>-0.22853961203925025</v>
      </c>
      <c r="N42" s="101">
        <v>-0.23289959287894221</v>
      </c>
      <c r="O42" s="101">
        <v>-0.23727493524912005</v>
      </c>
      <c r="P42" s="101">
        <v>-0.24178650059603965</v>
      </c>
      <c r="Q42" s="101">
        <v>-0.24650583395908962</v>
      </c>
      <c r="R42" s="101">
        <v>-0.25159646697978849</v>
      </c>
      <c r="S42" s="101">
        <v>-0.25692082198125465</v>
      </c>
      <c r="T42" s="101">
        <v>-0.26251000782709194</v>
      </c>
      <c r="U42" s="101">
        <v>-0.26840910337361373</v>
      </c>
      <c r="V42" s="101">
        <v>-0.27466119707750752</v>
      </c>
      <c r="W42" s="101">
        <v>-0.2814711388092262</v>
      </c>
      <c r="X42" s="101">
        <v>-0.28878505752186373</v>
      </c>
      <c r="Y42" s="101">
        <v>-0.29669588167026867</v>
      </c>
      <c r="Z42" s="101">
        <v>-0.305320404751588</v>
      </c>
      <c r="AA42" s="101">
        <v>-0.31479358691898573</v>
      </c>
      <c r="AB42" s="101">
        <v>-0.32403992143104565</v>
      </c>
      <c r="AC42" s="101">
        <v>-0.33402950234090306</v>
      </c>
      <c r="AD42" s="101">
        <v>-0.34489970343404053</v>
      </c>
      <c r="AE42" s="101">
        <v>-0.3568303618726627</v>
      </c>
      <c r="AF42" s="101">
        <v>-0.36999367558079926</v>
      </c>
      <c r="AG42" s="101">
        <v>-0.38169536917107932</v>
      </c>
      <c r="AH42" s="101">
        <v>-0.39434092223019324</v>
      </c>
      <c r="AI42" s="101">
        <v>-0.40810589405917097</v>
      </c>
      <c r="AJ42" s="101">
        <v>-0.42318034148274081</v>
      </c>
      <c r="AK42" s="101">
        <v>-0.4397856957053739</v>
      </c>
      <c r="AL42" s="101">
        <v>-0.44925122420075281</v>
      </c>
      <c r="AM42" s="101">
        <v>-0.45914162926942054</v>
      </c>
      <c r="AN42" s="101">
        <v>-0.46949791307143263</v>
      </c>
      <c r="AO42" s="101">
        <v>-0.48038113108393171</v>
      </c>
      <c r="AP42" s="101">
        <v>-0.49182486579212514</v>
      </c>
    </row>
    <row r="43" spans="1:42" x14ac:dyDescent="0.25">
      <c r="A43" t="s">
        <v>141</v>
      </c>
      <c r="B43" t="s">
        <v>152</v>
      </c>
      <c r="C43" s="101">
        <v>-0.10869521668557675</v>
      </c>
      <c r="D43" s="101">
        <v>-0.11361427240894782</v>
      </c>
      <c r="E43" s="101">
        <v>-0.11803456062863861</v>
      </c>
      <c r="F43" s="101">
        <v>-0.12062622074767598</v>
      </c>
      <c r="G43" s="101">
        <v>-0.1218010088097492</v>
      </c>
      <c r="H43" s="101">
        <v>-0.12314058394038109</v>
      </c>
      <c r="I43" s="101">
        <v>-0.12536717722193275</v>
      </c>
      <c r="J43" s="101">
        <v>-0.12794825237789173</v>
      </c>
      <c r="K43" s="101">
        <v>-0.13246890740197709</v>
      </c>
      <c r="L43" s="101">
        <v>-0.13613808783462952</v>
      </c>
      <c r="M43" s="101">
        <v>-0.13918064265237162</v>
      </c>
      <c r="N43" s="101">
        <v>-0.14200723107230517</v>
      </c>
      <c r="O43" s="101">
        <v>-0.14470289859310109</v>
      </c>
      <c r="P43" s="101">
        <v>-0.14734065698856483</v>
      </c>
      <c r="Q43" s="101">
        <v>-0.14995682097507823</v>
      </c>
      <c r="R43" s="101">
        <v>-0.15259142108163007</v>
      </c>
      <c r="S43" s="101">
        <v>-0.15519432934718072</v>
      </c>
      <c r="T43" s="101">
        <v>-0.15776520353637741</v>
      </c>
      <c r="U43" s="101">
        <v>-0.16030951006907238</v>
      </c>
      <c r="V43" s="101">
        <v>-0.16282725680768365</v>
      </c>
      <c r="W43" s="101">
        <v>-0.16512514424635491</v>
      </c>
      <c r="X43" s="101">
        <v>-0.16738645334690377</v>
      </c>
      <c r="Y43" s="101">
        <v>-0.16961553387390671</v>
      </c>
      <c r="Z43" s="101">
        <v>-0.17181801453130505</v>
      </c>
      <c r="AA43" s="101">
        <v>-0.17399192165297342</v>
      </c>
      <c r="AB43" s="101">
        <v>-0.17632024987922468</v>
      </c>
      <c r="AC43" s="101">
        <v>-0.17862546924535602</v>
      </c>
      <c r="AD43" s="101">
        <v>-0.18091476680698879</v>
      </c>
      <c r="AE43" s="101">
        <v>-0.18320506706474216</v>
      </c>
      <c r="AF43" s="101">
        <v>-0.18548501701085376</v>
      </c>
      <c r="AG43" s="101">
        <v>-0.18781931799283116</v>
      </c>
      <c r="AH43" s="101">
        <v>-0.19014656480732589</v>
      </c>
      <c r="AI43" s="101">
        <v>-0.19248602309829008</v>
      </c>
      <c r="AJ43" s="101">
        <v>-0.19484436679499112</v>
      </c>
      <c r="AK43" s="101">
        <v>-0.19722630183026052</v>
      </c>
      <c r="AL43" s="101">
        <v>-0.19932979298714731</v>
      </c>
      <c r="AM43" s="101">
        <v>-0.20143963374755808</v>
      </c>
      <c r="AN43" s="101">
        <v>-0.20356648190467952</v>
      </c>
      <c r="AO43" s="101">
        <v>-0.20571492392759952</v>
      </c>
      <c r="AP43" s="101">
        <v>-0.20788714900289271</v>
      </c>
    </row>
    <row r="44" spans="1:42" x14ac:dyDescent="0.25">
      <c r="A44" t="s">
        <v>142</v>
      </c>
      <c r="B44" t="s">
        <v>152</v>
      </c>
      <c r="C44" s="101">
        <v>-3.2171629304779138E-4</v>
      </c>
      <c r="D44" s="101">
        <v>-6.1668205829818032E-4</v>
      </c>
      <c r="E44" s="101">
        <v>-8.7420605283900583E-4</v>
      </c>
      <c r="F44" s="101">
        <v>-1.0137113323051817E-3</v>
      </c>
      <c r="G44" s="101">
        <v>-1.1448705597255945E-3</v>
      </c>
      <c r="H44" s="101">
        <v>-1.2202181866395932E-3</v>
      </c>
      <c r="I44" s="101">
        <v>-1.3532414023097409E-3</v>
      </c>
      <c r="J44" s="101">
        <v>-1.4983186273270694E-3</v>
      </c>
      <c r="K44" s="101">
        <v>-1.7263609871033089E-3</v>
      </c>
      <c r="L44" s="101">
        <v>-1.9144024908615298E-3</v>
      </c>
      <c r="M44" s="101">
        <v>-2.0622157936605926E-3</v>
      </c>
      <c r="N44" s="101">
        <v>-2.2004013095541161E-3</v>
      </c>
      <c r="O44" s="101">
        <v>-2.3333717648864249E-3</v>
      </c>
      <c r="P44" s="101">
        <v>-2.4647629641938733E-3</v>
      </c>
      <c r="Q44" s="101">
        <v>-2.5967939120970385E-3</v>
      </c>
      <c r="R44" s="101">
        <v>-2.7303620992269449E-3</v>
      </c>
      <c r="S44" s="101">
        <v>-2.8659040570732071E-3</v>
      </c>
      <c r="T44" s="101">
        <v>-3.0045404903559464E-3</v>
      </c>
      <c r="U44" s="101">
        <v>-3.1478608835160704E-3</v>
      </c>
      <c r="V44" s="101">
        <v>-3.2975110390809355E-3</v>
      </c>
      <c r="W44" s="101">
        <v>-3.4594294937584191E-3</v>
      </c>
      <c r="X44" s="101">
        <v>-3.6324207538227398E-3</v>
      </c>
      <c r="Y44" s="101">
        <v>-3.8197902864292414E-3</v>
      </c>
      <c r="Z44" s="101">
        <v>-4.0256028282703773E-3</v>
      </c>
      <c r="AA44" s="101">
        <v>-4.254294553286294E-3</v>
      </c>
      <c r="AB44" s="101">
        <v>-4.4683034540425794E-3</v>
      </c>
      <c r="AC44" s="101">
        <v>-4.703738581408488E-3</v>
      </c>
      <c r="AD44" s="101">
        <v>-4.9653669697268645E-3</v>
      </c>
      <c r="AE44" s="101">
        <v>-5.26014825251342E-3</v>
      </c>
      <c r="AF44" s="101">
        <v>-5.5945721492480184E-3</v>
      </c>
      <c r="AG44" s="101">
        <v>-5.8962342096903105E-3</v>
      </c>
      <c r="AH44" s="101">
        <v>-6.2307775521562771E-3</v>
      </c>
      <c r="AI44" s="101">
        <v>-6.6062824512437956E-3</v>
      </c>
      <c r="AJ44" s="101">
        <v>-7.0314289350922321E-3</v>
      </c>
      <c r="AK44" s="101">
        <v>-7.5175119168838329E-3</v>
      </c>
      <c r="AL44" s="101">
        <v>-7.7993820817908385E-3</v>
      </c>
      <c r="AM44" s="101">
        <v>-8.0992453721154961E-3</v>
      </c>
      <c r="AN44" s="101">
        <v>-8.4205423571842263E-3</v>
      </c>
      <c r="AO44" s="101">
        <v>-8.7651815748760447E-3</v>
      </c>
      <c r="AP44" s="101">
        <v>-9.1365154000046227E-3</v>
      </c>
    </row>
    <row r="45" spans="1:42" x14ac:dyDescent="0.25">
      <c r="A45" t="s">
        <v>143</v>
      </c>
      <c r="B45" t="s">
        <v>152</v>
      </c>
      <c r="C45" s="101">
        <v>-3.0994217337880971E-2</v>
      </c>
      <c r="D45" s="101">
        <v>-3.4692054501489079E-2</v>
      </c>
      <c r="E45" s="101">
        <v>-3.7802604382982434E-2</v>
      </c>
      <c r="F45" s="101">
        <v>-3.9394035805707293E-2</v>
      </c>
      <c r="G45" s="101">
        <v>-4.0778300557196646E-2</v>
      </c>
      <c r="H45" s="101">
        <v>-4.1708214132771038E-2</v>
      </c>
      <c r="I45" s="101">
        <v>-4.3333287891214912E-2</v>
      </c>
      <c r="J45" s="101">
        <v>-4.5090649249062087E-2</v>
      </c>
      <c r="K45" s="101">
        <v>-4.7904262341416197E-2</v>
      </c>
      <c r="L45" s="101">
        <v>-5.0224582172313202E-2</v>
      </c>
      <c r="M45" s="101">
        <v>-5.2269935082379593E-2</v>
      </c>
      <c r="N45" s="101">
        <v>-5.4174076284190513E-2</v>
      </c>
      <c r="O45" s="101">
        <v>-5.5987498112413138E-2</v>
      </c>
      <c r="P45" s="101">
        <v>-5.7753193071173416E-2</v>
      </c>
      <c r="Q45" s="101">
        <v>-5.9492793121789012E-2</v>
      </c>
      <c r="R45" s="101">
        <v>-6.1236237322769359E-2</v>
      </c>
      <c r="S45" s="101">
        <v>-6.2951533356101805E-2</v>
      </c>
      <c r="T45" s="101">
        <v>-6.4640552374632759E-2</v>
      </c>
      <c r="U45" s="101">
        <v>-6.6307605425063365E-2</v>
      </c>
      <c r="V45" s="101">
        <v>-6.7955219590962693E-2</v>
      </c>
      <c r="W45" s="101">
        <v>-6.9518413285024852E-2</v>
      </c>
      <c r="X45" s="101">
        <v>-7.1062883248794922E-2</v>
      </c>
      <c r="Y45" s="101">
        <v>-7.2593883352867136E-2</v>
      </c>
      <c r="Z45" s="101">
        <v>-7.4116686267649765E-2</v>
      </c>
      <c r="AA45" s="101">
        <v>-7.5632326114429924E-2</v>
      </c>
      <c r="AB45" s="101">
        <v>-7.6980561317104276E-2</v>
      </c>
      <c r="AC45" s="101">
        <v>-7.8327731659398728E-2</v>
      </c>
      <c r="AD45" s="101">
        <v>-7.9679142810259673E-2</v>
      </c>
      <c r="AE45" s="101">
        <v>-8.1046200524249074E-2</v>
      </c>
      <c r="AF45" s="101">
        <v>-8.2426103281756008E-2</v>
      </c>
      <c r="AG45" s="101">
        <v>-8.3754865350789687E-2</v>
      </c>
      <c r="AH45" s="101">
        <v>-8.5088573533524503E-2</v>
      </c>
      <c r="AI45" s="101">
        <v>-8.643920101499554E-2</v>
      </c>
      <c r="AJ45" s="101">
        <v>-8.7811185925997154E-2</v>
      </c>
      <c r="AK45" s="101">
        <v>-8.920944596581612E-2</v>
      </c>
      <c r="AL45" s="101">
        <v>-9.0296783705428568E-2</v>
      </c>
      <c r="AM45" s="101">
        <v>-9.138467168364206E-2</v>
      </c>
      <c r="AN45" s="101">
        <v>-9.2481039041072202E-2</v>
      </c>
      <c r="AO45" s="101">
        <v>-9.3585465283971353E-2</v>
      </c>
      <c r="AP45" s="101">
        <v>-9.4701311710997438E-2</v>
      </c>
    </row>
    <row r="46" spans="1:42" x14ac:dyDescent="0.25">
      <c r="A46" t="s">
        <v>145</v>
      </c>
      <c r="B46" t="s">
        <v>152</v>
      </c>
      <c r="C46" s="101">
        <v>-6.4836252406475503E-2</v>
      </c>
      <c r="D46" s="101">
        <v>-7.1423942150129635E-2</v>
      </c>
      <c r="E46" s="101">
        <v>-7.7539606113234447E-2</v>
      </c>
      <c r="F46" s="101">
        <v>-8.107025280030751E-2</v>
      </c>
      <c r="G46" s="101">
        <v>-8.4522644922994647E-2</v>
      </c>
      <c r="H46" s="101">
        <v>-8.7142860175092055E-2</v>
      </c>
      <c r="I46" s="101">
        <v>-9.0240660538404044E-2</v>
      </c>
      <c r="J46" s="101">
        <v>-9.3774973092489763E-2</v>
      </c>
      <c r="K46" s="101">
        <v>-9.9496501437991366E-2</v>
      </c>
      <c r="L46" s="101">
        <v>-0.10422111005024748</v>
      </c>
      <c r="M46" s="101">
        <v>-0.10771478828548478</v>
      </c>
      <c r="N46" s="101">
        <v>-0.11094821056332251</v>
      </c>
      <c r="O46" s="101">
        <v>-0.11401826644136331</v>
      </c>
      <c r="P46" s="101">
        <v>-0.11700764740560453</v>
      </c>
      <c r="Q46" s="101">
        <v>-0.11995613105894015</v>
      </c>
      <c r="R46" s="101">
        <v>-0.12285626110038152</v>
      </c>
      <c r="S46" s="101">
        <v>-0.12569996052949536</v>
      </c>
      <c r="T46" s="101">
        <v>-0.12848624438918316</v>
      </c>
      <c r="U46" s="101">
        <v>-0.13122003666645241</v>
      </c>
      <c r="V46" s="101">
        <v>-0.13390044740895168</v>
      </c>
      <c r="W46" s="101">
        <v>-0.13639400607235255</v>
      </c>
      <c r="X46" s="101">
        <v>-0.13881110656171258</v>
      </c>
      <c r="Y46" s="101">
        <v>-0.14115411176868431</v>
      </c>
      <c r="Z46" s="101">
        <v>-0.1434258171331621</v>
      </c>
      <c r="AA46" s="101">
        <v>-0.14562053949600756</v>
      </c>
      <c r="AB46" s="101">
        <v>-0.14790698813062572</v>
      </c>
      <c r="AC46" s="101">
        <v>-0.1501385718266558</v>
      </c>
      <c r="AD46" s="101">
        <v>-0.1523221088440736</v>
      </c>
      <c r="AE46" s="101">
        <v>-0.15447422271656086</v>
      </c>
      <c r="AF46" s="101">
        <v>-0.1565825100550115</v>
      </c>
      <c r="AG46" s="101">
        <v>-0.1586396847921992</v>
      </c>
      <c r="AH46" s="101">
        <v>-0.16066135078880267</v>
      </c>
      <c r="AI46" s="101">
        <v>-0.16266612355391882</v>
      </c>
      <c r="AJ46" s="101">
        <v>-0.16465879155552599</v>
      </c>
      <c r="AK46" s="101">
        <v>-0.1666430556433019</v>
      </c>
      <c r="AL46" s="101">
        <v>-0.168267264434105</v>
      </c>
      <c r="AM46" s="101">
        <v>-0.16988003470712995</v>
      </c>
      <c r="AN46" s="101">
        <v>-0.1714925007383592</v>
      </c>
      <c r="AO46" s="101">
        <v>-0.1731073739222683</v>
      </c>
      <c r="AP46" s="101">
        <v>-0.17472761391219266</v>
      </c>
    </row>
    <row r="47" spans="1:42" x14ac:dyDescent="0.25">
      <c r="A47" t="s">
        <v>146</v>
      </c>
      <c r="B47" t="s">
        <v>152</v>
      </c>
      <c r="C47" s="101">
        <v>-0.2211603818067745</v>
      </c>
      <c r="D47" s="101">
        <v>-0.22834829525650141</v>
      </c>
      <c r="E47" s="101">
        <v>-0.23380678683434136</v>
      </c>
      <c r="F47" s="101">
        <v>-0.235564443856219</v>
      </c>
      <c r="G47" s="101">
        <v>-0.23685178602958337</v>
      </c>
      <c r="H47" s="101">
        <v>-0.23757984003437188</v>
      </c>
      <c r="I47" s="101">
        <v>-0.23986642401167957</v>
      </c>
      <c r="J47" s="101">
        <v>-0.24280507800027995</v>
      </c>
      <c r="K47" s="101">
        <v>-0.24877252324609456</v>
      </c>
      <c r="L47" s="101">
        <v>-0.25345432629014408</v>
      </c>
      <c r="M47" s="101">
        <v>-0.25754036103374639</v>
      </c>
      <c r="N47" s="101">
        <v>-0.26128140990617665</v>
      </c>
      <c r="O47" s="101">
        <v>-0.26479908333485586</v>
      </c>
      <c r="P47" s="101">
        <v>-0.26819630633113889</v>
      </c>
      <c r="Q47" s="101">
        <v>-0.27152157132837534</v>
      </c>
      <c r="R47" s="101">
        <v>-0.27490700481941427</v>
      </c>
      <c r="S47" s="101">
        <v>-0.27820336570883802</v>
      </c>
      <c r="T47" s="101">
        <v>-0.28140507453268138</v>
      </c>
      <c r="U47" s="101">
        <v>-0.28451584223333015</v>
      </c>
      <c r="V47" s="101">
        <v>-0.2875290961293766</v>
      </c>
      <c r="W47" s="101">
        <v>-0.29007239512843325</v>
      </c>
      <c r="X47" s="101">
        <v>-0.29249766059134252</v>
      </c>
      <c r="Y47" s="101">
        <v>-0.29480234062697441</v>
      </c>
      <c r="Z47" s="101">
        <v>-0.29698616780249637</v>
      </c>
      <c r="AA47" s="101">
        <v>-0.29903829713730817</v>
      </c>
      <c r="AB47" s="101">
        <v>-0.30144759498140167</v>
      </c>
      <c r="AC47" s="101">
        <v>-0.30374234097337938</v>
      </c>
      <c r="AD47" s="101">
        <v>-0.30592690460673583</v>
      </c>
      <c r="AE47" s="101">
        <v>-0.30801631576200494</v>
      </c>
      <c r="AF47" s="101">
        <v>-0.30998681320105514</v>
      </c>
      <c r="AG47" s="101">
        <v>-0.31221417374345051</v>
      </c>
      <c r="AH47" s="101">
        <v>-0.31435610342616604</v>
      </c>
      <c r="AI47" s="101">
        <v>-0.31643187679829204</v>
      </c>
      <c r="AJ47" s="101">
        <v>-0.31844486669848676</v>
      </c>
      <c r="AK47" s="101">
        <v>-0.32039402266625217</v>
      </c>
      <c r="AL47" s="101">
        <v>-0.32249074608719336</v>
      </c>
      <c r="AM47" s="101">
        <v>-0.32456852986721391</v>
      </c>
      <c r="AN47" s="101">
        <v>-0.32663656097402627</v>
      </c>
      <c r="AO47" s="101">
        <v>-0.32870225849890516</v>
      </c>
      <c r="AP47" s="101">
        <v>-0.33076434728778309</v>
      </c>
    </row>
    <row r="48" spans="1:42" x14ac:dyDescent="0.25">
      <c r="A48" t="s">
        <v>147</v>
      </c>
      <c r="B48" t="s">
        <v>152</v>
      </c>
      <c r="C48" s="101">
        <v>-2.2814066191380503E-2</v>
      </c>
      <c r="D48" s="101">
        <v>-2.4479391136350198E-2</v>
      </c>
      <c r="E48" s="101">
        <v>-2.6149520296858814E-2</v>
      </c>
      <c r="F48" s="101">
        <v>-2.7601663159889617E-2</v>
      </c>
      <c r="G48" s="101">
        <v>-2.8147218053217384E-2</v>
      </c>
      <c r="H48" s="101">
        <v>-2.8681604715141987E-2</v>
      </c>
      <c r="I48" s="101">
        <v>-2.9472473158379017E-2</v>
      </c>
      <c r="J48" s="101">
        <v>-3.0325133990909938E-2</v>
      </c>
      <c r="K48" s="101">
        <v>-3.171779970907921E-2</v>
      </c>
      <c r="L48" s="101">
        <v>-3.2861327035878712E-2</v>
      </c>
      <c r="M48" s="101">
        <v>-3.377897858877648E-2</v>
      </c>
      <c r="N48" s="101">
        <v>-3.4615823655439144E-2</v>
      </c>
      <c r="O48" s="101">
        <v>-3.5394848798862101E-2</v>
      </c>
      <c r="P48" s="101">
        <v>-3.6135561492644575E-2</v>
      </c>
      <c r="Q48" s="101">
        <v>-3.6846671626149324E-2</v>
      </c>
      <c r="R48" s="101">
        <v>-3.7530524403843704E-2</v>
      </c>
      <c r="S48" s="101">
        <v>-3.8178617859482983E-2</v>
      </c>
      <c r="T48" s="101">
        <v>-3.8789575057517602E-2</v>
      </c>
      <c r="U48" s="101">
        <v>-3.9362737384350831E-2</v>
      </c>
      <c r="V48" s="101">
        <v>-3.9896719381708565E-2</v>
      </c>
      <c r="W48" s="101">
        <v>-4.0316975890303107E-2</v>
      </c>
      <c r="X48" s="101">
        <v>-4.0686686434006275E-2</v>
      </c>
      <c r="Y48" s="101">
        <v>-4.100477239814232E-2</v>
      </c>
      <c r="Z48" s="101">
        <v>-4.1269533010553354E-2</v>
      </c>
      <c r="AA48" s="101">
        <v>-4.1477100010201481E-2</v>
      </c>
      <c r="AB48" s="101">
        <v>-4.168377176153764E-2</v>
      </c>
      <c r="AC48" s="101">
        <v>-4.1853011945391635E-2</v>
      </c>
      <c r="AD48" s="101">
        <v>-4.1984876065501511E-2</v>
      </c>
      <c r="AE48" s="101">
        <v>-4.2081580894995113E-2</v>
      </c>
      <c r="AF48" s="101">
        <v>-4.2139838299236371E-2</v>
      </c>
      <c r="AG48" s="101">
        <v>-4.2364671619514925E-2</v>
      </c>
      <c r="AH48" s="101">
        <v>-4.2564217258234165E-2</v>
      </c>
      <c r="AI48" s="101">
        <v>-4.2741794778379145E-2</v>
      </c>
      <c r="AJ48" s="101">
        <v>-4.2897486258894869E-2</v>
      </c>
      <c r="AK48" s="101">
        <v>-4.3031597277701263E-2</v>
      </c>
      <c r="AL48" s="101">
        <v>-4.3467176318205063E-2</v>
      </c>
      <c r="AM48" s="101">
        <v>-4.3897411825188623E-2</v>
      </c>
      <c r="AN48" s="101">
        <v>-4.432574110654134E-2</v>
      </c>
      <c r="AO48" s="101">
        <v>-4.4751290305361138E-2</v>
      </c>
      <c r="AP48" s="101">
        <v>-4.5175631588386347E-2</v>
      </c>
    </row>
    <row r="49" spans="1:42" x14ac:dyDescent="0.25">
      <c r="A49" t="s">
        <v>148</v>
      </c>
      <c r="B49" t="s">
        <v>152</v>
      </c>
      <c r="C49" s="101">
        <v>1.3420315802626851E-2</v>
      </c>
      <c r="D49" s="101">
        <v>9.203951548397352E-3</v>
      </c>
      <c r="E49" s="101">
        <v>5.4338076023831682E-3</v>
      </c>
      <c r="F49" s="101">
        <v>2.8492217493802929E-3</v>
      </c>
      <c r="G49" s="101">
        <v>3.6888670979961315E-4</v>
      </c>
      <c r="H49" s="101">
        <v>-1.607406261386313E-3</v>
      </c>
      <c r="I49" s="101">
        <v>-4.029622190665258E-3</v>
      </c>
      <c r="J49" s="101">
        <v>-6.4975512786660649E-3</v>
      </c>
      <c r="K49" s="101">
        <v>-9.7641834307422449E-3</v>
      </c>
      <c r="L49" s="101">
        <v>-1.2634268076043871E-2</v>
      </c>
      <c r="M49" s="101">
        <v>-1.516392519967753E-2</v>
      </c>
      <c r="N49" s="101">
        <v>-1.7551262653839231E-2</v>
      </c>
      <c r="O49" s="101">
        <v>-1.9832554177367772E-2</v>
      </c>
      <c r="P49" s="101">
        <v>-2.2038814330251462E-2</v>
      </c>
      <c r="Q49" s="101">
        <v>-2.4184937284062177E-2</v>
      </c>
      <c r="R49" s="101">
        <v>-2.6294282439616082E-2</v>
      </c>
      <c r="S49" s="101">
        <v>-2.8339194515020278E-2</v>
      </c>
      <c r="T49" s="101">
        <v>-3.0319359435950138E-2</v>
      </c>
      <c r="U49" s="101">
        <v>-3.2236015705128067E-2</v>
      </c>
      <c r="V49" s="101">
        <v>-3.4088972854153958E-2</v>
      </c>
      <c r="W49" s="101">
        <v>-3.5772346450006959E-2</v>
      </c>
      <c r="X49" s="101">
        <v>-3.7381052243345633E-2</v>
      </c>
      <c r="Y49" s="101">
        <v>-3.8915641048026382E-2</v>
      </c>
      <c r="Z49" s="101">
        <v>-4.0375839616656466E-2</v>
      </c>
      <c r="AA49" s="101">
        <v>-4.1757263394439345E-2</v>
      </c>
      <c r="AB49" s="101">
        <v>-4.3032920323531003E-2</v>
      </c>
      <c r="AC49" s="101">
        <v>-4.4247523900117491E-2</v>
      </c>
      <c r="AD49" s="101">
        <v>-4.5402043122104947E-2</v>
      </c>
      <c r="AE49" s="101">
        <v>-4.6501684529463093E-2</v>
      </c>
      <c r="AF49" s="101">
        <v>-4.7540564792279562E-2</v>
      </c>
      <c r="AG49" s="101">
        <v>-4.8658165102593895E-2</v>
      </c>
      <c r="AH49" s="101">
        <v>-4.972798332963381E-2</v>
      </c>
      <c r="AI49" s="101">
        <v>-5.075683914843189E-2</v>
      </c>
      <c r="AJ49" s="101">
        <v>-5.1745372448835904E-2</v>
      </c>
      <c r="AK49" s="101">
        <v>-5.2694775433774682E-2</v>
      </c>
      <c r="AL49" s="101">
        <v>-5.3807600689700093E-2</v>
      </c>
      <c r="AM49" s="101">
        <v>-5.4896610677343118E-2</v>
      </c>
      <c r="AN49" s="101">
        <v>-5.5967968021071901E-2</v>
      </c>
      <c r="AO49" s="101">
        <v>-5.7020672536768784E-2</v>
      </c>
      <c r="AP49" s="101">
        <v>-5.8057675410403076E-2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DDE3-74F1-470F-B361-E205615E2BA9}">
  <sheetPr>
    <tabColor theme="5" tint="0.79998168889431442"/>
  </sheetPr>
  <dimension ref="A1:AF36"/>
  <sheetViews>
    <sheetView workbookViewId="0">
      <selection activeCell="B4" sqref="B4"/>
    </sheetView>
  </sheetViews>
  <sheetFormatPr defaultRowHeight="15" x14ac:dyDescent="0.25"/>
  <cols>
    <col min="2" max="5" width="16.28515625" customWidth="1"/>
  </cols>
  <sheetData>
    <row r="1" spans="1:32" ht="26.25" x14ac:dyDescent="0.4">
      <c r="A1" s="67" t="s">
        <v>735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row>
    <row r="3" spans="1:32" ht="138" customHeight="1" x14ac:dyDescent="0.25">
      <c r="B3" s="181" t="s">
        <v>740</v>
      </c>
      <c r="C3" s="181"/>
      <c r="D3" s="181"/>
      <c r="E3" s="181"/>
      <c r="F3" s="181"/>
      <c r="G3" s="181"/>
      <c r="H3" s="181"/>
      <c r="I3" s="181"/>
      <c r="J3" s="181"/>
      <c r="K3" s="181"/>
    </row>
    <row r="5" spans="1:32" ht="126" customHeight="1" x14ac:dyDescent="0.25">
      <c r="B5" s="104" t="s">
        <v>734</v>
      </c>
      <c r="C5" s="104" t="s">
        <v>733</v>
      </c>
      <c r="D5" s="104" t="s">
        <v>732</v>
      </c>
      <c r="E5" s="104" t="s">
        <v>731</v>
      </c>
    </row>
    <row r="6" spans="1:32" x14ac:dyDescent="0.25">
      <c r="A6">
        <v>2020</v>
      </c>
      <c r="B6" s="105">
        <v>0.97</v>
      </c>
      <c r="C6" s="105">
        <v>0.03</v>
      </c>
      <c r="D6" s="105">
        <v>0</v>
      </c>
      <c r="E6" s="105">
        <v>0</v>
      </c>
    </row>
    <row r="7" spans="1:32" x14ac:dyDescent="0.25">
      <c r="A7">
        <v>2021</v>
      </c>
      <c r="B7" s="105">
        <v>0</v>
      </c>
      <c r="C7" s="105">
        <v>1</v>
      </c>
      <c r="D7" s="105">
        <v>0</v>
      </c>
      <c r="E7" s="105">
        <v>0</v>
      </c>
    </row>
    <row r="8" spans="1:32" x14ac:dyDescent="0.25">
      <c r="A8">
        <v>2022</v>
      </c>
      <c r="B8" s="105">
        <v>0</v>
      </c>
      <c r="C8" s="105">
        <v>1</v>
      </c>
      <c r="D8" s="105">
        <v>0</v>
      </c>
      <c r="E8" s="105">
        <v>0</v>
      </c>
    </row>
    <row r="9" spans="1:32" x14ac:dyDescent="0.25">
      <c r="A9">
        <v>2023</v>
      </c>
      <c r="B9" s="105">
        <v>0</v>
      </c>
      <c r="C9" s="105">
        <v>1</v>
      </c>
      <c r="D9" s="105">
        <v>0</v>
      </c>
      <c r="E9" s="105">
        <v>0</v>
      </c>
    </row>
    <row r="10" spans="1:32" x14ac:dyDescent="0.25">
      <c r="A10">
        <v>2024</v>
      </c>
      <c r="B10" s="105">
        <v>0</v>
      </c>
      <c r="C10" s="105">
        <v>1</v>
      </c>
      <c r="D10" s="105">
        <v>0</v>
      </c>
      <c r="E10" s="105">
        <v>0</v>
      </c>
    </row>
    <row r="11" spans="1:32" x14ac:dyDescent="0.25">
      <c r="A11">
        <v>2025</v>
      </c>
      <c r="B11" s="105">
        <v>0</v>
      </c>
      <c r="C11" s="105">
        <v>1</v>
      </c>
      <c r="D11" s="105">
        <v>0</v>
      </c>
      <c r="E11" s="105">
        <v>0</v>
      </c>
    </row>
    <row r="12" spans="1:32" x14ac:dyDescent="0.25">
      <c r="A12">
        <v>2026</v>
      </c>
      <c r="B12" s="105">
        <v>0</v>
      </c>
      <c r="C12" s="105">
        <v>1</v>
      </c>
      <c r="D12" s="105">
        <v>0</v>
      </c>
      <c r="E12" s="105">
        <v>0</v>
      </c>
    </row>
    <row r="13" spans="1:32" x14ac:dyDescent="0.25">
      <c r="A13">
        <v>2027</v>
      </c>
      <c r="B13" s="105">
        <v>0</v>
      </c>
      <c r="C13" s="105">
        <v>1</v>
      </c>
      <c r="D13" s="105">
        <v>0</v>
      </c>
      <c r="E13" s="105">
        <v>0</v>
      </c>
    </row>
    <row r="14" spans="1:32" x14ac:dyDescent="0.25">
      <c r="A14">
        <v>2028</v>
      </c>
      <c r="B14" s="105">
        <v>0</v>
      </c>
      <c r="C14" s="105">
        <v>1</v>
      </c>
      <c r="D14" s="105">
        <v>0</v>
      </c>
      <c r="E14" s="105">
        <v>0</v>
      </c>
    </row>
    <row r="15" spans="1:32" x14ac:dyDescent="0.25">
      <c r="A15">
        <v>2029</v>
      </c>
      <c r="B15" s="105">
        <v>0</v>
      </c>
      <c r="C15" s="105">
        <v>1</v>
      </c>
      <c r="D15" s="105">
        <v>0</v>
      </c>
      <c r="E15" s="105">
        <v>0</v>
      </c>
    </row>
    <row r="16" spans="1:32" x14ac:dyDescent="0.25">
      <c r="A16">
        <v>2030</v>
      </c>
      <c r="B16" s="105">
        <v>0</v>
      </c>
      <c r="C16" s="105">
        <v>1</v>
      </c>
      <c r="D16" s="105">
        <v>1.0000000000000009E-2</v>
      </c>
      <c r="E16" s="105">
        <v>0</v>
      </c>
    </row>
    <row r="17" spans="1:5" x14ac:dyDescent="0.25">
      <c r="A17">
        <v>2031</v>
      </c>
      <c r="B17" s="105">
        <v>0</v>
      </c>
      <c r="C17" s="105">
        <v>1</v>
      </c>
      <c r="D17" s="105">
        <v>2.0000000000000018E-2</v>
      </c>
      <c r="E17" s="105">
        <v>0</v>
      </c>
    </row>
    <row r="18" spans="1:5" x14ac:dyDescent="0.25">
      <c r="A18">
        <v>2032</v>
      </c>
      <c r="B18" s="105">
        <v>0</v>
      </c>
      <c r="C18" s="105">
        <v>1</v>
      </c>
      <c r="D18" s="105">
        <v>3.0000000000000027E-2</v>
      </c>
      <c r="E18" s="105">
        <v>0</v>
      </c>
    </row>
    <row r="19" spans="1:5" x14ac:dyDescent="0.25">
      <c r="A19">
        <v>2033</v>
      </c>
      <c r="B19" s="105">
        <v>0</v>
      </c>
      <c r="C19" s="105">
        <v>1</v>
      </c>
      <c r="D19" s="105">
        <v>4.0000000000000036E-2</v>
      </c>
      <c r="E19" s="105">
        <v>0</v>
      </c>
    </row>
    <row r="20" spans="1:5" x14ac:dyDescent="0.25">
      <c r="A20">
        <v>2034</v>
      </c>
      <c r="B20" s="105">
        <v>0</v>
      </c>
      <c r="C20" s="105">
        <v>1</v>
      </c>
      <c r="D20" s="105">
        <v>5.0000000000000044E-2</v>
      </c>
      <c r="E20" s="105">
        <v>1.0000000000000009E-2</v>
      </c>
    </row>
    <row r="21" spans="1:5" x14ac:dyDescent="0.25">
      <c r="A21">
        <v>2035</v>
      </c>
      <c r="B21" s="105">
        <v>0</v>
      </c>
      <c r="C21" s="105">
        <v>1</v>
      </c>
      <c r="D21" s="105">
        <v>6.0000000000000053E-2</v>
      </c>
      <c r="E21" s="105">
        <v>2.0000000000000018E-2</v>
      </c>
    </row>
    <row r="22" spans="1:5" x14ac:dyDescent="0.25">
      <c r="A22">
        <v>2036</v>
      </c>
      <c r="B22" s="105">
        <v>0</v>
      </c>
      <c r="C22" s="105">
        <v>1</v>
      </c>
      <c r="D22" s="105">
        <v>6.9999999999999951E-2</v>
      </c>
      <c r="E22" s="105">
        <v>3.0000000000000027E-2</v>
      </c>
    </row>
    <row r="23" spans="1:5" x14ac:dyDescent="0.25">
      <c r="A23">
        <v>2037</v>
      </c>
      <c r="B23" s="105">
        <v>0</v>
      </c>
      <c r="C23" s="105">
        <v>1</v>
      </c>
      <c r="D23" s="105">
        <v>7.999999999999996E-2</v>
      </c>
      <c r="E23" s="105">
        <v>4.0000000000000036E-2</v>
      </c>
    </row>
    <row r="24" spans="1:5" x14ac:dyDescent="0.25">
      <c r="A24">
        <v>2038</v>
      </c>
      <c r="B24" s="105">
        <v>0</v>
      </c>
      <c r="C24" s="105">
        <v>1</v>
      </c>
      <c r="D24" s="105">
        <v>8.9999999999999969E-2</v>
      </c>
      <c r="E24" s="105">
        <v>5.0000000000000044E-2</v>
      </c>
    </row>
    <row r="25" spans="1:5" x14ac:dyDescent="0.25">
      <c r="A25">
        <v>2039</v>
      </c>
      <c r="B25" s="105">
        <v>0</v>
      </c>
      <c r="C25" s="105">
        <v>1</v>
      </c>
      <c r="D25" s="105">
        <v>9.9999999999999978E-2</v>
      </c>
      <c r="E25" s="105">
        <v>6.0000000000000053E-2</v>
      </c>
    </row>
    <row r="26" spans="1:5" x14ac:dyDescent="0.25">
      <c r="A26">
        <v>2040</v>
      </c>
      <c r="B26" s="105">
        <v>0</v>
      </c>
      <c r="C26" s="105">
        <v>1</v>
      </c>
      <c r="D26" s="105">
        <v>0.10999999999999999</v>
      </c>
      <c r="E26" s="105">
        <v>6.9999999999999951E-2</v>
      </c>
    </row>
    <row r="27" spans="1:5" x14ac:dyDescent="0.25">
      <c r="A27">
        <v>2041</v>
      </c>
      <c r="B27" s="105">
        <v>0</v>
      </c>
      <c r="C27" s="105">
        <v>1</v>
      </c>
      <c r="D27" s="105">
        <v>0.12</v>
      </c>
      <c r="E27" s="105">
        <v>7.999999999999996E-2</v>
      </c>
    </row>
    <row r="28" spans="1:5" x14ac:dyDescent="0.25">
      <c r="A28">
        <v>2042</v>
      </c>
      <c r="B28" s="105">
        <v>0</v>
      </c>
      <c r="C28" s="105">
        <v>1</v>
      </c>
      <c r="D28" s="105">
        <v>0.13</v>
      </c>
      <c r="E28" s="105">
        <v>8.9999999999999969E-2</v>
      </c>
    </row>
    <row r="29" spans="1:5" x14ac:dyDescent="0.25">
      <c r="A29">
        <v>2043</v>
      </c>
      <c r="B29" s="105">
        <v>0</v>
      </c>
      <c r="C29" s="105">
        <v>1</v>
      </c>
      <c r="D29" s="105">
        <v>0.14000000000000001</v>
      </c>
      <c r="E29" s="105">
        <v>9.9999999999999978E-2</v>
      </c>
    </row>
    <row r="30" spans="1:5" x14ac:dyDescent="0.25">
      <c r="A30">
        <v>2044</v>
      </c>
      <c r="B30" s="105">
        <v>0</v>
      </c>
      <c r="C30" s="105">
        <v>1</v>
      </c>
      <c r="D30" s="105">
        <v>0.15000000000000002</v>
      </c>
      <c r="E30" s="105">
        <v>0.10999999999999999</v>
      </c>
    </row>
    <row r="31" spans="1:5" x14ac:dyDescent="0.25">
      <c r="A31">
        <v>2045</v>
      </c>
      <c r="B31" s="105">
        <v>0</v>
      </c>
      <c r="C31" s="105">
        <v>1</v>
      </c>
      <c r="D31" s="105">
        <v>0.16000000000000003</v>
      </c>
      <c r="E31" s="105">
        <v>0.12</v>
      </c>
    </row>
    <row r="32" spans="1:5" x14ac:dyDescent="0.25">
      <c r="A32">
        <v>2046</v>
      </c>
      <c r="B32" s="105">
        <v>0</v>
      </c>
      <c r="C32" s="105">
        <v>1</v>
      </c>
      <c r="D32" s="105">
        <v>0.17000000000000004</v>
      </c>
      <c r="E32" s="105">
        <v>0.13</v>
      </c>
    </row>
    <row r="33" spans="1:5" x14ac:dyDescent="0.25">
      <c r="A33">
        <v>2047</v>
      </c>
      <c r="B33" s="105">
        <v>0</v>
      </c>
      <c r="C33" s="105">
        <v>1</v>
      </c>
      <c r="D33" s="105">
        <v>0.18000000000000005</v>
      </c>
      <c r="E33" s="105">
        <v>0.14000000000000001</v>
      </c>
    </row>
    <row r="34" spans="1:5" x14ac:dyDescent="0.25">
      <c r="A34">
        <v>2048</v>
      </c>
      <c r="B34" s="105">
        <v>0</v>
      </c>
      <c r="C34" s="105">
        <v>1</v>
      </c>
      <c r="D34" s="105">
        <v>0.18999999999999995</v>
      </c>
      <c r="E34" s="105">
        <v>0.15000000000000002</v>
      </c>
    </row>
    <row r="35" spans="1:5" x14ac:dyDescent="0.25">
      <c r="A35">
        <v>2049</v>
      </c>
      <c r="B35" s="105">
        <v>0</v>
      </c>
      <c r="C35" s="105">
        <v>1</v>
      </c>
      <c r="D35" s="105">
        <v>0.19999999999999996</v>
      </c>
      <c r="E35" s="105">
        <v>0.16000000000000003</v>
      </c>
    </row>
    <row r="36" spans="1:5" x14ac:dyDescent="0.25">
      <c r="A36">
        <v>2050</v>
      </c>
      <c r="B36" s="105">
        <v>0</v>
      </c>
      <c r="C36" s="105">
        <v>1</v>
      </c>
      <c r="D36" s="105">
        <v>0.20999999999999996</v>
      </c>
      <c r="E36" s="105">
        <v>0.17000000000000004</v>
      </c>
    </row>
  </sheetData>
  <mergeCells count="1">
    <mergeCell ref="B3:K3"/>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6E0F-BC25-41AE-9634-E415E14ED2D9}">
  <sheetPr>
    <tabColor theme="5" tint="0.79998168889431442"/>
  </sheetPr>
  <dimension ref="A1:AZ314"/>
  <sheetViews>
    <sheetView workbookViewId="0">
      <selection activeCell="B21" sqref="B21"/>
    </sheetView>
  </sheetViews>
  <sheetFormatPr defaultRowHeight="15" x14ac:dyDescent="0.25"/>
  <cols>
    <col min="1" max="1" width="25.5703125" style="87" customWidth="1"/>
    <col min="2" max="2" width="49" customWidth="1"/>
  </cols>
  <sheetData>
    <row r="1" spans="1:19" x14ac:dyDescent="0.25">
      <c r="A1" s="111" t="s">
        <v>803</v>
      </c>
      <c r="B1" s="128" t="s">
        <v>802</v>
      </c>
      <c r="C1" s="128"/>
      <c r="D1" s="128"/>
      <c r="E1" s="128"/>
      <c r="F1" s="128"/>
      <c r="G1" s="128"/>
      <c r="H1" s="128"/>
      <c r="I1" s="128"/>
      <c r="J1" s="128"/>
      <c r="K1" s="128"/>
      <c r="L1" s="128"/>
      <c r="M1" s="128"/>
      <c r="N1" s="128"/>
      <c r="O1" s="128"/>
    </row>
    <row r="2" spans="1:19" ht="45" customHeight="1" x14ac:dyDescent="0.25">
      <c r="A2" s="131" t="s">
        <v>804</v>
      </c>
      <c r="B2" s="129" t="s">
        <v>822</v>
      </c>
      <c r="C2" s="128"/>
      <c r="D2" s="128"/>
      <c r="E2" s="128"/>
      <c r="F2" s="128"/>
      <c r="G2" s="128"/>
      <c r="H2" s="128"/>
      <c r="I2" s="128"/>
      <c r="J2" s="128"/>
      <c r="K2" s="128"/>
      <c r="L2" s="128"/>
      <c r="M2" s="128"/>
      <c r="N2" s="128"/>
      <c r="O2" s="128"/>
    </row>
    <row r="3" spans="1:19" ht="45" customHeight="1" x14ac:dyDescent="0.25">
      <c r="A3" s="131" t="s">
        <v>805</v>
      </c>
      <c r="B3" s="129" t="s">
        <v>823</v>
      </c>
      <c r="C3" s="128"/>
      <c r="D3" s="128"/>
      <c r="E3" s="128"/>
      <c r="F3" s="128"/>
      <c r="G3" s="128"/>
      <c r="H3" s="128"/>
      <c r="I3" s="128"/>
      <c r="J3" s="128"/>
      <c r="K3" s="128"/>
      <c r="L3" s="128"/>
      <c r="M3" s="128"/>
      <c r="N3" s="128"/>
      <c r="O3" s="128"/>
    </row>
    <row r="4" spans="1:19" ht="12" customHeight="1" x14ac:dyDescent="0.25">
      <c r="A4" s="132"/>
      <c r="B4" s="87"/>
      <c r="C4" s="128"/>
      <c r="D4" s="128"/>
      <c r="E4" s="128"/>
      <c r="F4" s="128"/>
      <c r="G4" s="128"/>
      <c r="H4" s="128"/>
      <c r="I4" s="128"/>
      <c r="J4" s="128"/>
      <c r="K4" s="128"/>
      <c r="L4" s="128"/>
      <c r="M4" s="128"/>
      <c r="N4" s="128"/>
      <c r="O4" s="128"/>
    </row>
    <row r="5" spans="1:19" ht="45" customHeight="1" x14ac:dyDescent="0.25">
      <c r="A5" s="131" t="s">
        <v>804</v>
      </c>
      <c r="B5" s="129" t="s">
        <v>825</v>
      </c>
      <c r="C5" s="128"/>
      <c r="D5" s="128"/>
      <c r="E5" s="128"/>
      <c r="F5" s="128"/>
      <c r="G5" s="128"/>
      <c r="H5" s="128"/>
      <c r="I5" s="128"/>
      <c r="J5" s="128"/>
      <c r="K5" s="128"/>
      <c r="L5" s="128"/>
      <c r="M5" s="128"/>
      <c r="N5" s="128"/>
      <c r="O5" s="128"/>
    </row>
    <row r="6" spans="1:19" ht="45" customHeight="1" x14ac:dyDescent="0.25">
      <c r="A6" s="131" t="s">
        <v>805</v>
      </c>
      <c r="B6" s="129" t="s">
        <v>824</v>
      </c>
      <c r="C6" s="128"/>
      <c r="D6" s="128"/>
      <c r="E6" s="128"/>
      <c r="F6" s="128"/>
      <c r="G6" s="128"/>
      <c r="H6" s="128"/>
      <c r="I6" s="128"/>
      <c r="J6" s="128"/>
      <c r="K6" s="128"/>
      <c r="L6" s="128"/>
      <c r="M6" s="128"/>
      <c r="N6" s="128"/>
      <c r="O6" s="128"/>
    </row>
    <row r="7" spans="1:19" ht="15" customHeight="1" x14ac:dyDescent="0.25">
      <c r="A7" s="131"/>
      <c r="B7" s="129"/>
      <c r="C7" s="128"/>
      <c r="D7" s="128"/>
      <c r="E7" s="128"/>
      <c r="F7" s="128"/>
      <c r="G7" s="128"/>
      <c r="H7" s="128"/>
      <c r="I7" s="128"/>
      <c r="J7" s="128"/>
      <c r="K7" s="128"/>
      <c r="L7" s="128"/>
      <c r="M7" s="128"/>
      <c r="N7" s="128"/>
      <c r="O7" s="128"/>
    </row>
    <row r="8" spans="1:19" ht="15" customHeight="1" x14ac:dyDescent="0.35">
      <c r="B8" s="182" t="s">
        <v>801</v>
      </c>
      <c r="C8" s="182"/>
      <c r="D8" s="182"/>
      <c r="E8" s="182"/>
      <c r="F8" s="182"/>
      <c r="G8" s="182"/>
      <c r="H8" s="182"/>
      <c r="I8" s="182"/>
      <c r="J8" s="182"/>
      <c r="K8" s="182"/>
      <c r="L8" s="182"/>
      <c r="M8" s="182"/>
      <c r="N8" s="182"/>
      <c r="O8" s="182"/>
    </row>
    <row r="9" spans="1:19" ht="15" customHeight="1" x14ac:dyDescent="0.25">
      <c r="C9" s="111">
        <v>1990</v>
      </c>
      <c r="D9" s="111">
        <v>1995</v>
      </c>
      <c r="E9" s="111">
        <v>2000</v>
      </c>
      <c r="F9" s="111">
        <v>2005</v>
      </c>
      <c r="G9" s="111">
        <v>2010</v>
      </c>
      <c r="H9" s="111">
        <v>2015</v>
      </c>
      <c r="I9" s="111">
        <v>2020</v>
      </c>
      <c r="J9" s="111">
        <v>2025</v>
      </c>
      <c r="K9" s="111">
        <v>2030</v>
      </c>
      <c r="L9" s="111">
        <v>2035</v>
      </c>
      <c r="M9" s="111">
        <v>2040</v>
      </c>
      <c r="N9" s="111">
        <v>2045</v>
      </c>
      <c r="O9" s="111">
        <v>2050</v>
      </c>
      <c r="P9" s="111"/>
      <c r="Q9" s="111"/>
      <c r="R9" s="111"/>
      <c r="S9" s="111"/>
    </row>
    <row r="10" spans="1:19" ht="15" customHeight="1" x14ac:dyDescent="0.25"/>
    <row r="11" spans="1:19" ht="15" customHeight="1" x14ac:dyDescent="0.25">
      <c r="B11" t="s">
        <v>752</v>
      </c>
      <c r="D11">
        <v>422.20849200000009</v>
      </c>
      <c r="E11">
        <v>424.95400999999998</v>
      </c>
      <c r="F11">
        <v>431.55127899999997</v>
      </c>
      <c r="G11">
        <v>437.66075199999995</v>
      </c>
      <c r="H11">
        <v>440.6222445296724</v>
      </c>
      <c r="I11">
        <v>443.13942551566129</v>
      </c>
      <c r="J11">
        <v>444.39491895144931</v>
      </c>
      <c r="K11">
        <v>445.21780989477696</v>
      </c>
      <c r="L11">
        <v>446.08730026600483</v>
      </c>
      <c r="M11">
        <v>446.7160036756427</v>
      </c>
      <c r="N11">
        <v>446.50037349214409</v>
      </c>
      <c r="O11">
        <v>445.06549676352319</v>
      </c>
    </row>
    <row r="12" spans="1:19" ht="15" customHeight="1" x14ac:dyDescent="0.25">
      <c r="B12" t="s">
        <v>753</v>
      </c>
      <c r="E12">
        <v>2.5585710279773495</v>
      </c>
      <c r="F12">
        <v>2.437577669082343</v>
      </c>
      <c r="G12">
        <v>2.3947613119462381</v>
      </c>
      <c r="H12">
        <v>2.3746097226382257</v>
      </c>
      <c r="I12">
        <v>2.3500874287855096</v>
      </c>
      <c r="J12">
        <v>2.3272886153800001</v>
      </c>
      <c r="K12">
        <v>2.3058122299318624</v>
      </c>
      <c r="L12">
        <v>2.2842249471050722</v>
      </c>
      <c r="M12">
        <v>2.2634660873298746</v>
      </c>
      <c r="N12">
        <v>2.2449060803429073</v>
      </c>
      <c r="O12">
        <v>2.2267667748593891</v>
      </c>
    </row>
    <row r="13" spans="1:19" ht="15" customHeight="1" x14ac:dyDescent="0.25"/>
    <row r="14" spans="1:19" ht="15" customHeight="1" x14ac:dyDescent="0.25">
      <c r="B14" t="s">
        <v>659</v>
      </c>
      <c r="D14">
        <v>7561164.6063772263</v>
      </c>
      <c r="E14">
        <v>8642897.1364530195</v>
      </c>
      <c r="F14">
        <v>9429987.1814104579</v>
      </c>
      <c r="G14">
        <v>9915347.9131200016</v>
      </c>
      <c r="H14">
        <v>10242061.786409417</v>
      </c>
      <c r="I14">
        <v>11117951.495249888</v>
      </c>
      <c r="J14">
        <v>11928554.428407591</v>
      </c>
      <c r="K14">
        <v>12752657.76159735</v>
      </c>
      <c r="L14">
        <v>13691421.430494772</v>
      </c>
      <c r="M14">
        <v>14732452.824327294</v>
      </c>
      <c r="N14">
        <v>15788631.401719304</v>
      </c>
      <c r="O14">
        <v>16939101.338952146</v>
      </c>
    </row>
    <row r="15" spans="1:19" ht="15" customHeight="1" x14ac:dyDescent="0.25">
      <c r="B15" t="s">
        <v>660</v>
      </c>
      <c r="D15">
        <v>1241565.4955408655</v>
      </c>
      <c r="E15">
        <v>1437250.0828174627</v>
      </c>
      <c r="F15">
        <v>1555424.0396455226</v>
      </c>
      <c r="G15">
        <v>1585622.1877570997</v>
      </c>
      <c r="H15">
        <v>1638497.2826637456</v>
      </c>
      <c r="I15">
        <v>1756980.4329799451</v>
      </c>
      <c r="J15">
        <v>1859683.3655589372</v>
      </c>
      <c r="K15">
        <v>1960867.1180507191</v>
      </c>
      <c r="L15">
        <v>2063700.5997818857</v>
      </c>
      <c r="M15">
        <v>2175265.0900408798</v>
      </c>
      <c r="N15">
        <v>2286600.059528531</v>
      </c>
      <c r="O15">
        <v>2409171.5223573796</v>
      </c>
    </row>
    <row r="16" spans="1:19" x14ac:dyDescent="0.25">
      <c r="B16" t="s">
        <v>661</v>
      </c>
      <c r="D16">
        <v>43899.724831371139</v>
      </c>
      <c r="E16">
        <v>45886.86115742445</v>
      </c>
      <c r="F16">
        <v>44874.510158800549</v>
      </c>
      <c r="G16">
        <v>40745.550509205423</v>
      </c>
      <c r="H16">
        <v>41257.163894131649</v>
      </c>
      <c r="I16">
        <v>43292.661041679232</v>
      </c>
      <c r="J16">
        <v>44614.092240074089</v>
      </c>
      <c r="K16">
        <v>45770.901414070991</v>
      </c>
      <c r="L16">
        <v>46652.7600861213</v>
      </c>
      <c r="M16">
        <v>47200.821672430975</v>
      </c>
      <c r="N16">
        <v>47565.564414898166</v>
      </c>
      <c r="O16">
        <v>47850.220484485035</v>
      </c>
    </row>
    <row r="17" spans="2:15" x14ac:dyDescent="0.25">
      <c r="B17" t="s">
        <v>662</v>
      </c>
      <c r="D17">
        <v>24094.094918339695</v>
      </c>
      <c r="E17">
        <v>30101.468772213524</v>
      </c>
      <c r="F17">
        <v>27339.436301267015</v>
      </c>
      <c r="G17">
        <v>20554.948733138615</v>
      </c>
      <c r="H17">
        <v>21263.723645953138</v>
      </c>
      <c r="I17">
        <v>22268.198145487662</v>
      </c>
      <c r="J17">
        <v>23032.003659691021</v>
      </c>
      <c r="K17">
        <v>23723.004682137504</v>
      </c>
      <c r="L17">
        <v>24355.779802693807</v>
      </c>
      <c r="M17">
        <v>24909.045387185597</v>
      </c>
      <c r="N17">
        <v>25330.213649937308</v>
      </c>
      <c r="O17">
        <v>25674.274441621823</v>
      </c>
    </row>
    <row r="18" spans="2:15" x14ac:dyDescent="0.25">
      <c r="B18" t="s">
        <v>663</v>
      </c>
      <c r="D18">
        <v>120343.50574217057</v>
      </c>
      <c r="E18">
        <v>144804.62734698271</v>
      </c>
      <c r="F18">
        <v>166950.29899323403</v>
      </c>
      <c r="G18">
        <v>184367.87826576416</v>
      </c>
      <c r="H18">
        <v>191550.35599394646</v>
      </c>
      <c r="I18">
        <v>206601.98490680908</v>
      </c>
      <c r="J18">
        <v>219004.94751622956</v>
      </c>
      <c r="K18">
        <v>231192.24292633054</v>
      </c>
      <c r="L18">
        <v>243934.11241938712</v>
      </c>
      <c r="M18">
        <v>257394.85450539473</v>
      </c>
      <c r="N18">
        <v>270359.64949122263</v>
      </c>
      <c r="O18">
        <v>284612.05771728564</v>
      </c>
    </row>
    <row r="19" spans="2:15" x14ac:dyDescent="0.25">
      <c r="B19" t="s">
        <v>664</v>
      </c>
      <c r="D19">
        <v>65216.788001139139</v>
      </c>
      <c r="E19">
        <v>72161.411753818989</v>
      </c>
      <c r="F19">
        <v>76765.772884011763</v>
      </c>
      <c r="G19">
        <v>65612.53006303533</v>
      </c>
      <c r="H19">
        <v>64655.305750419728</v>
      </c>
      <c r="I19">
        <v>69444.124769928938</v>
      </c>
      <c r="J19">
        <v>74068.759920171491</v>
      </c>
      <c r="K19">
        <v>78738.33249243602</v>
      </c>
      <c r="L19">
        <v>82902.563479314384</v>
      </c>
      <c r="M19">
        <v>87301.83383735473</v>
      </c>
      <c r="N19">
        <v>91230.465732823926</v>
      </c>
      <c r="O19">
        <v>95078.143600789583</v>
      </c>
    </row>
    <row r="20" spans="2:15" x14ac:dyDescent="0.25">
      <c r="B20" t="s">
        <v>665</v>
      </c>
      <c r="D20">
        <v>66900.379519776136</v>
      </c>
      <c r="E20">
        <v>74169.261387731283</v>
      </c>
      <c r="F20">
        <v>75936.662644781929</v>
      </c>
      <c r="G20">
        <v>74671.675457504141</v>
      </c>
      <c r="H20">
        <v>75922.377263740869</v>
      </c>
      <c r="I20">
        <v>81224.627123659928</v>
      </c>
      <c r="J20">
        <v>85588.384560375285</v>
      </c>
      <c r="K20">
        <v>89984.16487873999</v>
      </c>
      <c r="L20">
        <v>94511.852155989443</v>
      </c>
      <c r="M20">
        <v>99395.715249503541</v>
      </c>
      <c r="N20">
        <v>103466.45294332273</v>
      </c>
      <c r="O20">
        <v>107505.30110173966</v>
      </c>
    </row>
    <row r="21" spans="2:15" x14ac:dyDescent="0.25">
      <c r="B21" t="s">
        <v>666</v>
      </c>
      <c r="D21">
        <v>193627.82116097404</v>
      </c>
      <c r="E21">
        <v>203267.4780856315</v>
      </c>
      <c r="F21">
        <v>213142.15412625344</v>
      </c>
      <c r="G21">
        <v>207736.73418761842</v>
      </c>
      <c r="H21">
        <v>213572.49470517767</v>
      </c>
      <c r="I21">
        <v>231115.68101475341</v>
      </c>
      <c r="J21">
        <v>247148.20373264197</v>
      </c>
      <c r="K21">
        <v>262645.73535108945</v>
      </c>
      <c r="L21">
        <v>279359.41754467407</v>
      </c>
      <c r="M21">
        <v>297909.84729438747</v>
      </c>
      <c r="N21">
        <v>315726.38381995377</v>
      </c>
      <c r="O21">
        <v>334989.63927765685</v>
      </c>
    </row>
    <row r="22" spans="2:15" x14ac:dyDescent="0.25">
      <c r="B22" t="s">
        <v>667</v>
      </c>
      <c r="D22">
        <v>459994.8575472401</v>
      </c>
      <c r="E22">
        <v>562383.29908317374</v>
      </c>
      <c r="F22">
        <v>628502.22361943591</v>
      </c>
      <c r="G22">
        <v>661064.78510263795</v>
      </c>
      <c r="H22">
        <v>694693.95049419743</v>
      </c>
      <c r="I22">
        <v>752997.36796255538</v>
      </c>
      <c r="J22">
        <v>805643.90528351243</v>
      </c>
      <c r="K22">
        <v>856514.51748907671</v>
      </c>
      <c r="L22">
        <v>907463.4920623604</v>
      </c>
      <c r="M22">
        <v>962126.81362060702</v>
      </c>
      <c r="N22">
        <v>1018864.5490353486</v>
      </c>
      <c r="O22">
        <v>1082519.1466023268</v>
      </c>
    </row>
    <row r="23" spans="2:15" x14ac:dyDescent="0.25">
      <c r="B23" t="s">
        <v>668</v>
      </c>
      <c r="D23">
        <v>84183.281737175246</v>
      </c>
      <c r="E23">
        <v>81367.301354883966</v>
      </c>
      <c r="F23">
        <v>71019.191036063057</v>
      </c>
      <c r="G23">
        <v>61553.559806770441</v>
      </c>
      <c r="H23">
        <v>57144.643848647393</v>
      </c>
      <c r="I23">
        <v>53973.373122417339</v>
      </c>
      <c r="J23">
        <v>50354.726900264352</v>
      </c>
      <c r="K23">
        <v>47057.431983819726</v>
      </c>
      <c r="L23">
        <v>44192.059304600341</v>
      </c>
      <c r="M23">
        <v>42003.72146262951</v>
      </c>
      <c r="N23">
        <v>39870.468975600321</v>
      </c>
      <c r="O23">
        <v>38062.500342593266</v>
      </c>
    </row>
    <row r="24" spans="2:15" x14ac:dyDescent="0.25">
      <c r="B24" t="s">
        <v>669</v>
      </c>
      <c r="D24">
        <v>204094.52402470418</v>
      </c>
      <c r="E24">
        <v>237914.8239857959</v>
      </c>
      <c r="F24">
        <v>260366.11574512668</v>
      </c>
      <c r="G24">
        <v>269311.70359142532</v>
      </c>
      <c r="H24">
        <v>278437.26706753107</v>
      </c>
      <c r="I24">
        <v>296062.41489265393</v>
      </c>
      <c r="J24">
        <v>310228.34174597712</v>
      </c>
      <c r="K24">
        <v>325240.78683301865</v>
      </c>
      <c r="L24">
        <v>340328.56292674516</v>
      </c>
      <c r="M24">
        <v>357022.4370113865</v>
      </c>
      <c r="N24">
        <v>374186.31146542396</v>
      </c>
      <c r="O24">
        <v>392880.2387888807</v>
      </c>
    </row>
    <row r="25" spans="2:15" x14ac:dyDescent="0.25">
      <c r="B25" t="s">
        <v>216</v>
      </c>
      <c r="D25">
        <v>585910.18370507844</v>
      </c>
      <c r="E25">
        <v>605745.01550554065</v>
      </c>
      <c r="F25">
        <v>645769.29547255894</v>
      </c>
      <c r="G25">
        <v>606942.62303999986</v>
      </c>
      <c r="H25">
        <v>585430.3079021764</v>
      </c>
      <c r="I25">
        <v>628802.05372277775</v>
      </c>
      <c r="J25">
        <v>662544.81202136865</v>
      </c>
      <c r="K25">
        <v>696393.73319209949</v>
      </c>
      <c r="L25">
        <v>734898.41837844148</v>
      </c>
      <c r="M25">
        <v>776785.9013736638</v>
      </c>
      <c r="N25">
        <v>814556.81749116792</v>
      </c>
      <c r="O25">
        <v>856811.50980928005</v>
      </c>
    </row>
    <row r="26" spans="2:15" x14ac:dyDescent="0.25">
      <c r="B26" t="s">
        <v>670</v>
      </c>
      <c r="D26">
        <v>5509243.5387206441</v>
      </c>
      <c r="E26">
        <v>6352529.842711268</v>
      </c>
      <c r="F26">
        <v>6953446.881411653</v>
      </c>
      <c r="G26">
        <v>7440865.0033709137</v>
      </c>
      <c r="H26">
        <v>7733610.24907328</v>
      </c>
      <c r="I26">
        <v>8430880.3917074203</v>
      </c>
      <c r="J26">
        <v>9092626.1396733895</v>
      </c>
      <c r="K26">
        <v>9770627.0346331019</v>
      </c>
      <c r="L26">
        <v>10556998.997258699</v>
      </c>
      <c r="M26">
        <v>11432161.327658245</v>
      </c>
      <c r="N26">
        <v>12327847.862086762</v>
      </c>
      <c r="O26">
        <v>13301721.879060764</v>
      </c>
    </row>
    <row r="27" spans="2:15" x14ac:dyDescent="0.25">
      <c r="B27" t="s">
        <v>671</v>
      </c>
      <c r="D27">
        <v>3012195.3398904004</v>
      </c>
      <c r="E27">
        <v>3579101.571880999</v>
      </c>
      <c r="F27">
        <v>3924186.3524754983</v>
      </c>
      <c r="G27">
        <v>4226953.107649208</v>
      </c>
      <c r="H27">
        <v>4429326.0765212979</v>
      </c>
      <c r="I27">
        <v>4861330.2491679983</v>
      </c>
      <c r="J27">
        <v>5285806.2655740837</v>
      </c>
      <c r="K27">
        <v>5730750.0845691087</v>
      </c>
      <c r="L27">
        <v>6240004.8397914469</v>
      </c>
      <c r="M27">
        <v>6799892.9371972336</v>
      </c>
      <c r="N27">
        <v>7379318.179218187</v>
      </c>
      <c r="O27">
        <v>8019013.4450023538</v>
      </c>
    </row>
    <row r="28" spans="2:15" x14ac:dyDescent="0.25">
      <c r="B28" t="s">
        <v>672</v>
      </c>
      <c r="D28">
        <v>1573395.9407414629</v>
      </c>
      <c r="E28">
        <v>1679778.8078867483</v>
      </c>
      <c r="F28">
        <v>1797077.6768902587</v>
      </c>
      <c r="G28">
        <v>1926858.0786000001</v>
      </c>
      <c r="H28">
        <v>1944795.2349692686</v>
      </c>
      <c r="I28">
        <v>2084856.0077603727</v>
      </c>
      <c r="J28">
        <v>2203038.3362722038</v>
      </c>
      <c r="K28">
        <v>2316239.4137049662</v>
      </c>
      <c r="L28">
        <v>2459324.0687497347</v>
      </c>
      <c r="M28">
        <v>2626157.0385847241</v>
      </c>
      <c r="N28">
        <v>2794754.8023185264</v>
      </c>
      <c r="O28">
        <v>2972211.0542770978</v>
      </c>
    </row>
    <row r="29" spans="2:15" x14ac:dyDescent="0.25">
      <c r="B29" t="s">
        <v>673</v>
      </c>
      <c r="D29">
        <v>803281.60869263078</v>
      </c>
      <c r="E29">
        <v>934293.76864520088</v>
      </c>
      <c r="F29">
        <v>1061224.4888911247</v>
      </c>
      <c r="G29">
        <v>1105821.4676417068</v>
      </c>
      <c r="H29">
        <v>1177345.5155049353</v>
      </c>
      <c r="I29">
        <v>1296350.3077009218</v>
      </c>
      <c r="J29">
        <v>1411759.5194903542</v>
      </c>
      <c r="K29">
        <v>1529021.265167794</v>
      </c>
      <c r="L29">
        <v>1660600.5253683673</v>
      </c>
      <c r="M29">
        <v>1806822.7202380972</v>
      </c>
      <c r="N29">
        <v>1953368.1221983414</v>
      </c>
      <c r="O29">
        <v>2108880.2444723928</v>
      </c>
    </row>
    <row r="30" spans="2:15" x14ac:dyDescent="0.25">
      <c r="B30" t="s">
        <v>674</v>
      </c>
      <c r="D30">
        <v>161440.08828698282</v>
      </c>
      <c r="E30">
        <v>177247.53802749113</v>
      </c>
      <c r="F30">
        <v>179832.64360426654</v>
      </c>
      <c r="G30">
        <v>181232.34947999998</v>
      </c>
      <c r="H30">
        <v>182143.42207777774</v>
      </c>
      <c r="I30">
        <v>188343.82707812727</v>
      </c>
      <c r="J30">
        <v>192022.01833674684</v>
      </c>
      <c r="K30">
        <v>194616.27119123307</v>
      </c>
      <c r="L30">
        <v>197069.56334914529</v>
      </c>
      <c r="M30">
        <v>199288.63163819182</v>
      </c>
      <c r="N30">
        <v>200406.75835170734</v>
      </c>
      <c r="O30">
        <v>201617.13530891718</v>
      </c>
    </row>
    <row r="31" spans="2:15" x14ac:dyDescent="0.25">
      <c r="B31" t="s">
        <v>675</v>
      </c>
      <c r="D31">
        <v>224445.38841064044</v>
      </c>
      <c r="E31">
        <v>247372.19541874807</v>
      </c>
      <c r="F31">
        <v>275346.96488072217</v>
      </c>
      <c r="G31">
        <v>281918.09895198524</v>
      </c>
      <c r="H31">
        <v>284523.94677021378</v>
      </c>
      <c r="I31">
        <v>301288.61683974648</v>
      </c>
      <c r="J31">
        <v>313700.11115389672</v>
      </c>
      <c r="K31">
        <v>324769.87572142866</v>
      </c>
      <c r="L31">
        <v>335823.41507574415</v>
      </c>
      <c r="M31">
        <v>348240.50525450322</v>
      </c>
      <c r="N31">
        <v>359626.66261284356</v>
      </c>
      <c r="O31">
        <v>371396.42772472586</v>
      </c>
    </row>
    <row r="33" spans="2:15" x14ac:dyDescent="0.25">
      <c r="B33" t="s">
        <v>676</v>
      </c>
    </row>
    <row r="34" spans="2:15" x14ac:dyDescent="0.25">
      <c r="B34" t="s">
        <v>677</v>
      </c>
      <c r="E34">
        <v>178351.29899078573</v>
      </c>
      <c r="F34">
        <v>183177.45776849837</v>
      </c>
      <c r="G34">
        <v>164190.64963436875</v>
      </c>
      <c r="H34">
        <v>159956.11054943674</v>
      </c>
      <c r="I34">
        <v>165644.76780878232</v>
      </c>
      <c r="J34">
        <v>167691.35740910631</v>
      </c>
      <c r="K34">
        <v>167113.70560529857</v>
      </c>
      <c r="L34">
        <v>166006.35858547408</v>
      </c>
      <c r="M34">
        <v>165544.18194075167</v>
      </c>
      <c r="N34">
        <v>165001.96625190921</v>
      </c>
      <c r="O34">
        <v>164157.81343421162</v>
      </c>
    </row>
    <row r="35" spans="2:15" x14ac:dyDescent="0.25">
      <c r="B35" t="s">
        <v>678</v>
      </c>
      <c r="E35">
        <v>104130</v>
      </c>
      <c r="F35">
        <v>101993</v>
      </c>
      <c r="G35">
        <v>87268</v>
      </c>
      <c r="H35">
        <v>84294.612122690232</v>
      </c>
      <c r="I35">
        <v>91335.205346914416</v>
      </c>
      <c r="J35">
        <v>92123.280435681343</v>
      </c>
      <c r="K35">
        <v>91277.40216156299</v>
      </c>
      <c r="L35">
        <v>90187.845137942684</v>
      </c>
      <c r="M35">
        <v>89813.601624493822</v>
      </c>
      <c r="N35">
        <v>89154.432191234606</v>
      </c>
      <c r="O35">
        <v>88644.256154428702</v>
      </c>
    </row>
    <row r="36" spans="2:15" x14ac:dyDescent="0.25">
      <c r="B36" t="s">
        <v>679</v>
      </c>
      <c r="E36">
        <v>74221.298990785726</v>
      </c>
      <c r="F36">
        <v>81184.457768498396</v>
      </c>
      <c r="G36">
        <v>76922.649634368747</v>
      </c>
      <c r="H36">
        <v>75661.498426746504</v>
      </c>
      <c r="I36">
        <v>74309.562461867899</v>
      </c>
      <c r="J36">
        <v>75568.07697342489</v>
      </c>
      <c r="K36">
        <v>75836.303443735596</v>
      </c>
      <c r="L36">
        <v>75818.513447531412</v>
      </c>
      <c r="M36">
        <v>75730.580316257867</v>
      </c>
      <c r="N36">
        <v>75847.534060674559</v>
      </c>
      <c r="O36">
        <v>75513.557279782952</v>
      </c>
    </row>
    <row r="37" spans="2:15" x14ac:dyDescent="0.25">
      <c r="B37" t="s">
        <v>680</v>
      </c>
      <c r="E37">
        <v>19446.03798604507</v>
      </c>
      <c r="F37">
        <v>20180.720164414895</v>
      </c>
      <c r="G37">
        <v>21039.867012346316</v>
      </c>
      <c r="H37">
        <v>21452.281659441367</v>
      </c>
      <c r="I37">
        <v>22042.427402443609</v>
      </c>
      <c r="J37">
        <v>22498.585276365811</v>
      </c>
      <c r="K37">
        <v>23085.914737830542</v>
      </c>
      <c r="L37">
        <v>23948.354393918817</v>
      </c>
      <c r="M37">
        <v>24152.6243973573</v>
      </c>
      <c r="N37">
        <v>24293.795912266825</v>
      </c>
      <c r="O37">
        <v>24343.50089360436</v>
      </c>
    </row>
    <row r="38" spans="2:15" x14ac:dyDescent="0.25">
      <c r="B38" t="s">
        <v>681</v>
      </c>
      <c r="E38">
        <v>8328</v>
      </c>
      <c r="F38">
        <v>9348.646999999999</v>
      </c>
      <c r="G38">
        <v>9902.6530000000002</v>
      </c>
      <c r="H38">
        <v>10117.803772921823</v>
      </c>
      <c r="I38">
        <v>9742.2309277891145</v>
      </c>
      <c r="J38">
        <v>9793.9284137354716</v>
      </c>
      <c r="K38">
        <v>9923.6459167691082</v>
      </c>
      <c r="L38">
        <v>10596.371733673528</v>
      </c>
      <c r="M38">
        <v>10651.23067976259</v>
      </c>
      <c r="N38">
        <v>10726.596980170529</v>
      </c>
      <c r="O38">
        <v>10773.873862470171</v>
      </c>
    </row>
    <row r="39" spans="2:15" x14ac:dyDescent="0.25">
      <c r="B39" t="s">
        <v>682</v>
      </c>
      <c r="E39">
        <v>3197.7704390450699</v>
      </c>
      <c r="F39">
        <v>3235.5620016148928</v>
      </c>
      <c r="G39">
        <v>3813.7495003463214</v>
      </c>
      <c r="H39">
        <v>3767.2967535146036</v>
      </c>
      <c r="I39">
        <v>4501.2048326990607</v>
      </c>
      <c r="J39">
        <v>4804.430423122054</v>
      </c>
      <c r="K39">
        <v>4881.0878880554419</v>
      </c>
      <c r="L39">
        <v>4952.1145204744662</v>
      </c>
      <c r="M39">
        <v>4931.484601068777</v>
      </c>
      <c r="N39">
        <v>4847.1893339356257</v>
      </c>
      <c r="O39">
        <v>4726.5124432487819</v>
      </c>
    </row>
    <row r="40" spans="2:15" x14ac:dyDescent="0.25">
      <c r="B40" t="s">
        <v>683</v>
      </c>
      <c r="E40">
        <v>2428.7030000000004</v>
      </c>
      <c r="F40">
        <v>2470.1390000000001</v>
      </c>
      <c r="G40">
        <v>2609.5970000000002</v>
      </c>
      <c r="H40">
        <v>2731.5159999999996</v>
      </c>
      <c r="I40">
        <v>2726.5522732756071</v>
      </c>
      <c r="J40">
        <v>2730.0425959895938</v>
      </c>
      <c r="K40">
        <v>2868.3011595832972</v>
      </c>
      <c r="L40">
        <v>2872.4694573684083</v>
      </c>
      <c r="M40">
        <v>2917.0139051266819</v>
      </c>
      <c r="N40">
        <v>2957.4617930338745</v>
      </c>
      <c r="O40">
        <v>2994.4566367821785</v>
      </c>
    </row>
    <row r="41" spans="2:15" x14ac:dyDescent="0.25">
      <c r="B41" t="s">
        <v>684</v>
      </c>
      <c r="E41">
        <v>2268.681</v>
      </c>
      <c r="F41">
        <v>2273.1410000000001</v>
      </c>
      <c r="G41">
        <v>1982.3969999999999</v>
      </c>
      <c r="H41">
        <v>1984.7</v>
      </c>
      <c r="I41">
        <v>1993.7964373587981</v>
      </c>
      <c r="J41">
        <v>1989.4459901090431</v>
      </c>
      <c r="K41">
        <v>2073.708503449202</v>
      </c>
      <c r="L41">
        <v>2097.7458765178944</v>
      </c>
      <c r="M41">
        <v>2138.4569238214585</v>
      </c>
      <c r="N41">
        <v>2178.2327585159737</v>
      </c>
      <c r="O41">
        <v>2204.3826758029741</v>
      </c>
    </row>
    <row r="42" spans="2:15" x14ac:dyDescent="0.25">
      <c r="B42" t="s">
        <v>685</v>
      </c>
      <c r="E42">
        <v>1484.6709999999998</v>
      </c>
      <c r="F42">
        <v>1257.81</v>
      </c>
      <c r="G42">
        <v>1271.9000000000001</v>
      </c>
      <c r="H42">
        <v>1270.5</v>
      </c>
      <c r="I42">
        <v>1257.604225141346</v>
      </c>
      <c r="J42">
        <v>1258.069513072471</v>
      </c>
      <c r="K42">
        <v>1294.4111121672117</v>
      </c>
      <c r="L42">
        <v>1298.2966431251832</v>
      </c>
      <c r="M42">
        <v>1312.2483418989766</v>
      </c>
      <c r="N42">
        <v>1324.3556802006005</v>
      </c>
      <c r="O42">
        <v>1334.3836380736886</v>
      </c>
    </row>
    <row r="43" spans="2:15" x14ac:dyDescent="0.25">
      <c r="B43" t="s">
        <v>686</v>
      </c>
      <c r="E43">
        <v>1738.2125470000001</v>
      </c>
      <c r="F43">
        <v>1595.4211628</v>
      </c>
      <c r="G43">
        <v>1459.570512</v>
      </c>
      <c r="H43">
        <v>1580.4651330049414</v>
      </c>
      <c r="I43">
        <v>1821.038706179683</v>
      </c>
      <c r="J43">
        <v>1922.668340337174</v>
      </c>
      <c r="K43">
        <v>2044.760157806285</v>
      </c>
      <c r="L43">
        <v>2131.3561627593372</v>
      </c>
      <c r="M43">
        <v>2202.1899456788215</v>
      </c>
      <c r="N43">
        <v>2259.9593664102308</v>
      </c>
      <c r="O43">
        <v>2309.8916372265685</v>
      </c>
    </row>
    <row r="44" spans="2:15" x14ac:dyDescent="0.25">
      <c r="B44" t="s">
        <v>687</v>
      </c>
      <c r="E44">
        <v>248738.40500959309</v>
      </c>
      <c r="F44">
        <v>402558.62715531373</v>
      </c>
      <c r="G44">
        <v>419245.22621861269</v>
      </c>
      <c r="H44">
        <v>426925.32418555423</v>
      </c>
      <c r="I44">
        <v>446527.31052367098</v>
      </c>
      <c r="J44">
        <v>459605.78875520854</v>
      </c>
      <c r="K44">
        <v>471306.58701604983</v>
      </c>
      <c r="L44">
        <v>483016.54369083582</v>
      </c>
      <c r="M44">
        <v>495251.56499114045</v>
      </c>
      <c r="N44">
        <v>506403.3974079761</v>
      </c>
      <c r="O44">
        <v>519130.58301731542</v>
      </c>
    </row>
    <row r="45" spans="2:15" x14ac:dyDescent="0.25">
      <c r="B45" t="s">
        <v>688</v>
      </c>
      <c r="E45">
        <v>202762.5461126616</v>
      </c>
      <c r="F45">
        <v>342167.34544366412</v>
      </c>
      <c r="G45">
        <v>343895.81449866539</v>
      </c>
      <c r="H45">
        <v>347504.51638480485</v>
      </c>
      <c r="I45">
        <v>360015.48701808712</v>
      </c>
      <c r="J45">
        <v>366922.83601721044</v>
      </c>
      <c r="K45">
        <v>372475.4991600567</v>
      </c>
      <c r="L45">
        <v>377605.26523818477</v>
      </c>
      <c r="M45">
        <v>382752.95478301222</v>
      </c>
      <c r="N45">
        <v>386787.82756378572</v>
      </c>
      <c r="O45">
        <v>391682.28057431034</v>
      </c>
    </row>
    <row r="46" spans="2:15" x14ac:dyDescent="0.25">
      <c r="B46" t="s">
        <v>689</v>
      </c>
      <c r="E46">
        <v>2546.275127445967</v>
      </c>
      <c r="F46">
        <v>2059.9678554245938</v>
      </c>
      <c r="G46">
        <v>3820.5951819171605</v>
      </c>
      <c r="H46">
        <v>3940.3990188158646</v>
      </c>
      <c r="I46">
        <v>4260.4648507166785</v>
      </c>
      <c r="J46">
        <v>4536.1465060794108</v>
      </c>
      <c r="K46">
        <v>4808.9602174301435</v>
      </c>
      <c r="L46">
        <v>5084.877260574609</v>
      </c>
      <c r="M46">
        <v>5361.7837874380939</v>
      </c>
      <c r="N46">
        <v>5609.945661043882</v>
      </c>
      <c r="O46">
        <v>5868.350280290274</v>
      </c>
    </row>
    <row r="47" spans="2:15" x14ac:dyDescent="0.25">
      <c r="B47" t="s">
        <v>690</v>
      </c>
      <c r="E47">
        <v>43429.583769485544</v>
      </c>
      <c r="F47">
        <v>58331.313856225133</v>
      </c>
      <c r="G47">
        <v>71528.816538030194</v>
      </c>
      <c r="H47">
        <v>75480.408781933511</v>
      </c>
      <c r="I47">
        <v>82251.35865486713</v>
      </c>
      <c r="J47">
        <v>88146.806231918759</v>
      </c>
      <c r="K47">
        <v>94022.12763856299</v>
      </c>
      <c r="L47">
        <v>100326.40119207655</v>
      </c>
      <c r="M47">
        <v>107136.82642069018</v>
      </c>
      <c r="N47">
        <v>114005.62418314634</v>
      </c>
      <c r="O47">
        <v>121579.95216271473</v>
      </c>
    </row>
    <row r="48" spans="2:15" x14ac:dyDescent="0.25">
      <c r="B48" t="s">
        <v>691</v>
      </c>
      <c r="E48">
        <v>278932.79700531904</v>
      </c>
      <c r="F48">
        <v>293256.37248706125</v>
      </c>
      <c r="G48">
        <v>242191.92468457963</v>
      </c>
      <c r="H48">
        <v>251227.60007942282</v>
      </c>
      <c r="I48">
        <v>257612.73524661284</v>
      </c>
      <c r="J48">
        <v>265428.63705542689</v>
      </c>
      <c r="K48">
        <v>273049.8069322005</v>
      </c>
      <c r="L48">
        <v>279926.60911408061</v>
      </c>
      <c r="M48">
        <v>286950.27843784622</v>
      </c>
      <c r="N48">
        <v>293278.3031463318</v>
      </c>
      <c r="O48">
        <v>289094.27285018627</v>
      </c>
    </row>
    <row r="49" spans="2:15" x14ac:dyDescent="0.25">
      <c r="B49" t="s">
        <v>692</v>
      </c>
      <c r="E49">
        <v>224269.60011427107</v>
      </c>
      <c r="F49">
        <v>235671.06948011415</v>
      </c>
      <c r="G49">
        <v>186963.6754355036</v>
      </c>
      <c r="H49">
        <v>197658.27207447859</v>
      </c>
      <c r="I49">
        <v>200937.92608336359</v>
      </c>
      <c r="J49">
        <v>205955.46637374494</v>
      </c>
      <c r="K49">
        <v>211416.0090457254</v>
      </c>
      <c r="L49">
        <v>216582.55664158697</v>
      </c>
      <c r="M49">
        <v>221515.33610697396</v>
      </c>
      <c r="N49">
        <v>226535.41089577723</v>
      </c>
      <c r="O49">
        <v>221868.69289670337</v>
      </c>
    </row>
    <row r="50" spans="2:15" x14ac:dyDescent="0.25">
      <c r="B50" t="s">
        <v>693</v>
      </c>
      <c r="E50">
        <v>14253.025380915213</v>
      </c>
      <c r="F50">
        <v>13064.891094750566</v>
      </c>
      <c r="G50">
        <v>11846.664320191943</v>
      </c>
      <c r="H50">
        <v>11933.222270403356</v>
      </c>
      <c r="I50">
        <v>12808.243620150786</v>
      </c>
      <c r="J50">
        <v>13684.384008228688</v>
      </c>
      <c r="K50">
        <v>14491.618838518587</v>
      </c>
      <c r="L50">
        <v>15038.468230361352</v>
      </c>
      <c r="M50">
        <v>15618.457185594771</v>
      </c>
      <c r="N50">
        <v>16089.444807827824</v>
      </c>
      <c r="O50">
        <v>16466.774916805443</v>
      </c>
    </row>
    <row r="51" spans="2:15" x14ac:dyDescent="0.25">
      <c r="B51" t="s">
        <v>694</v>
      </c>
      <c r="E51">
        <v>23042.140110802789</v>
      </c>
      <c r="F51">
        <v>21815.241951061114</v>
      </c>
      <c r="G51">
        <v>17543.311131272942</v>
      </c>
      <c r="H51">
        <v>15585.232715833774</v>
      </c>
      <c r="I51">
        <v>15431.144177665537</v>
      </c>
      <c r="J51">
        <v>15127.806485046473</v>
      </c>
      <c r="K51">
        <v>14432.969511773128</v>
      </c>
      <c r="L51">
        <v>13857.50530652564</v>
      </c>
      <c r="M51">
        <v>12987.552346958208</v>
      </c>
      <c r="N51">
        <v>11842.486899153753</v>
      </c>
      <c r="O51">
        <v>10343.733737339047</v>
      </c>
    </row>
    <row r="52" spans="2:15" x14ac:dyDescent="0.25">
      <c r="B52" t="s">
        <v>695</v>
      </c>
      <c r="E52">
        <v>7787.0495406977552</v>
      </c>
      <c r="F52">
        <v>10625.034182817009</v>
      </c>
      <c r="G52">
        <v>14668.512029225662</v>
      </c>
      <c r="H52">
        <v>14836.78902219577</v>
      </c>
      <c r="I52">
        <v>16534.775299519548</v>
      </c>
      <c r="J52">
        <v>18157.22103899845</v>
      </c>
      <c r="K52">
        <v>19604.284002408844</v>
      </c>
      <c r="L52">
        <v>20769.352125160352</v>
      </c>
      <c r="M52">
        <v>22544.318386395174</v>
      </c>
      <c r="N52">
        <v>24045.840435596921</v>
      </c>
      <c r="O52">
        <v>25188.136996014342</v>
      </c>
    </row>
    <row r="53" spans="2:15" x14ac:dyDescent="0.25">
      <c r="B53" t="s">
        <v>696</v>
      </c>
      <c r="E53">
        <v>9580.9818586322672</v>
      </c>
      <c r="F53">
        <v>12080.13577831839</v>
      </c>
      <c r="G53">
        <v>11169.761768385504</v>
      </c>
      <c r="H53">
        <v>11214.083996511328</v>
      </c>
      <c r="I53">
        <v>11900.646065913408</v>
      </c>
      <c r="J53">
        <v>12503.759149408355</v>
      </c>
      <c r="K53">
        <v>13104.925533774574</v>
      </c>
      <c r="L53">
        <v>13678.726810446415</v>
      </c>
      <c r="M53">
        <v>14284.614411924238</v>
      </c>
      <c r="N53">
        <v>14765.12010797603</v>
      </c>
      <c r="O53">
        <v>15226.934303324178</v>
      </c>
    </row>
    <row r="54" spans="2:15" x14ac:dyDescent="0.25">
      <c r="B54" t="s">
        <v>697</v>
      </c>
      <c r="E54">
        <v>158583.71171967799</v>
      </c>
      <c r="F54">
        <v>167887.36420184787</v>
      </c>
      <c r="G54">
        <v>161886.52587486934</v>
      </c>
      <c r="H54">
        <v>159796.11999129399</v>
      </c>
      <c r="I54">
        <v>169308.71405112857</v>
      </c>
      <c r="J54">
        <v>178567.3629671259</v>
      </c>
      <c r="K54">
        <v>183731.705024553</v>
      </c>
      <c r="L54">
        <v>185797.67982055148</v>
      </c>
      <c r="M54">
        <v>186854.04002125951</v>
      </c>
      <c r="N54">
        <v>189324.42707769587</v>
      </c>
      <c r="O54">
        <v>192825.99939474184</v>
      </c>
    </row>
    <row r="55" spans="2:15" x14ac:dyDescent="0.25">
      <c r="B55" t="s">
        <v>698</v>
      </c>
      <c r="E55">
        <v>37859.35</v>
      </c>
      <c r="F55">
        <v>39197.58</v>
      </c>
      <c r="G55">
        <v>37403.001000000004</v>
      </c>
      <c r="H55">
        <v>37503.315684136112</v>
      </c>
      <c r="I55">
        <v>38226.965109691773</v>
      </c>
      <c r="J55">
        <v>38459.008397976264</v>
      </c>
      <c r="K55">
        <v>38131.253502540836</v>
      </c>
      <c r="L55">
        <v>37623.475489888158</v>
      </c>
      <c r="M55">
        <v>37059.793554310054</v>
      </c>
      <c r="N55">
        <v>37123.895736370381</v>
      </c>
      <c r="O55">
        <v>37115.343613776269</v>
      </c>
    </row>
    <row r="56" spans="2:15" x14ac:dyDescent="0.25">
      <c r="B56" t="s">
        <v>699</v>
      </c>
      <c r="E56">
        <v>120724.36171967797</v>
      </c>
      <c r="F56">
        <v>128689.78420184788</v>
      </c>
      <c r="G56">
        <v>124483.5248748693</v>
      </c>
      <c r="H56">
        <v>122292.80430715784</v>
      </c>
      <c r="I56">
        <v>131081.74894143682</v>
      </c>
      <c r="J56">
        <v>140108.35456914961</v>
      </c>
      <c r="K56">
        <v>145600.4515220121</v>
      </c>
      <c r="L56">
        <v>148174.20433066328</v>
      </c>
      <c r="M56">
        <v>149794.24646694949</v>
      </c>
      <c r="N56">
        <v>152200.53134132549</v>
      </c>
      <c r="O56">
        <v>155710.65578096558</v>
      </c>
    </row>
    <row r="57" spans="2:15" x14ac:dyDescent="0.25">
      <c r="B57" t="s">
        <v>700</v>
      </c>
      <c r="F57">
        <v>14.179543993605618</v>
      </c>
      <c r="G57">
        <v>14.880674520558632</v>
      </c>
      <c r="H57">
        <v>15.152160303345948</v>
      </c>
      <c r="I57">
        <v>15.345129849704266</v>
      </c>
      <c r="J57">
        <v>15.408522732914051</v>
      </c>
      <c r="K57">
        <v>15.448662056863446</v>
      </c>
      <c r="L57">
        <v>15.473149926981675</v>
      </c>
      <c r="M57">
        <v>15.500678900993217</v>
      </c>
      <c r="N57">
        <v>15.548421585720137</v>
      </c>
      <c r="O57">
        <v>15.634390655667465</v>
      </c>
    </row>
    <row r="58" spans="2:15" x14ac:dyDescent="0.25">
      <c r="B58" t="s">
        <v>671</v>
      </c>
      <c r="F58">
        <v>4.2837022587578906</v>
      </c>
      <c r="G58">
        <v>4.4560783568683853</v>
      </c>
      <c r="H58">
        <v>4.5008186678880984</v>
      </c>
      <c r="I58">
        <v>4.5568711305609746</v>
      </c>
      <c r="J58">
        <v>4.582637558148928</v>
      </c>
      <c r="K58">
        <v>4.6032648174145887</v>
      </c>
      <c r="L58">
        <v>4.6182060958865137</v>
      </c>
      <c r="M58">
        <v>4.6315362637520687</v>
      </c>
      <c r="N58">
        <v>4.6497545910533127</v>
      </c>
      <c r="O58">
        <v>4.6775811834418528</v>
      </c>
    </row>
    <row r="59" spans="2:15" x14ac:dyDescent="0.25">
      <c r="B59" t="s">
        <v>701</v>
      </c>
      <c r="F59">
        <v>5.0161666939417628</v>
      </c>
      <c r="G59">
        <v>5.1734619663281487</v>
      </c>
      <c r="H59">
        <v>5.3012322380048778</v>
      </c>
      <c r="I59">
        <v>5.3300612298676233</v>
      </c>
      <c r="J59">
        <v>5.3274344034141112</v>
      </c>
      <c r="K59">
        <v>5.3295113348641125</v>
      </c>
      <c r="L59">
        <v>5.3329720011627613</v>
      </c>
      <c r="M59">
        <v>5.3417446664115538</v>
      </c>
      <c r="N59">
        <v>5.3608670771051354</v>
      </c>
      <c r="O59">
        <v>5.3961265922763006</v>
      </c>
    </row>
    <row r="60" spans="2:15" x14ac:dyDescent="0.25">
      <c r="B60" t="s">
        <v>673</v>
      </c>
      <c r="F60">
        <v>4.8796750409059655</v>
      </c>
      <c r="G60">
        <v>5.2511341973620924</v>
      </c>
      <c r="H60">
        <v>5.3501093974529699</v>
      </c>
      <c r="I60">
        <v>5.4581974892756699</v>
      </c>
      <c r="J60">
        <v>5.4984507713510116</v>
      </c>
      <c r="K60">
        <v>5.5158859045847386</v>
      </c>
      <c r="L60">
        <v>5.5219718299324008</v>
      </c>
      <c r="M60">
        <v>5.5273979708295924</v>
      </c>
      <c r="N60">
        <v>5.5377999175616877</v>
      </c>
      <c r="O60">
        <v>5.5606828799493151</v>
      </c>
    </row>
    <row r="64" spans="2:15" x14ac:dyDescent="0.25">
      <c r="B64" s="113"/>
      <c r="E64">
        <v>2000</v>
      </c>
      <c r="F64">
        <v>2005</v>
      </c>
      <c r="G64">
        <v>2010</v>
      </c>
      <c r="H64">
        <v>2015</v>
      </c>
      <c r="I64">
        <v>2020</v>
      </c>
      <c r="J64">
        <v>2025</v>
      </c>
      <c r="K64">
        <v>2030</v>
      </c>
      <c r="L64">
        <v>2035</v>
      </c>
      <c r="M64">
        <v>2040</v>
      </c>
      <c r="N64">
        <v>2045</v>
      </c>
      <c r="O64">
        <v>2050</v>
      </c>
    </row>
    <row r="65" spans="2:15" x14ac:dyDescent="0.25">
      <c r="B65" s="113"/>
    </row>
    <row r="66" spans="2:15" x14ac:dyDescent="0.25">
      <c r="B66" t="s">
        <v>751</v>
      </c>
    </row>
    <row r="68" spans="2:15" x14ac:dyDescent="0.25">
      <c r="B68" t="s">
        <v>702</v>
      </c>
      <c r="E68">
        <v>605376.95226499997</v>
      </c>
      <c r="F68">
        <v>657515.49207000015</v>
      </c>
      <c r="G68">
        <v>770232.60739375534</v>
      </c>
      <c r="H68">
        <v>872616.78284768004</v>
      </c>
      <c r="I68">
        <v>905569.69278418075</v>
      </c>
      <c r="J68">
        <v>1023277.9938208291</v>
      </c>
      <c r="K68">
        <v>1118595.657433219</v>
      </c>
      <c r="L68">
        <v>1226153.7428666661</v>
      </c>
      <c r="M68">
        <v>1569583.4370211973</v>
      </c>
      <c r="N68">
        <v>1928368.1136865709</v>
      </c>
      <c r="O68">
        <v>2142057.0676341774</v>
      </c>
    </row>
    <row r="69" spans="2:15" x14ac:dyDescent="0.25">
      <c r="B69" t="s">
        <v>703</v>
      </c>
      <c r="E69">
        <v>127508.44</v>
      </c>
      <c r="F69">
        <v>125453.07999999997</v>
      </c>
      <c r="G69">
        <v>122578.88</v>
      </c>
      <c r="H69">
        <v>111423.92000000001</v>
      </c>
      <c r="I69">
        <v>105319.76000000001</v>
      </c>
      <c r="J69">
        <v>95978.960000000021</v>
      </c>
      <c r="K69">
        <v>87970.560000000012</v>
      </c>
      <c r="L69">
        <v>93757.601000000024</v>
      </c>
      <c r="M69">
        <v>102828.505</v>
      </c>
      <c r="N69">
        <v>99987.608000000007</v>
      </c>
      <c r="O69">
        <v>101025.93100000001</v>
      </c>
    </row>
    <row r="70" spans="2:15" x14ac:dyDescent="0.25">
      <c r="B70" t="s">
        <v>704</v>
      </c>
      <c r="E70">
        <v>114356</v>
      </c>
      <c r="F70">
        <v>117676</v>
      </c>
      <c r="G70">
        <v>121285</v>
      </c>
      <c r="H70">
        <v>125776.96306384834</v>
      </c>
      <c r="I70">
        <v>129414.17307288534</v>
      </c>
      <c r="J70">
        <v>129856.96528349894</v>
      </c>
      <c r="K70">
        <v>131883.47830591828</v>
      </c>
      <c r="L70">
        <v>133332.9272288853</v>
      </c>
      <c r="M70">
        <v>136142.9785348124</v>
      </c>
      <c r="N70">
        <v>137482.78326161052</v>
      </c>
      <c r="O70">
        <v>137815.48667481187</v>
      </c>
    </row>
    <row r="71" spans="2:15" x14ac:dyDescent="0.25">
      <c r="B71" t="s">
        <v>705</v>
      </c>
      <c r="E71">
        <v>12318</v>
      </c>
      <c r="F71">
        <v>38920</v>
      </c>
      <c r="G71">
        <v>80304.999323755401</v>
      </c>
      <c r="H71">
        <v>127977.87877219022</v>
      </c>
      <c r="I71">
        <v>176029.15311676956</v>
      </c>
      <c r="J71">
        <v>225681.95237713616</v>
      </c>
      <c r="K71">
        <v>294178.40536680585</v>
      </c>
      <c r="L71">
        <v>404602.99613817898</v>
      </c>
      <c r="M71">
        <v>623946.70166374091</v>
      </c>
      <c r="N71">
        <v>835949.91609277565</v>
      </c>
      <c r="O71">
        <v>891767.2926631287</v>
      </c>
    </row>
    <row r="72" spans="2:15" x14ac:dyDescent="0.25">
      <c r="B72" t="s">
        <v>706</v>
      </c>
      <c r="E72">
        <v>416.04300000000001</v>
      </c>
      <c r="F72">
        <v>2521.498</v>
      </c>
      <c r="G72">
        <v>29919.59</v>
      </c>
      <c r="H72">
        <v>87962.439571641255</v>
      </c>
      <c r="I72">
        <v>118889.28480104927</v>
      </c>
      <c r="J72">
        <v>228724.82624153103</v>
      </c>
      <c r="K72">
        <v>294315.8033126971</v>
      </c>
      <c r="L72">
        <v>327241.89011117839</v>
      </c>
      <c r="M72">
        <v>481389.49550834944</v>
      </c>
      <c r="N72">
        <v>653344.39919960045</v>
      </c>
      <c r="O72">
        <v>802770.33087659732</v>
      </c>
    </row>
    <row r="73" spans="2:15" x14ac:dyDescent="0.25">
      <c r="B73" t="s">
        <v>707</v>
      </c>
      <c r="E73">
        <v>350778.46926500008</v>
      </c>
      <c r="F73">
        <v>372944.91407</v>
      </c>
      <c r="G73">
        <v>416144.13806999993</v>
      </c>
      <c r="H73">
        <v>419475.5814400001</v>
      </c>
      <c r="I73">
        <v>375917.32179347653</v>
      </c>
      <c r="J73">
        <v>343035.28991866315</v>
      </c>
      <c r="K73">
        <v>310247.41044779774</v>
      </c>
      <c r="L73">
        <v>267218.32838842319</v>
      </c>
      <c r="M73">
        <v>225275.75631429488</v>
      </c>
      <c r="N73">
        <v>201603.40713258431</v>
      </c>
      <c r="O73">
        <v>208678.02641963985</v>
      </c>
    </row>
    <row r="74" spans="2:15" x14ac:dyDescent="0.25">
      <c r="B74" t="s">
        <v>708</v>
      </c>
      <c r="E74">
        <v>86644.849860713992</v>
      </c>
      <c r="F74">
        <v>102379.20635297213</v>
      </c>
      <c r="G74">
        <v>101327.59038680766</v>
      </c>
      <c r="H74">
        <v>106852.60053681856</v>
      </c>
      <c r="I74">
        <v>85693.43319211161</v>
      </c>
      <c r="J74">
        <v>79475.116556682391</v>
      </c>
      <c r="K74">
        <v>59457.431348652295</v>
      </c>
      <c r="L74">
        <v>72003.825759725471</v>
      </c>
      <c r="M74">
        <v>77851.00047668234</v>
      </c>
      <c r="N74">
        <v>71331.969184279762</v>
      </c>
      <c r="O74">
        <v>60230.533856588285</v>
      </c>
    </row>
    <row r="75" spans="2:15" x14ac:dyDescent="0.25">
      <c r="B75" t="s">
        <v>709</v>
      </c>
      <c r="E75">
        <v>166991.93918999998</v>
      </c>
      <c r="F75">
        <v>159123.08828999999</v>
      </c>
      <c r="G75">
        <v>154561.18568999998</v>
      </c>
      <c r="H75">
        <v>157796.16514000003</v>
      </c>
      <c r="I75">
        <v>135417.85670854044</v>
      </c>
      <c r="J75">
        <v>111801.7509644034</v>
      </c>
      <c r="K75">
        <v>76399.452206827031</v>
      </c>
      <c r="L75">
        <v>63049.504053067947</v>
      </c>
      <c r="M75">
        <v>39732.152576792425</v>
      </c>
      <c r="N75">
        <v>28403.208782638398</v>
      </c>
      <c r="O75">
        <v>21028.330828791997</v>
      </c>
    </row>
    <row r="76" spans="2:15" x14ac:dyDescent="0.25">
      <c r="B76" t="s">
        <v>710</v>
      </c>
      <c r="E76">
        <v>99309.209365000032</v>
      </c>
      <c r="F76">
        <v>134227.05823999998</v>
      </c>
      <c r="G76">
        <v>182193.24867000006</v>
      </c>
      <c r="H76">
        <v>185674.59986999998</v>
      </c>
      <c r="I76">
        <v>175027.03637525049</v>
      </c>
      <c r="J76">
        <v>170014.39736226344</v>
      </c>
      <c r="K76">
        <v>171969.47068736379</v>
      </c>
      <c r="L76">
        <v>147681.01566226699</v>
      </c>
      <c r="M76">
        <v>126055.77570652842</v>
      </c>
      <c r="N76">
        <v>110866.23959081894</v>
      </c>
      <c r="O76">
        <v>119277.05154846354</v>
      </c>
    </row>
    <row r="77" spans="2:15" x14ac:dyDescent="0.25">
      <c r="B77" t="s">
        <v>711</v>
      </c>
      <c r="E77">
        <v>73619.482439999992</v>
      </c>
      <c r="F77">
        <v>65258.852639999997</v>
      </c>
      <c r="G77">
        <v>60231.025380000014</v>
      </c>
      <c r="H77">
        <v>50857.395500000006</v>
      </c>
      <c r="I77">
        <v>30040.031119962168</v>
      </c>
      <c r="J77">
        <v>23199.097037556458</v>
      </c>
      <c r="K77">
        <v>17807.776978779344</v>
      </c>
      <c r="L77">
        <v>12279.82018010572</v>
      </c>
      <c r="M77">
        <v>5514.6326990052903</v>
      </c>
      <c r="N77">
        <v>3412.8740107057624</v>
      </c>
      <c r="O77">
        <v>2481.7326075832789</v>
      </c>
    </row>
    <row r="78" spans="2:15" x14ac:dyDescent="0.25">
      <c r="B78" t="s">
        <v>712</v>
      </c>
      <c r="E78">
        <v>10253.838269999998</v>
      </c>
      <c r="F78">
        <v>13648.710940000001</v>
      </c>
      <c r="G78">
        <v>18384.474370000004</v>
      </c>
      <c r="H78">
        <v>24274.424969999993</v>
      </c>
      <c r="I78">
        <v>34390.125977982949</v>
      </c>
      <c r="J78">
        <v>36977.772942699339</v>
      </c>
      <c r="K78">
        <v>42644.907519954504</v>
      </c>
      <c r="L78">
        <v>42675.116125934044</v>
      </c>
      <c r="M78">
        <v>52154.645889487096</v>
      </c>
      <c r="N78">
        <v>56666.776648680599</v>
      </c>
      <c r="O78">
        <v>63436.051819659486</v>
      </c>
    </row>
    <row r="79" spans="2:15" x14ac:dyDescent="0.25">
      <c r="B79" t="s">
        <v>713</v>
      </c>
      <c r="E79">
        <v>0</v>
      </c>
      <c r="F79">
        <v>0.20396</v>
      </c>
      <c r="G79">
        <v>12.203959999999999</v>
      </c>
      <c r="H79">
        <v>12.995959999999998</v>
      </c>
      <c r="I79">
        <v>12.995959999999998</v>
      </c>
      <c r="J79">
        <v>12.995959999999998</v>
      </c>
      <c r="K79">
        <v>12.995959999999998</v>
      </c>
      <c r="L79">
        <v>52.112457499148761</v>
      </c>
      <c r="M79">
        <v>135.2738996339632</v>
      </c>
      <c r="N79">
        <v>334.31116833396135</v>
      </c>
      <c r="O79">
        <v>422.83614369674757</v>
      </c>
    </row>
    <row r="80" spans="2:15" x14ac:dyDescent="0.25">
      <c r="B80" t="s">
        <v>714</v>
      </c>
      <c r="E80">
        <v>604</v>
      </c>
      <c r="F80">
        <v>687</v>
      </c>
      <c r="G80">
        <v>762</v>
      </c>
      <c r="H80">
        <v>859.99999999999989</v>
      </c>
      <c r="I80">
        <v>1029.2756517405051</v>
      </c>
      <c r="J80">
        <v>1029.2756517405051</v>
      </c>
      <c r="K80">
        <v>1412.8070948731997</v>
      </c>
      <c r="L80">
        <v>1480.7599095494224</v>
      </c>
      <c r="M80">
        <v>1683.2755428476589</v>
      </c>
      <c r="N80">
        <v>1919.9969314066395</v>
      </c>
      <c r="O80">
        <v>2032.0234714448543</v>
      </c>
    </row>
    <row r="82" spans="2:15" x14ac:dyDescent="0.25">
      <c r="B82" t="s">
        <v>715</v>
      </c>
      <c r="E82">
        <v>2485909.452976949</v>
      </c>
      <c r="F82">
        <v>2741273.69364542</v>
      </c>
      <c r="G82">
        <v>2805982.520223984</v>
      </c>
      <c r="H82">
        <v>2751896.146958394</v>
      </c>
      <c r="I82">
        <v>2847547.4609897602</v>
      </c>
      <c r="J82">
        <v>2953949.799477926</v>
      </c>
      <c r="K82">
        <v>3156941.9114895961</v>
      </c>
      <c r="L82">
        <v>3462324.4938525101</v>
      </c>
      <c r="M82">
        <v>4468801.38698922</v>
      </c>
      <c r="N82">
        <v>5333230.0748673473</v>
      </c>
      <c r="O82">
        <v>5772458.2675073454</v>
      </c>
    </row>
    <row r="83" spans="2:15" x14ac:dyDescent="0.25">
      <c r="B83" t="s">
        <v>716</v>
      </c>
      <c r="E83">
        <v>815599</v>
      </c>
      <c r="F83">
        <v>870978</v>
      </c>
      <c r="G83">
        <v>811562</v>
      </c>
      <c r="H83">
        <v>764534.92835808103</v>
      </c>
      <c r="I83">
        <v>676344.66450936173</v>
      </c>
      <c r="J83">
        <v>613369.21045823453</v>
      </c>
      <c r="K83">
        <v>580526.09986741131</v>
      </c>
      <c r="L83">
        <v>645379.80261426314</v>
      </c>
      <c r="M83">
        <v>742036.37516982574</v>
      </c>
      <c r="N83">
        <v>741177.58647616883</v>
      </c>
      <c r="O83">
        <v>760052.89413005288</v>
      </c>
    </row>
    <row r="84" spans="2:15" x14ac:dyDescent="0.25">
      <c r="B84" t="s">
        <v>717</v>
      </c>
      <c r="E84">
        <v>412271.69269079063</v>
      </c>
      <c r="F84">
        <v>448200.20640229346</v>
      </c>
      <c r="G84">
        <v>656985.23991127184</v>
      </c>
      <c r="H84">
        <v>844429.33884191769</v>
      </c>
      <c r="I84">
        <v>1035582.1604369063</v>
      </c>
      <c r="J84">
        <v>1398945.9096317044</v>
      </c>
      <c r="K84">
        <v>1807861.5774052485</v>
      </c>
      <c r="L84">
        <v>2224386.2824672526</v>
      </c>
      <c r="M84">
        <v>3281201.3389783162</v>
      </c>
      <c r="N84">
        <v>4281078.383420012</v>
      </c>
      <c r="O84">
        <v>4808376.6285833586</v>
      </c>
    </row>
    <row r="85" spans="2:15" x14ac:dyDescent="0.25">
      <c r="B85" t="s">
        <v>718</v>
      </c>
      <c r="E85">
        <v>346627.13290861651</v>
      </c>
      <c r="F85">
        <v>302624.27641655132</v>
      </c>
      <c r="G85">
        <v>367667.34643705864</v>
      </c>
      <c r="H85">
        <v>352141.51470202091</v>
      </c>
      <c r="I85">
        <v>365269.0559646241</v>
      </c>
      <c r="J85">
        <v>355065.76569445792</v>
      </c>
      <c r="K85">
        <v>371506.20987351786</v>
      </c>
      <c r="L85">
        <v>367399.34596869553</v>
      </c>
      <c r="M85">
        <v>374422.64955014939</v>
      </c>
      <c r="N85">
        <v>367031.50799622975</v>
      </c>
      <c r="O85">
        <v>372722.41034728358</v>
      </c>
    </row>
    <row r="86" spans="2:15" x14ac:dyDescent="0.25">
      <c r="B86" t="s">
        <v>719</v>
      </c>
      <c r="E86">
        <v>21277</v>
      </c>
      <c r="F86">
        <v>67393</v>
      </c>
      <c r="G86">
        <v>137671</v>
      </c>
      <c r="H86">
        <v>239766.3953848696</v>
      </c>
      <c r="I86">
        <v>378771.86430240679</v>
      </c>
      <c r="J86">
        <v>548189.3830257504</v>
      </c>
      <c r="K86">
        <v>784901.99554666434</v>
      </c>
      <c r="L86">
        <v>1138617.308113826</v>
      </c>
      <c r="M86">
        <v>1890513.3960844406</v>
      </c>
      <c r="N86">
        <v>2652153.8172417791</v>
      </c>
      <c r="O86">
        <v>2926432.1998239295</v>
      </c>
    </row>
    <row r="87" spans="2:15" x14ac:dyDescent="0.25">
      <c r="B87" t="s">
        <v>720</v>
      </c>
      <c r="E87">
        <v>624</v>
      </c>
      <c r="F87">
        <v>1931</v>
      </c>
      <c r="G87">
        <v>23707</v>
      </c>
      <c r="H87">
        <v>96362.294799748503</v>
      </c>
      <c r="I87">
        <v>137572.34958104236</v>
      </c>
      <c r="J87">
        <v>284469.00460181205</v>
      </c>
      <c r="K87">
        <v>378551.54410936043</v>
      </c>
      <c r="L87">
        <v>431301.6423861013</v>
      </c>
      <c r="M87">
        <v>625131.10739918984</v>
      </c>
      <c r="N87">
        <v>836394.34470796306</v>
      </c>
      <c r="O87">
        <v>1032784.8004407085</v>
      </c>
    </row>
    <row r="88" spans="2:15" x14ac:dyDescent="0.25">
      <c r="B88" t="s">
        <v>721</v>
      </c>
      <c r="E88">
        <v>39247.559782174219</v>
      </c>
      <c r="F88">
        <v>71156.929985742157</v>
      </c>
      <c r="G88">
        <v>122698.89347421337</v>
      </c>
      <c r="H88">
        <v>149543.7499552785</v>
      </c>
      <c r="I88">
        <v>146487.41902782262</v>
      </c>
      <c r="J88">
        <v>203740.2847486735</v>
      </c>
      <c r="K88">
        <v>263236.52827749803</v>
      </c>
      <c r="L88">
        <v>277042.40787365509</v>
      </c>
      <c r="M88">
        <v>379928.84601156239</v>
      </c>
      <c r="N88">
        <v>413011.74404135125</v>
      </c>
      <c r="O88">
        <v>463315.79229669628</v>
      </c>
    </row>
    <row r="89" spans="2:15" x14ac:dyDescent="0.25">
      <c r="B89" t="s">
        <v>714</v>
      </c>
      <c r="E89">
        <v>4496</v>
      </c>
      <c r="F89">
        <v>5095</v>
      </c>
      <c r="G89">
        <v>5241</v>
      </c>
      <c r="H89">
        <v>6615.384</v>
      </c>
      <c r="I89">
        <v>7481.4715610104367</v>
      </c>
      <c r="J89">
        <v>7481.4715610104358</v>
      </c>
      <c r="K89">
        <v>9665.299598208001</v>
      </c>
      <c r="L89">
        <v>10025.578124974414</v>
      </c>
      <c r="M89">
        <v>11205.339932974572</v>
      </c>
      <c r="N89">
        <v>12486.969432688022</v>
      </c>
      <c r="O89">
        <v>13121.425674741402</v>
      </c>
    </row>
    <row r="90" spans="2:15" x14ac:dyDescent="0.25">
      <c r="B90" t="s">
        <v>722</v>
      </c>
      <c r="E90">
        <v>1258038.7602861586</v>
      </c>
      <c r="F90">
        <v>1422095.4872431254</v>
      </c>
      <c r="G90">
        <v>1337435.2803127128</v>
      </c>
      <c r="H90">
        <v>1142931.8797583955</v>
      </c>
      <c r="I90">
        <v>1135620.6360434927</v>
      </c>
      <c r="J90">
        <v>941634.67938798759</v>
      </c>
      <c r="K90">
        <v>768554.23421693593</v>
      </c>
      <c r="L90">
        <v>588739.45538148598</v>
      </c>
      <c r="M90">
        <v>428450.17266544735</v>
      </c>
      <c r="N90">
        <v>272700.13510940794</v>
      </c>
      <c r="O90">
        <v>156043.85749931802</v>
      </c>
    </row>
    <row r="91" spans="2:15" x14ac:dyDescent="0.25">
      <c r="B91" t="s">
        <v>723</v>
      </c>
      <c r="E91">
        <v>748644.4119154067</v>
      </c>
      <c r="F91">
        <v>762978.52016350278</v>
      </c>
      <c r="G91">
        <v>659126.40580538032</v>
      </c>
      <c r="H91">
        <v>675618.77628300746</v>
      </c>
      <c r="I91">
        <v>661209.0485456899</v>
      </c>
      <c r="J91">
        <v>527071.20961991395</v>
      </c>
      <c r="K91">
        <v>341807.03464394534</v>
      </c>
      <c r="L91">
        <v>145408.06306023645</v>
      </c>
      <c r="M91">
        <v>19618.46915876721</v>
      </c>
      <c r="N91">
        <v>0</v>
      </c>
      <c r="O91">
        <v>0</v>
      </c>
    </row>
    <row r="92" spans="2:15" x14ac:dyDescent="0.25">
      <c r="B92" t="s">
        <v>724</v>
      </c>
      <c r="E92">
        <v>163123.20446767891</v>
      </c>
      <c r="F92">
        <v>130261.60863510569</v>
      </c>
      <c r="G92">
        <v>77900.720596946412</v>
      </c>
      <c r="H92">
        <v>29079.625567116233</v>
      </c>
      <c r="I92">
        <v>17790.433176335377</v>
      </c>
      <c r="J92">
        <v>20551.874955849176</v>
      </c>
      <c r="K92">
        <v>18579.759177247579</v>
      </c>
      <c r="L92">
        <v>7471.8599865882852</v>
      </c>
      <c r="M92">
        <v>4475.1544652179755</v>
      </c>
      <c r="N92">
        <v>1841.6074722945632</v>
      </c>
      <c r="O92">
        <v>1748.9914324523036</v>
      </c>
    </row>
    <row r="93" spans="2:15" x14ac:dyDescent="0.25">
      <c r="B93" t="s">
        <v>725</v>
      </c>
      <c r="E93">
        <v>316761.83217891172</v>
      </c>
      <c r="F93">
        <v>496449.25944855384</v>
      </c>
      <c r="G93">
        <v>568620.1451388892</v>
      </c>
      <c r="H93">
        <v>414541.07032969821</v>
      </c>
      <c r="I93">
        <v>435448.50135639298</v>
      </c>
      <c r="J93">
        <v>366187.57505837135</v>
      </c>
      <c r="K93">
        <v>383662.10633082746</v>
      </c>
      <c r="L93">
        <v>415563.19289320643</v>
      </c>
      <c r="M93">
        <v>394505.46028965415</v>
      </c>
      <c r="N93">
        <v>265830.99162656855</v>
      </c>
      <c r="O93">
        <v>150786.15884668272</v>
      </c>
    </row>
    <row r="94" spans="2:15" x14ac:dyDescent="0.25">
      <c r="B94" t="s">
        <v>726</v>
      </c>
      <c r="E94">
        <v>29509.311724161093</v>
      </c>
      <c r="F94">
        <v>32406.098995963286</v>
      </c>
      <c r="G94">
        <v>31788.008771496559</v>
      </c>
      <c r="H94">
        <v>23692.407578573162</v>
      </c>
      <c r="I94">
        <v>21172.652965074074</v>
      </c>
      <c r="J94">
        <v>27824.019753853074</v>
      </c>
      <c r="K94">
        <v>24505.334064915853</v>
      </c>
      <c r="L94">
        <v>20296.339441454995</v>
      </c>
      <c r="M94">
        <v>9851.0887518081727</v>
      </c>
      <c r="N94">
        <v>5027.5360105449081</v>
      </c>
      <c r="O94">
        <v>3508.7072201829401</v>
      </c>
    </row>
    <row r="95" spans="2:15" x14ac:dyDescent="0.25">
      <c r="B95" t="s">
        <v>727</v>
      </c>
      <c r="E95">
        <v>0</v>
      </c>
      <c r="F95">
        <v>0</v>
      </c>
      <c r="G95">
        <v>0</v>
      </c>
      <c r="H95">
        <v>0</v>
      </c>
      <c r="I95">
        <v>0</v>
      </c>
      <c r="J95">
        <v>0</v>
      </c>
      <c r="K95">
        <v>0</v>
      </c>
      <c r="L95">
        <v>3818.9533895081863</v>
      </c>
      <c r="M95">
        <v>17113.500175631154</v>
      </c>
      <c r="N95">
        <v>38273.969861758102</v>
      </c>
      <c r="O95">
        <v>47984.88729461551</v>
      </c>
    </row>
    <row r="97" spans="2:15" x14ac:dyDescent="0.25">
      <c r="B97" t="s">
        <v>806</v>
      </c>
    </row>
    <row r="98" spans="2:15" x14ac:dyDescent="0.25">
      <c r="B98" t="s">
        <v>807</v>
      </c>
      <c r="D98">
        <v>160139.8245504612</v>
      </c>
      <c r="E98">
        <v>173774.10744112372</v>
      </c>
      <c r="F98">
        <v>178298.40490605388</v>
      </c>
      <c r="G98">
        <v>178874.84013317438</v>
      </c>
      <c r="H98">
        <v>175226.39702122074</v>
      </c>
      <c r="I98">
        <v>166134.03631106307</v>
      </c>
      <c r="J98">
        <v>150085.60202153723</v>
      </c>
      <c r="K98">
        <v>134835.87178436536</v>
      </c>
      <c r="L98">
        <v>101156.843039046</v>
      </c>
      <c r="M98">
        <v>79093.825894890455</v>
      </c>
      <c r="N98">
        <v>67594.296662427034</v>
      </c>
      <c r="O98">
        <v>63548.634483394213</v>
      </c>
    </row>
    <row r="99" spans="2:15" x14ac:dyDescent="0.25">
      <c r="B99" t="s">
        <v>808</v>
      </c>
      <c r="D99">
        <v>160139.8245504612</v>
      </c>
      <c r="E99">
        <v>173774.10744112372</v>
      </c>
      <c r="F99">
        <v>178282.53754191045</v>
      </c>
      <c r="G99">
        <v>178671.7252637569</v>
      </c>
      <c r="H99">
        <v>174158.98694349191</v>
      </c>
      <c r="I99">
        <v>158323.28546410304</v>
      </c>
      <c r="J99">
        <v>129704.88825767385</v>
      </c>
      <c r="K99">
        <v>103175.03456630348</v>
      </c>
      <c r="L99">
        <v>55100.03521061052</v>
      </c>
      <c r="M99">
        <v>24941.846977640376</v>
      </c>
      <c r="N99">
        <v>9269.0506215051391</v>
      </c>
      <c r="O99">
        <v>3815.7774379270527</v>
      </c>
    </row>
    <row r="100" spans="2:15" x14ac:dyDescent="0.25">
      <c r="B100" t="s">
        <v>809</v>
      </c>
      <c r="D100">
        <v>3004.3</v>
      </c>
      <c r="E100">
        <v>3637.9999999999995</v>
      </c>
      <c r="F100">
        <v>4549.2448659621004</v>
      </c>
      <c r="G100">
        <v>5137.0815649225078</v>
      </c>
      <c r="H100">
        <v>5316.6278329193901</v>
      </c>
      <c r="I100">
        <v>5853.5934991548393</v>
      </c>
      <c r="J100">
        <v>6352.6395302184119</v>
      </c>
      <c r="K100">
        <v>6831.6312143075247</v>
      </c>
      <c r="L100">
        <v>4366.3539765787764</v>
      </c>
      <c r="M100">
        <v>2386.9611860134469</v>
      </c>
      <c r="N100">
        <v>900.82614471953025</v>
      </c>
      <c r="O100">
        <v>113.46515149101869</v>
      </c>
    </row>
    <row r="101" spans="2:15" x14ac:dyDescent="0.25">
      <c r="B101" t="s">
        <v>810</v>
      </c>
      <c r="D101">
        <v>109954.53681410145</v>
      </c>
      <c r="E101">
        <v>106817.00579345578</v>
      </c>
      <c r="F101">
        <v>91115.20293584402</v>
      </c>
      <c r="G101">
        <v>74065.061871244325</v>
      </c>
      <c r="H101">
        <v>65299.893943001051</v>
      </c>
      <c r="I101">
        <v>57059.59830909616</v>
      </c>
      <c r="J101">
        <v>43964.980997791761</v>
      </c>
      <c r="K101">
        <v>31162.862621420954</v>
      </c>
      <c r="L101">
        <v>15396.80743568099</v>
      </c>
      <c r="M101">
        <v>5858.3768488643482</v>
      </c>
      <c r="N101">
        <v>1309.8941220277468</v>
      </c>
      <c r="O101">
        <v>20.162495143943694</v>
      </c>
    </row>
    <row r="102" spans="2:15" x14ac:dyDescent="0.25">
      <c r="B102" t="s">
        <v>811</v>
      </c>
      <c r="D102">
        <v>46930.887736359771</v>
      </c>
      <c r="E102">
        <v>62957.901647667939</v>
      </c>
      <c r="F102">
        <v>82105.876229370435</v>
      </c>
      <c r="G102">
        <v>98249.376411812249</v>
      </c>
      <c r="H102">
        <v>101863.27023867774</v>
      </c>
      <c r="I102">
        <v>92779.404730251597</v>
      </c>
      <c r="J102">
        <v>75806.766624826574</v>
      </c>
      <c r="K102">
        <v>60776.022269478693</v>
      </c>
      <c r="L102">
        <v>31045.938441951494</v>
      </c>
      <c r="M102">
        <v>12598.637223315171</v>
      </c>
      <c r="N102">
        <v>3155.9632784802411</v>
      </c>
      <c r="O102">
        <v>90.63458397150184</v>
      </c>
    </row>
    <row r="103" spans="2:15" x14ac:dyDescent="0.25">
      <c r="B103" t="s">
        <v>725</v>
      </c>
      <c r="D103">
        <v>250.10000000000002</v>
      </c>
      <c r="E103">
        <v>361.20000000000005</v>
      </c>
      <c r="F103">
        <v>512.21351073391236</v>
      </c>
      <c r="G103">
        <v>1167.5732463969291</v>
      </c>
      <c r="H103">
        <v>1603.1776198732912</v>
      </c>
      <c r="I103">
        <v>2502.9508201487324</v>
      </c>
      <c r="J103">
        <v>3196.6467012699013</v>
      </c>
      <c r="K103">
        <v>3781.3725523130624</v>
      </c>
      <c r="L103">
        <v>3879.385272389376</v>
      </c>
      <c r="M103">
        <v>3870.7058774957518</v>
      </c>
      <c r="N103">
        <v>3795.9789835248594</v>
      </c>
      <c r="O103">
        <v>3518.1698279304433</v>
      </c>
    </row>
    <row r="104" spans="2:15" x14ac:dyDescent="0.25">
      <c r="B104" t="s">
        <v>812</v>
      </c>
      <c r="D104">
        <v>0</v>
      </c>
      <c r="E104">
        <v>0</v>
      </c>
      <c r="F104">
        <v>0</v>
      </c>
      <c r="G104">
        <v>0</v>
      </c>
      <c r="H104">
        <v>0</v>
      </c>
      <c r="I104">
        <v>0</v>
      </c>
      <c r="J104">
        <v>0</v>
      </c>
      <c r="K104">
        <v>0</v>
      </c>
      <c r="L104">
        <v>0</v>
      </c>
      <c r="M104">
        <v>0</v>
      </c>
      <c r="N104">
        <v>0</v>
      </c>
      <c r="O104">
        <v>0</v>
      </c>
    </row>
    <row r="105" spans="2:15" x14ac:dyDescent="0.25">
      <c r="B105" t="s">
        <v>813</v>
      </c>
      <c r="D105">
        <v>0</v>
      </c>
      <c r="E105">
        <v>0</v>
      </c>
      <c r="F105">
        <v>0</v>
      </c>
      <c r="G105">
        <v>52.63216938089824</v>
      </c>
      <c r="H105">
        <v>76.017309020445722</v>
      </c>
      <c r="I105">
        <v>127.73810545168878</v>
      </c>
      <c r="J105">
        <v>383.85440356721728</v>
      </c>
      <c r="K105">
        <v>623.14590878327567</v>
      </c>
      <c r="L105">
        <v>411.55008400987282</v>
      </c>
      <c r="M105">
        <v>227.16584195164955</v>
      </c>
      <c r="N105">
        <v>106.38809275276112</v>
      </c>
      <c r="O105">
        <v>73.345379390144785</v>
      </c>
    </row>
    <row r="106" spans="2:15" x14ac:dyDescent="0.25">
      <c r="B106" t="s">
        <v>814</v>
      </c>
      <c r="D106">
        <v>0</v>
      </c>
      <c r="E106">
        <v>0</v>
      </c>
      <c r="F106">
        <v>15.867364143421989</v>
      </c>
      <c r="G106">
        <v>203.11486941745576</v>
      </c>
      <c r="H106">
        <v>1067.1488774131078</v>
      </c>
      <c r="I106">
        <v>7805.0789355170673</v>
      </c>
      <c r="J106">
        <v>20317.85158434165</v>
      </c>
      <c r="K106">
        <v>31296.620726610992</v>
      </c>
      <c r="L106">
        <v>42547.052979969631</v>
      </c>
      <c r="M106">
        <v>49365.897716387568</v>
      </c>
      <c r="N106">
        <v>52354.588816233452</v>
      </c>
      <c r="O106">
        <v>53232.218064934299</v>
      </c>
    </row>
    <row r="107" spans="2:15" x14ac:dyDescent="0.25">
      <c r="B107" t="s">
        <v>815</v>
      </c>
      <c r="D107">
        <v>0</v>
      </c>
      <c r="E107">
        <v>0</v>
      </c>
      <c r="F107">
        <v>15.867364143421989</v>
      </c>
      <c r="G107">
        <v>140.38986662166471</v>
      </c>
      <c r="H107">
        <v>519.49204675242038</v>
      </c>
      <c r="I107">
        <v>2682.4029225937379</v>
      </c>
      <c r="J107">
        <v>6785.8770067393707</v>
      </c>
      <c r="K107">
        <v>9345.1380531851555</v>
      </c>
      <c r="L107">
        <v>8523.8313762856433</v>
      </c>
      <c r="M107">
        <v>7474.0098556639723</v>
      </c>
      <c r="N107">
        <v>6141.2046225592794</v>
      </c>
      <c r="O107">
        <v>5471.6842847456865</v>
      </c>
    </row>
    <row r="108" spans="2:15" x14ac:dyDescent="0.25">
      <c r="B108" t="s">
        <v>816</v>
      </c>
      <c r="D108">
        <v>0</v>
      </c>
      <c r="E108">
        <v>0</v>
      </c>
      <c r="F108">
        <v>0</v>
      </c>
      <c r="G108">
        <v>0</v>
      </c>
      <c r="H108">
        <v>68.390659421034186</v>
      </c>
      <c r="I108">
        <v>350.64179500549</v>
      </c>
      <c r="J108">
        <v>759.3472240704948</v>
      </c>
      <c r="K108">
        <v>1667.404319140333</v>
      </c>
      <c r="L108">
        <v>3751.0649844449749</v>
      </c>
      <c r="M108">
        <v>5682.3306666168037</v>
      </c>
      <c r="N108">
        <v>6803.6429299384645</v>
      </c>
      <c r="O108">
        <v>6935.6024027381236</v>
      </c>
    </row>
    <row r="109" spans="2:15" x14ac:dyDescent="0.25">
      <c r="B109" t="s">
        <v>810</v>
      </c>
      <c r="D109">
        <v>0</v>
      </c>
      <c r="E109">
        <v>0</v>
      </c>
      <c r="F109">
        <v>0</v>
      </c>
      <c r="G109">
        <v>0</v>
      </c>
      <c r="H109">
        <v>0</v>
      </c>
      <c r="I109">
        <v>0</v>
      </c>
      <c r="J109">
        <v>0</v>
      </c>
      <c r="K109">
        <v>0</v>
      </c>
      <c r="L109">
        <v>0</v>
      </c>
      <c r="M109">
        <v>0</v>
      </c>
      <c r="N109">
        <v>0</v>
      </c>
      <c r="O109">
        <v>0</v>
      </c>
    </row>
    <row r="110" spans="2:15" x14ac:dyDescent="0.25">
      <c r="B110" t="s">
        <v>58</v>
      </c>
      <c r="D110">
        <v>0</v>
      </c>
      <c r="E110">
        <v>0</v>
      </c>
      <c r="F110">
        <v>0</v>
      </c>
      <c r="G110">
        <v>0</v>
      </c>
      <c r="H110">
        <v>0</v>
      </c>
      <c r="I110">
        <v>0</v>
      </c>
      <c r="J110">
        <v>0</v>
      </c>
      <c r="K110">
        <v>0</v>
      </c>
      <c r="L110">
        <v>0</v>
      </c>
      <c r="M110">
        <v>0</v>
      </c>
      <c r="N110">
        <v>0</v>
      </c>
      <c r="O110">
        <v>0</v>
      </c>
    </row>
    <row r="111" spans="2:15" x14ac:dyDescent="0.25">
      <c r="B111" t="s">
        <v>817</v>
      </c>
      <c r="D111">
        <v>0</v>
      </c>
      <c r="E111">
        <v>0</v>
      </c>
      <c r="F111">
        <v>0</v>
      </c>
      <c r="G111">
        <v>62.725002795791063</v>
      </c>
      <c r="H111">
        <v>383.27230594981529</v>
      </c>
      <c r="I111">
        <v>4232.1890645928725</v>
      </c>
      <c r="J111">
        <v>10397.23972823429</v>
      </c>
      <c r="K111">
        <v>13761.469512113066</v>
      </c>
      <c r="L111">
        <v>13453.177584296054</v>
      </c>
      <c r="M111">
        <v>12061.607420225386</v>
      </c>
      <c r="N111">
        <v>10466.886764704475</v>
      </c>
      <c r="O111">
        <v>9269.7779800724256</v>
      </c>
    </row>
    <row r="112" spans="2:15" x14ac:dyDescent="0.25">
      <c r="B112" t="s">
        <v>818</v>
      </c>
      <c r="D112">
        <v>0</v>
      </c>
      <c r="E112">
        <v>0</v>
      </c>
      <c r="F112">
        <v>0</v>
      </c>
      <c r="G112">
        <v>0</v>
      </c>
      <c r="H112">
        <v>48.219477062594336</v>
      </c>
      <c r="I112">
        <v>398.6339748966621</v>
      </c>
      <c r="J112">
        <v>1457.3515200151498</v>
      </c>
      <c r="K112">
        <v>3460.930636104918</v>
      </c>
      <c r="L112">
        <v>6774.7504954178476</v>
      </c>
      <c r="M112">
        <v>8635.7066107327573</v>
      </c>
      <c r="N112">
        <v>10526.317074789071</v>
      </c>
      <c r="O112">
        <v>11571.64520164315</v>
      </c>
    </row>
    <row r="113" spans="1:34" x14ac:dyDescent="0.25">
      <c r="B113" t="s">
        <v>811</v>
      </c>
      <c r="D113">
        <v>0</v>
      </c>
      <c r="E113">
        <v>0</v>
      </c>
      <c r="F113">
        <v>0</v>
      </c>
      <c r="G113">
        <v>0</v>
      </c>
      <c r="H113">
        <v>0</v>
      </c>
      <c r="I113">
        <v>0</v>
      </c>
      <c r="J113">
        <v>0</v>
      </c>
      <c r="K113">
        <v>0</v>
      </c>
      <c r="L113">
        <v>0</v>
      </c>
      <c r="M113">
        <v>0</v>
      </c>
      <c r="N113">
        <v>0</v>
      </c>
      <c r="O113">
        <v>0</v>
      </c>
    </row>
    <row r="114" spans="1:34" x14ac:dyDescent="0.25">
      <c r="B114" t="s">
        <v>58</v>
      </c>
      <c r="D114">
        <v>0</v>
      </c>
      <c r="E114">
        <v>0</v>
      </c>
      <c r="F114">
        <v>0</v>
      </c>
      <c r="G114">
        <v>0</v>
      </c>
      <c r="H114">
        <v>0</v>
      </c>
      <c r="I114">
        <v>0</v>
      </c>
      <c r="J114">
        <v>0</v>
      </c>
      <c r="K114">
        <v>0</v>
      </c>
      <c r="L114">
        <v>0</v>
      </c>
      <c r="M114">
        <v>0</v>
      </c>
      <c r="N114">
        <v>0</v>
      </c>
      <c r="O114">
        <v>0</v>
      </c>
    </row>
    <row r="115" spans="1:34" x14ac:dyDescent="0.25">
      <c r="B115" t="s">
        <v>819</v>
      </c>
      <c r="D115">
        <v>0</v>
      </c>
      <c r="E115">
        <v>0</v>
      </c>
      <c r="F115">
        <v>0</v>
      </c>
      <c r="G115">
        <v>0</v>
      </c>
      <c r="H115">
        <v>47.774388227243655</v>
      </c>
      <c r="I115">
        <v>141.21117842830569</v>
      </c>
      <c r="J115">
        <v>918.03610528234469</v>
      </c>
      <c r="K115">
        <v>3061.678206067525</v>
      </c>
      <c r="L115">
        <v>10044.228539525113</v>
      </c>
      <c r="M115">
        <v>15512.243163148651</v>
      </c>
      <c r="N115">
        <v>18416.537424242164</v>
      </c>
      <c r="O115">
        <v>19983.508195734918</v>
      </c>
    </row>
    <row r="116" spans="1:34" x14ac:dyDescent="0.25">
      <c r="B116" t="s">
        <v>820</v>
      </c>
      <c r="D116">
        <v>0</v>
      </c>
      <c r="E116">
        <v>0</v>
      </c>
      <c r="F116">
        <v>0</v>
      </c>
      <c r="G116">
        <v>0</v>
      </c>
      <c r="H116">
        <v>0.26120031572093355</v>
      </c>
      <c r="I116">
        <v>5.6719114429683568</v>
      </c>
      <c r="J116">
        <v>62.862179521732365</v>
      </c>
      <c r="K116">
        <v>364.21649145084677</v>
      </c>
      <c r="L116">
        <v>3509.7548484658764</v>
      </c>
      <c r="M116">
        <v>4786.0812008625362</v>
      </c>
      <c r="N116">
        <v>5970.6572246884307</v>
      </c>
      <c r="O116">
        <v>6500.6389805328772</v>
      </c>
    </row>
    <row r="117" spans="1:34" x14ac:dyDescent="0.25">
      <c r="B117" t="s">
        <v>821</v>
      </c>
      <c r="D117">
        <v>0</v>
      </c>
      <c r="E117">
        <v>0</v>
      </c>
      <c r="F117">
        <v>0</v>
      </c>
      <c r="G117">
        <v>0</v>
      </c>
      <c r="H117">
        <v>0.26120031572093355</v>
      </c>
      <c r="I117">
        <v>5.6719114429683568</v>
      </c>
      <c r="J117">
        <v>62.862179521732365</v>
      </c>
      <c r="K117">
        <v>364.21649145084677</v>
      </c>
      <c r="L117">
        <v>3509.7548484658764</v>
      </c>
      <c r="M117">
        <v>4786.0812008625362</v>
      </c>
      <c r="N117">
        <v>5970.6572246884307</v>
      </c>
      <c r="O117">
        <v>6500.6389805328772</v>
      </c>
    </row>
    <row r="118" spans="1:34" x14ac:dyDescent="0.25">
      <c r="B118" t="s">
        <v>812</v>
      </c>
      <c r="D118">
        <v>0</v>
      </c>
      <c r="E118">
        <v>0</v>
      </c>
      <c r="F118">
        <v>0</v>
      </c>
      <c r="G118">
        <v>0</v>
      </c>
      <c r="H118">
        <v>0</v>
      </c>
      <c r="I118">
        <v>0</v>
      </c>
      <c r="J118">
        <v>0</v>
      </c>
      <c r="K118">
        <v>0</v>
      </c>
      <c r="L118">
        <v>0</v>
      </c>
      <c r="M118">
        <v>0</v>
      </c>
      <c r="N118">
        <v>0</v>
      </c>
      <c r="O118">
        <v>0</v>
      </c>
    </row>
    <row r="122" spans="1:34" s="119" customFormat="1" x14ac:dyDescent="0.25">
      <c r="A122" s="130"/>
      <c r="D122" s="119">
        <v>2020</v>
      </c>
      <c r="E122" s="119">
        <v>2021</v>
      </c>
      <c r="F122" s="119">
        <v>2022</v>
      </c>
      <c r="G122" s="119">
        <v>2023</v>
      </c>
      <c r="H122" s="119">
        <v>2024</v>
      </c>
      <c r="I122" s="119">
        <v>2025</v>
      </c>
      <c r="J122" s="119">
        <v>2026</v>
      </c>
      <c r="K122" s="119">
        <v>2027</v>
      </c>
      <c r="L122" s="119">
        <v>2028</v>
      </c>
      <c r="M122" s="119">
        <v>2029</v>
      </c>
      <c r="N122" s="119">
        <v>2030</v>
      </c>
      <c r="O122" s="119">
        <v>2031</v>
      </c>
      <c r="P122" s="119">
        <v>2032</v>
      </c>
      <c r="Q122" s="119">
        <v>2033</v>
      </c>
      <c r="R122" s="119">
        <v>2034</v>
      </c>
      <c r="S122" s="119">
        <v>2035</v>
      </c>
      <c r="T122" s="119">
        <v>2036</v>
      </c>
      <c r="U122" s="119">
        <v>2037</v>
      </c>
      <c r="V122" s="119">
        <v>2038</v>
      </c>
      <c r="W122" s="119">
        <v>2039</v>
      </c>
      <c r="X122" s="119">
        <v>2040</v>
      </c>
      <c r="Y122" s="119">
        <v>2041</v>
      </c>
      <c r="Z122" s="119">
        <v>2042</v>
      </c>
      <c r="AA122" s="119">
        <v>2043</v>
      </c>
      <c r="AB122" s="119">
        <v>2044</v>
      </c>
      <c r="AC122" s="119">
        <v>2045</v>
      </c>
      <c r="AD122" s="119">
        <v>2046</v>
      </c>
      <c r="AE122" s="119">
        <v>2047</v>
      </c>
      <c r="AF122" s="119">
        <v>2048</v>
      </c>
      <c r="AG122" s="119">
        <v>2049</v>
      </c>
      <c r="AH122" s="119">
        <v>2050</v>
      </c>
    </row>
    <row r="123" spans="1:34" s="119" customFormat="1" x14ac:dyDescent="0.25">
      <c r="A123" s="130"/>
    </row>
    <row r="124" spans="1:34" s="119" customFormat="1" x14ac:dyDescent="0.25">
      <c r="A124" s="130"/>
      <c r="B124" s="119" t="s">
        <v>752</v>
      </c>
      <c r="D124" s="119">
        <v>443.13942551566129</v>
      </c>
      <c r="I124" s="119">
        <v>444.39491895144931</v>
      </c>
      <c r="N124" s="119">
        <v>445.21780989477696</v>
      </c>
      <c r="S124" s="119">
        <v>446.08730026600483</v>
      </c>
      <c r="X124" s="119">
        <v>446.7160036756427</v>
      </c>
      <c r="AC124" s="119">
        <v>446.50037349214409</v>
      </c>
      <c r="AH124" s="119">
        <v>445.06549676352319</v>
      </c>
    </row>
    <row r="125" spans="1:34" s="119" customFormat="1" x14ac:dyDescent="0.25">
      <c r="A125" s="130"/>
      <c r="B125" s="119" t="s">
        <v>753</v>
      </c>
      <c r="D125" s="119">
        <v>2.3500874287855096</v>
      </c>
      <c r="I125" s="119">
        <v>2.3272886153800001</v>
      </c>
      <c r="N125" s="119">
        <v>2.3058122299318624</v>
      </c>
      <c r="S125" s="119">
        <v>2.2842249471050722</v>
      </c>
      <c r="X125" s="119">
        <v>2.2634660873298746</v>
      </c>
      <c r="AC125" s="119">
        <v>2.2449060803429073</v>
      </c>
      <c r="AH125" s="119">
        <v>2.2267667748593891</v>
      </c>
    </row>
    <row r="126" spans="1:34" s="119" customFormat="1" x14ac:dyDescent="0.25">
      <c r="A126" s="130"/>
    </row>
    <row r="127" spans="1:34" s="119" customFormat="1" x14ac:dyDescent="0.25">
      <c r="A127" s="130"/>
      <c r="B127" s="119" t="s">
        <v>659</v>
      </c>
      <c r="D127" s="119">
        <v>11117951.495249888</v>
      </c>
      <c r="I127" s="119">
        <v>11928554.428407591</v>
      </c>
      <c r="N127" s="119">
        <v>12752657.76159735</v>
      </c>
      <c r="S127" s="119">
        <v>13691421.430494772</v>
      </c>
      <c r="X127" s="119">
        <v>14732452.824327294</v>
      </c>
      <c r="AC127" s="119">
        <v>15788631.401719304</v>
      </c>
      <c r="AH127" s="119">
        <v>16939101.338952146</v>
      </c>
    </row>
    <row r="128" spans="1:34" s="119" customFormat="1" x14ac:dyDescent="0.25">
      <c r="A128" s="130"/>
      <c r="B128" s="119" t="s">
        <v>660</v>
      </c>
      <c r="D128" s="119">
        <v>1756980.4329799451</v>
      </c>
      <c r="I128" s="119">
        <v>1859683.3655589372</v>
      </c>
      <c r="N128" s="119">
        <v>1960867.1180507191</v>
      </c>
      <c r="S128" s="119">
        <v>2063700.5997818857</v>
      </c>
      <c r="X128" s="119">
        <v>2175265.0900408798</v>
      </c>
      <c r="AC128" s="119">
        <v>2286600.059528531</v>
      </c>
      <c r="AH128" s="119">
        <v>2409171.5223573796</v>
      </c>
    </row>
    <row r="129" spans="1:34" s="119" customFormat="1" x14ac:dyDescent="0.25">
      <c r="A129" s="130"/>
      <c r="B129" s="119" t="s">
        <v>661</v>
      </c>
      <c r="D129" s="119">
        <v>43292.661041679232</v>
      </c>
      <c r="I129" s="119">
        <v>44614.092240074089</v>
      </c>
      <c r="N129" s="119">
        <v>45770.901414070991</v>
      </c>
      <c r="S129" s="119">
        <v>46652.7600861213</v>
      </c>
      <c r="X129" s="119">
        <v>47200.821672430975</v>
      </c>
      <c r="AC129" s="119">
        <v>47565.564414898166</v>
      </c>
      <c r="AH129" s="119">
        <v>47850.220484485035</v>
      </c>
    </row>
    <row r="130" spans="1:34" s="119" customFormat="1" x14ac:dyDescent="0.25">
      <c r="A130" s="130"/>
      <c r="B130" s="119" t="s">
        <v>662</v>
      </c>
      <c r="D130" s="119">
        <v>22268.198145487662</v>
      </c>
      <c r="I130" s="119">
        <v>23032.003659691021</v>
      </c>
      <c r="N130" s="119">
        <v>23723.004682137504</v>
      </c>
      <c r="S130" s="119">
        <v>24355.779802693807</v>
      </c>
      <c r="X130" s="119">
        <v>24909.045387185597</v>
      </c>
      <c r="AC130" s="119">
        <v>25330.213649937308</v>
      </c>
      <c r="AH130" s="119">
        <v>25674.274441621823</v>
      </c>
    </row>
    <row r="131" spans="1:34" s="119" customFormat="1" x14ac:dyDescent="0.25">
      <c r="A131" s="130"/>
      <c r="B131" s="119" t="s">
        <v>663</v>
      </c>
      <c r="D131" s="119">
        <v>206601.98490680908</v>
      </c>
      <c r="I131" s="119">
        <v>219004.94751622956</v>
      </c>
      <c r="N131" s="119">
        <v>231192.24292633054</v>
      </c>
      <c r="S131" s="119">
        <v>243934.11241938712</v>
      </c>
      <c r="X131" s="119">
        <v>257394.85450539473</v>
      </c>
      <c r="AC131" s="119">
        <v>270359.64949122263</v>
      </c>
      <c r="AH131" s="119">
        <v>284612.05771728564</v>
      </c>
    </row>
    <row r="132" spans="1:34" s="119" customFormat="1" x14ac:dyDescent="0.25">
      <c r="A132" s="130"/>
      <c r="B132" s="119" t="s">
        <v>664</v>
      </c>
      <c r="D132" s="119">
        <v>69444.124769928938</v>
      </c>
      <c r="I132" s="119">
        <v>74068.759920171491</v>
      </c>
      <c r="N132" s="119">
        <v>78738.33249243602</v>
      </c>
      <c r="S132" s="119">
        <v>82902.563479314384</v>
      </c>
      <c r="X132" s="119">
        <v>87301.83383735473</v>
      </c>
      <c r="AC132" s="119">
        <v>91230.465732823926</v>
      </c>
      <c r="AH132" s="119">
        <v>95078.143600789583</v>
      </c>
    </row>
    <row r="133" spans="1:34" s="119" customFormat="1" x14ac:dyDescent="0.25">
      <c r="A133" s="130"/>
      <c r="B133" s="119" t="s">
        <v>665</v>
      </c>
      <c r="D133" s="119">
        <v>81224.627123659928</v>
      </c>
      <c r="I133" s="119">
        <v>85588.384560375285</v>
      </c>
      <c r="N133" s="119">
        <v>89984.16487873999</v>
      </c>
      <c r="S133" s="119">
        <v>94511.852155989443</v>
      </c>
      <c r="X133" s="119">
        <v>99395.715249503541</v>
      </c>
      <c r="AC133" s="119">
        <v>103466.45294332273</v>
      </c>
      <c r="AH133" s="119">
        <v>107505.30110173966</v>
      </c>
    </row>
    <row r="134" spans="1:34" s="119" customFormat="1" x14ac:dyDescent="0.25">
      <c r="A134" s="130"/>
      <c r="B134" s="119" t="s">
        <v>666</v>
      </c>
      <c r="D134" s="119">
        <v>231115.68101475341</v>
      </c>
      <c r="I134" s="119">
        <v>247148.20373264197</v>
      </c>
      <c r="N134" s="119">
        <v>262645.73535108945</v>
      </c>
      <c r="S134" s="119">
        <v>279359.41754467407</v>
      </c>
      <c r="X134" s="119">
        <v>297909.84729438747</v>
      </c>
      <c r="AC134" s="119">
        <v>315726.38381995377</v>
      </c>
      <c r="AH134" s="119">
        <v>334989.63927765685</v>
      </c>
    </row>
    <row r="135" spans="1:34" s="119" customFormat="1" x14ac:dyDescent="0.25">
      <c r="A135" s="130"/>
      <c r="B135" s="119" t="s">
        <v>667</v>
      </c>
      <c r="D135" s="119">
        <v>752997.36796255538</v>
      </c>
      <c r="I135" s="119">
        <v>805643.90528351243</v>
      </c>
      <c r="N135" s="119">
        <v>856514.51748907671</v>
      </c>
      <c r="S135" s="119">
        <v>907463.4920623604</v>
      </c>
      <c r="X135" s="119">
        <v>962126.81362060702</v>
      </c>
      <c r="AC135" s="119">
        <v>1018864.5490353486</v>
      </c>
      <c r="AH135" s="119">
        <v>1082519.1466023268</v>
      </c>
    </row>
    <row r="136" spans="1:34" s="119" customFormat="1" x14ac:dyDescent="0.25">
      <c r="A136" s="130"/>
      <c r="B136" s="119" t="s">
        <v>668</v>
      </c>
      <c r="D136" s="119">
        <v>53973.373122417339</v>
      </c>
      <c r="I136" s="119">
        <v>50354.726900264352</v>
      </c>
      <c r="N136" s="119">
        <v>47057.431983819726</v>
      </c>
      <c r="S136" s="119">
        <v>44192.059304600341</v>
      </c>
      <c r="X136" s="119">
        <v>42003.72146262951</v>
      </c>
      <c r="AC136" s="119">
        <v>39870.468975600321</v>
      </c>
      <c r="AH136" s="119">
        <v>38062.500342593266</v>
      </c>
    </row>
    <row r="137" spans="1:34" s="119" customFormat="1" x14ac:dyDescent="0.25">
      <c r="A137" s="130"/>
      <c r="B137" s="119" t="s">
        <v>669</v>
      </c>
      <c r="D137" s="119">
        <v>296062.41489265393</v>
      </c>
      <c r="I137" s="119">
        <v>310228.34174597712</v>
      </c>
      <c r="N137" s="119">
        <v>325240.78683301865</v>
      </c>
      <c r="S137" s="119">
        <v>340328.56292674516</v>
      </c>
      <c r="X137" s="119">
        <v>357022.4370113865</v>
      </c>
      <c r="AC137" s="119">
        <v>374186.31146542396</v>
      </c>
      <c r="AH137" s="119">
        <v>392880.2387888807</v>
      </c>
    </row>
    <row r="138" spans="1:34" s="119" customFormat="1" x14ac:dyDescent="0.25">
      <c r="A138" s="130"/>
      <c r="B138" s="119" t="s">
        <v>216</v>
      </c>
      <c r="D138" s="119">
        <v>628802.05372277775</v>
      </c>
      <c r="I138" s="119">
        <v>662544.81202136865</v>
      </c>
      <c r="N138" s="119">
        <v>696393.73319209949</v>
      </c>
      <c r="S138" s="119">
        <v>734898.41837844148</v>
      </c>
      <c r="X138" s="119">
        <v>776785.9013736638</v>
      </c>
      <c r="AC138" s="119">
        <v>814556.81749116792</v>
      </c>
      <c r="AH138" s="119">
        <v>856811.50980928005</v>
      </c>
    </row>
    <row r="139" spans="1:34" s="119" customFormat="1" x14ac:dyDescent="0.25">
      <c r="A139" s="130"/>
      <c r="B139" s="119" t="s">
        <v>670</v>
      </c>
      <c r="D139" s="119">
        <v>8430880.3917074203</v>
      </c>
      <c r="I139" s="119">
        <v>9092626.1396733895</v>
      </c>
      <c r="N139" s="119">
        <v>9770627.0346331019</v>
      </c>
      <c r="S139" s="119">
        <v>10556998.997258699</v>
      </c>
      <c r="X139" s="119">
        <v>11432161.327658245</v>
      </c>
      <c r="AC139" s="119">
        <v>12327847.862086762</v>
      </c>
      <c r="AH139" s="119">
        <v>13301721.879060764</v>
      </c>
    </row>
    <row r="140" spans="1:34" s="119" customFormat="1" x14ac:dyDescent="0.25">
      <c r="A140" s="130"/>
      <c r="B140" s="119" t="s">
        <v>671</v>
      </c>
      <c r="D140" s="119">
        <v>4861330.2491679983</v>
      </c>
      <c r="I140" s="119">
        <v>5285806.2655740837</v>
      </c>
      <c r="N140" s="119">
        <v>5730750.0845691087</v>
      </c>
      <c r="S140" s="119">
        <v>6240004.8397914469</v>
      </c>
      <c r="X140" s="119">
        <v>6799892.9371972336</v>
      </c>
      <c r="AC140" s="119">
        <v>7379318.179218187</v>
      </c>
      <c r="AH140" s="119">
        <v>8019013.4450023538</v>
      </c>
    </row>
    <row r="141" spans="1:34" s="119" customFormat="1" x14ac:dyDescent="0.25">
      <c r="A141" s="130"/>
      <c r="B141" s="119" t="s">
        <v>672</v>
      </c>
      <c r="D141" s="119">
        <v>2084856.0077603727</v>
      </c>
      <c r="I141" s="119">
        <v>2203038.3362722038</v>
      </c>
      <c r="N141" s="119">
        <v>2316239.4137049662</v>
      </c>
      <c r="S141" s="119">
        <v>2459324.0687497347</v>
      </c>
      <c r="X141" s="119">
        <v>2626157.0385847241</v>
      </c>
      <c r="AC141" s="119">
        <v>2794754.8023185264</v>
      </c>
      <c r="AH141" s="119">
        <v>2972211.0542770978</v>
      </c>
    </row>
    <row r="142" spans="1:34" s="119" customFormat="1" x14ac:dyDescent="0.25">
      <c r="A142" s="130"/>
      <c r="B142" s="119" t="s">
        <v>673</v>
      </c>
      <c r="D142" s="119">
        <v>1296350.3077009218</v>
      </c>
      <c r="I142" s="119">
        <v>1411759.5194903542</v>
      </c>
      <c r="N142" s="119">
        <v>1529021.265167794</v>
      </c>
      <c r="S142" s="119">
        <v>1660600.5253683673</v>
      </c>
      <c r="X142" s="119">
        <v>1806822.7202380972</v>
      </c>
      <c r="AC142" s="119">
        <v>1953368.1221983414</v>
      </c>
      <c r="AH142" s="119">
        <v>2108880.2444723928</v>
      </c>
    </row>
    <row r="143" spans="1:34" s="119" customFormat="1" x14ac:dyDescent="0.25">
      <c r="A143" s="130"/>
      <c r="B143" s="119" t="s">
        <v>674</v>
      </c>
      <c r="D143" s="119">
        <v>188343.82707812727</v>
      </c>
      <c r="I143" s="119">
        <v>192022.01833674684</v>
      </c>
      <c r="N143" s="119">
        <v>194616.27119123307</v>
      </c>
      <c r="S143" s="119">
        <v>197069.56334914529</v>
      </c>
      <c r="X143" s="119">
        <v>199288.63163819182</v>
      </c>
      <c r="AC143" s="119">
        <v>200406.75835170734</v>
      </c>
      <c r="AH143" s="119">
        <v>201617.13530891718</v>
      </c>
    </row>
    <row r="144" spans="1:34" s="119" customFormat="1" x14ac:dyDescent="0.25">
      <c r="A144" s="130"/>
      <c r="B144" s="119" t="s">
        <v>675</v>
      </c>
      <c r="D144" s="119">
        <v>301288.61683974648</v>
      </c>
      <c r="I144" s="119">
        <v>313700.11115389672</v>
      </c>
      <c r="N144" s="119">
        <v>324769.87572142866</v>
      </c>
      <c r="S144" s="119">
        <v>335823.41507574415</v>
      </c>
      <c r="X144" s="119">
        <v>348240.50525450322</v>
      </c>
      <c r="AC144" s="119">
        <v>359626.66261284356</v>
      </c>
      <c r="AH144" s="119">
        <v>371396.42772472586</v>
      </c>
    </row>
    <row r="145" spans="1:34" s="119" customFormat="1" x14ac:dyDescent="0.25">
      <c r="A145" s="130"/>
    </row>
    <row r="146" spans="1:34" s="119" customFormat="1" x14ac:dyDescent="0.25">
      <c r="A146" s="130"/>
      <c r="B146" s="119" t="s">
        <v>676</v>
      </c>
    </row>
    <row r="147" spans="1:34" s="119" customFormat="1" x14ac:dyDescent="0.25">
      <c r="A147" s="130"/>
      <c r="B147" s="119" t="s">
        <v>677</v>
      </c>
      <c r="D147" s="119">
        <v>165644.76780878232</v>
      </c>
      <c r="I147" s="119">
        <v>167691.35740910631</v>
      </c>
      <c r="N147" s="119">
        <v>167113.70560529857</v>
      </c>
      <c r="S147" s="119">
        <v>166006.35858547408</v>
      </c>
      <c r="X147" s="119">
        <v>165544.18194075167</v>
      </c>
      <c r="AC147" s="119">
        <v>165001.96625190921</v>
      </c>
      <c r="AH147" s="119">
        <v>164157.81343421162</v>
      </c>
    </row>
    <row r="148" spans="1:34" s="119" customFormat="1" x14ac:dyDescent="0.25">
      <c r="A148" s="130"/>
      <c r="B148" s="119" t="s">
        <v>678</v>
      </c>
      <c r="D148" s="119">
        <v>91335.205346914416</v>
      </c>
      <c r="I148" s="119">
        <v>92123.280435681343</v>
      </c>
      <c r="N148" s="119">
        <v>91277.40216156299</v>
      </c>
      <c r="S148" s="119">
        <v>90187.845137942684</v>
      </c>
      <c r="X148" s="119">
        <v>89813.601624493822</v>
      </c>
      <c r="AC148" s="119">
        <v>89154.432191234606</v>
      </c>
      <c r="AH148" s="119">
        <v>88644.256154428702</v>
      </c>
    </row>
    <row r="149" spans="1:34" s="119" customFormat="1" x14ac:dyDescent="0.25">
      <c r="A149" s="130"/>
      <c r="B149" s="119" t="s">
        <v>679</v>
      </c>
      <c r="D149" s="119">
        <v>74309.562461867899</v>
      </c>
      <c r="I149" s="119">
        <v>75568.07697342489</v>
      </c>
      <c r="N149" s="119">
        <v>75836.303443735596</v>
      </c>
      <c r="S149" s="119">
        <v>75818.513447531412</v>
      </c>
      <c r="X149" s="119">
        <v>75730.580316257867</v>
      </c>
      <c r="AC149" s="119">
        <v>75847.534060674559</v>
      </c>
      <c r="AH149" s="119">
        <v>75513.557279782952</v>
      </c>
    </row>
    <row r="150" spans="1:34" s="119" customFormat="1" x14ac:dyDescent="0.25">
      <c r="A150" s="130"/>
      <c r="B150" s="119" t="s">
        <v>680</v>
      </c>
      <c r="D150" s="119">
        <v>22042.427402443609</v>
      </c>
      <c r="I150" s="119">
        <v>22498.585276365811</v>
      </c>
      <c r="N150" s="119">
        <v>23085.914737830542</v>
      </c>
      <c r="S150" s="119">
        <v>23948.354393918817</v>
      </c>
      <c r="X150" s="119">
        <v>24152.6243973573</v>
      </c>
      <c r="AC150" s="119">
        <v>24293.795912266825</v>
      </c>
      <c r="AH150" s="119">
        <v>24343.50089360436</v>
      </c>
    </row>
    <row r="151" spans="1:34" s="119" customFormat="1" x14ac:dyDescent="0.25">
      <c r="A151" s="130"/>
      <c r="B151" s="119" t="s">
        <v>681</v>
      </c>
      <c r="D151" s="119">
        <v>9742.2309277891145</v>
      </c>
      <c r="I151" s="119">
        <v>9793.9284137354716</v>
      </c>
      <c r="N151" s="119">
        <v>9923.6459167691082</v>
      </c>
      <c r="S151" s="119">
        <v>10596.371733673528</v>
      </c>
      <c r="X151" s="119">
        <v>10651.23067976259</v>
      </c>
      <c r="AC151" s="119">
        <v>10726.596980170529</v>
      </c>
      <c r="AH151" s="119">
        <v>10773.873862470171</v>
      </c>
    </row>
    <row r="152" spans="1:34" s="119" customFormat="1" x14ac:dyDescent="0.25">
      <c r="A152" s="130"/>
      <c r="B152" s="119" t="s">
        <v>682</v>
      </c>
      <c r="D152" s="119">
        <v>4501.2048326990607</v>
      </c>
      <c r="I152" s="119">
        <v>4804.430423122054</v>
      </c>
      <c r="N152" s="119">
        <v>4881.0878880554419</v>
      </c>
      <c r="S152" s="119">
        <v>4952.1145204744662</v>
      </c>
      <c r="X152" s="119">
        <v>4931.484601068777</v>
      </c>
      <c r="AC152" s="119">
        <v>4847.1893339356257</v>
      </c>
      <c r="AH152" s="119">
        <v>4726.5124432487819</v>
      </c>
    </row>
    <row r="153" spans="1:34" s="119" customFormat="1" x14ac:dyDescent="0.25">
      <c r="A153" s="130"/>
      <c r="B153" s="119" t="s">
        <v>683</v>
      </c>
      <c r="D153" s="119">
        <v>2726.5522732756071</v>
      </c>
      <c r="I153" s="119">
        <v>2730.0425959895938</v>
      </c>
      <c r="N153" s="119">
        <v>2868.3011595832972</v>
      </c>
      <c r="S153" s="119">
        <v>2872.4694573684083</v>
      </c>
      <c r="X153" s="119">
        <v>2917.0139051266819</v>
      </c>
      <c r="AC153" s="119">
        <v>2957.4617930338745</v>
      </c>
      <c r="AH153" s="119">
        <v>2994.4566367821785</v>
      </c>
    </row>
    <row r="154" spans="1:34" s="119" customFormat="1" x14ac:dyDescent="0.25">
      <c r="A154" s="130"/>
      <c r="B154" s="119" t="s">
        <v>684</v>
      </c>
      <c r="D154" s="119">
        <v>1993.7964373587981</v>
      </c>
      <c r="I154" s="119">
        <v>1989.4459901090431</v>
      </c>
      <c r="N154" s="119">
        <v>2073.708503449202</v>
      </c>
      <c r="S154" s="119">
        <v>2097.7458765178944</v>
      </c>
      <c r="X154" s="119">
        <v>2138.4569238214585</v>
      </c>
      <c r="AC154" s="119">
        <v>2178.2327585159737</v>
      </c>
      <c r="AH154" s="119">
        <v>2204.3826758029741</v>
      </c>
    </row>
    <row r="155" spans="1:34" s="119" customFormat="1" x14ac:dyDescent="0.25">
      <c r="A155" s="130"/>
      <c r="B155" s="119" t="s">
        <v>685</v>
      </c>
      <c r="D155" s="119">
        <v>1257.604225141346</v>
      </c>
      <c r="I155" s="119">
        <v>1258.069513072471</v>
      </c>
      <c r="N155" s="119">
        <v>1294.4111121672117</v>
      </c>
      <c r="S155" s="119">
        <v>1298.2966431251832</v>
      </c>
      <c r="X155" s="119">
        <v>1312.2483418989766</v>
      </c>
      <c r="AC155" s="119">
        <v>1324.3556802006005</v>
      </c>
      <c r="AH155" s="119">
        <v>1334.3836380736886</v>
      </c>
    </row>
    <row r="156" spans="1:34" s="119" customFormat="1" x14ac:dyDescent="0.25">
      <c r="A156" s="130"/>
      <c r="B156" s="119" t="s">
        <v>686</v>
      </c>
      <c r="D156" s="119">
        <v>1821.038706179683</v>
      </c>
      <c r="I156" s="119">
        <v>1922.668340337174</v>
      </c>
      <c r="N156" s="119">
        <v>2044.760157806285</v>
      </c>
      <c r="S156" s="119">
        <v>2131.3561627593372</v>
      </c>
      <c r="X156" s="119">
        <v>2202.1899456788215</v>
      </c>
      <c r="AC156" s="119">
        <v>2259.9593664102308</v>
      </c>
      <c r="AH156" s="119">
        <v>2309.8916372265685</v>
      </c>
    </row>
    <row r="157" spans="1:34" s="119" customFormat="1" x14ac:dyDescent="0.25">
      <c r="A157" s="130"/>
      <c r="B157" s="119" t="s">
        <v>687</v>
      </c>
      <c r="D157" s="119">
        <v>446527.31052367098</v>
      </c>
      <c r="I157" s="119">
        <v>459605.78875520854</v>
      </c>
      <c r="N157" s="119">
        <v>471306.58701604983</v>
      </c>
      <c r="S157" s="119">
        <v>483016.54369083582</v>
      </c>
      <c r="X157" s="119">
        <v>495251.56499114045</v>
      </c>
      <c r="AC157" s="119">
        <v>506403.3974079761</v>
      </c>
      <c r="AH157" s="119">
        <v>519130.58301731542</v>
      </c>
    </row>
    <row r="158" spans="1:34" s="119" customFormat="1" x14ac:dyDescent="0.25">
      <c r="A158" s="130"/>
      <c r="B158" s="119" t="s">
        <v>688</v>
      </c>
      <c r="D158" s="119">
        <v>360015.48701808712</v>
      </c>
      <c r="I158" s="119">
        <v>366922.83601721044</v>
      </c>
      <c r="N158" s="119">
        <v>372475.4991600567</v>
      </c>
      <c r="S158" s="119">
        <v>377605.26523818477</v>
      </c>
      <c r="X158" s="119">
        <v>382752.95478301222</v>
      </c>
      <c r="AC158" s="119">
        <v>386787.82756378572</v>
      </c>
      <c r="AH158" s="119">
        <v>391682.28057431034</v>
      </c>
    </row>
    <row r="159" spans="1:34" s="119" customFormat="1" x14ac:dyDescent="0.25">
      <c r="A159" s="130"/>
      <c r="B159" s="119" t="s">
        <v>689</v>
      </c>
      <c r="D159" s="119">
        <v>4260.4648507166785</v>
      </c>
      <c r="I159" s="119">
        <v>4536.1465060794108</v>
      </c>
      <c r="N159" s="119">
        <v>4808.9602174301435</v>
      </c>
      <c r="S159" s="119">
        <v>5084.877260574609</v>
      </c>
      <c r="X159" s="119">
        <v>5361.7837874380939</v>
      </c>
      <c r="AC159" s="119">
        <v>5609.945661043882</v>
      </c>
      <c r="AH159" s="119">
        <v>5868.350280290274</v>
      </c>
    </row>
    <row r="160" spans="1:34" s="119" customFormat="1" x14ac:dyDescent="0.25">
      <c r="A160" s="130"/>
      <c r="B160" s="119" t="s">
        <v>690</v>
      </c>
      <c r="D160" s="119">
        <v>82251.35865486713</v>
      </c>
      <c r="I160" s="119">
        <v>88146.806231918759</v>
      </c>
      <c r="N160" s="119">
        <v>94022.12763856299</v>
      </c>
      <c r="S160" s="119">
        <v>100326.40119207655</v>
      </c>
      <c r="X160" s="119">
        <v>107136.82642069018</v>
      </c>
      <c r="AC160" s="119">
        <v>114005.62418314634</v>
      </c>
      <c r="AH160" s="119">
        <v>121579.95216271473</v>
      </c>
    </row>
    <row r="161" spans="1:34" s="119" customFormat="1" x14ac:dyDescent="0.25">
      <c r="A161" s="130"/>
      <c r="B161" s="119" t="s">
        <v>691</v>
      </c>
      <c r="D161" s="119">
        <v>257612.73524661284</v>
      </c>
      <c r="I161" s="119">
        <v>265428.63705542689</v>
      </c>
      <c r="N161" s="119">
        <v>273049.8069322005</v>
      </c>
      <c r="S161" s="119">
        <v>279926.60911408061</v>
      </c>
      <c r="X161" s="119">
        <v>286950.27843784622</v>
      </c>
      <c r="AC161" s="119">
        <v>293278.3031463318</v>
      </c>
      <c r="AH161" s="119">
        <v>289094.27285018627</v>
      </c>
    </row>
    <row r="162" spans="1:34" s="119" customFormat="1" x14ac:dyDescent="0.25">
      <c r="A162" s="130"/>
      <c r="B162" s="119" t="s">
        <v>692</v>
      </c>
      <c r="D162" s="119">
        <v>200937.92608336359</v>
      </c>
      <c r="I162" s="119">
        <v>205955.46637374494</v>
      </c>
      <c r="N162" s="119">
        <v>211416.0090457254</v>
      </c>
      <c r="S162" s="119">
        <v>216582.55664158697</v>
      </c>
      <c r="X162" s="119">
        <v>221515.33610697396</v>
      </c>
      <c r="AC162" s="119">
        <v>226535.41089577723</v>
      </c>
      <c r="AH162" s="119">
        <v>221868.69289670337</v>
      </c>
    </row>
    <row r="163" spans="1:34" s="119" customFormat="1" x14ac:dyDescent="0.25">
      <c r="A163" s="130"/>
      <c r="B163" s="119" t="s">
        <v>693</v>
      </c>
      <c r="D163" s="119">
        <v>12808.243620150786</v>
      </c>
      <c r="I163" s="119">
        <v>13684.384008228688</v>
      </c>
      <c r="N163" s="119">
        <v>14491.618838518587</v>
      </c>
      <c r="S163" s="119">
        <v>15038.468230361352</v>
      </c>
      <c r="X163" s="119">
        <v>15618.457185594771</v>
      </c>
      <c r="AC163" s="119">
        <v>16089.444807827824</v>
      </c>
      <c r="AH163" s="119">
        <v>16466.774916805443</v>
      </c>
    </row>
    <row r="164" spans="1:34" s="119" customFormat="1" x14ac:dyDescent="0.25">
      <c r="A164" s="130"/>
      <c r="B164" s="119" t="s">
        <v>694</v>
      </c>
      <c r="D164" s="119">
        <v>15431.144177665537</v>
      </c>
      <c r="I164" s="119">
        <v>15127.806485046473</v>
      </c>
      <c r="N164" s="119">
        <v>14432.969511773128</v>
      </c>
      <c r="S164" s="119">
        <v>13857.50530652564</v>
      </c>
      <c r="X164" s="119">
        <v>12987.552346958208</v>
      </c>
      <c r="AC164" s="119">
        <v>11842.486899153753</v>
      </c>
      <c r="AH164" s="119">
        <v>10343.733737339047</v>
      </c>
    </row>
    <row r="165" spans="1:34" s="119" customFormat="1" x14ac:dyDescent="0.25">
      <c r="A165" s="130"/>
      <c r="B165" s="119" t="s">
        <v>695</v>
      </c>
      <c r="D165" s="119">
        <v>16534.775299519548</v>
      </c>
      <c r="I165" s="119">
        <v>18157.22103899845</v>
      </c>
      <c r="N165" s="119">
        <v>19604.284002408844</v>
      </c>
      <c r="S165" s="119">
        <v>20769.352125160352</v>
      </c>
      <c r="X165" s="119">
        <v>22544.318386395174</v>
      </c>
      <c r="AC165" s="119">
        <v>24045.840435596921</v>
      </c>
      <c r="AH165" s="119">
        <v>25188.136996014342</v>
      </c>
    </row>
    <row r="166" spans="1:34" s="119" customFormat="1" x14ac:dyDescent="0.25">
      <c r="A166" s="130"/>
      <c r="B166" s="119" t="s">
        <v>696</v>
      </c>
      <c r="D166" s="119">
        <v>11900.646065913408</v>
      </c>
      <c r="I166" s="119">
        <v>12503.759149408355</v>
      </c>
      <c r="N166" s="119">
        <v>13104.925533774574</v>
      </c>
      <c r="S166" s="119">
        <v>13678.726810446415</v>
      </c>
      <c r="X166" s="119">
        <v>14284.614411924238</v>
      </c>
      <c r="AC166" s="119">
        <v>14765.12010797603</v>
      </c>
      <c r="AH166" s="119">
        <v>15226.934303324178</v>
      </c>
    </row>
    <row r="167" spans="1:34" s="119" customFormat="1" x14ac:dyDescent="0.25">
      <c r="A167" s="130"/>
      <c r="B167" s="119" t="s">
        <v>697</v>
      </c>
      <c r="D167" s="119">
        <v>169308.71405112857</v>
      </c>
      <c r="I167" s="119">
        <v>178567.3629671259</v>
      </c>
      <c r="N167" s="119">
        <v>183731.705024553</v>
      </c>
      <c r="S167" s="119">
        <v>185797.67982055148</v>
      </c>
      <c r="X167" s="119">
        <v>186854.04002125951</v>
      </c>
      <c r="AC167" s="119">
        <v>189324.42707769587</v>
      </c>
      <c r="AH167" s="119">
        <v>192825.99939474184</v>
      </c>
    </row>
    <row r="168" spans="1:34" s="119" customFormat="1" x14ac:dyDescent="0.25">
      <c r="A168" s="130"/>
      <c r="B168" s="119" t="s">
        <v>698</v>
      </c>
      <c r="D168" s="119">
        <v>38226.965109691773</v>
      </c>
      <c r="I168" s="119">
        <v>38459.008397976264</v>
      </c>
      <c r="N168" s="119">
        <v>38131.253502540836</v>
      </c>
      <c r="S168" s="119">
        <v>37623.475489888158</v>
      </c>
      <c r="X168" s="119">
        <v>37059.793554310054</v>
      </c>
      <c r="AC168" s="119">
        <v>37123.895736370381</v>
      </c>
      <c r="AH168" s="119">
        <v>37115.343613776269</v>
      </c>
    </row>
    <row r="169" spans="1:34" s="119" customFormat="1" x14ac:dyDescent="0.25">
      <c r="A169" s="130"/>
      <c r="B169" s="119" t="s">
        <v>699</v>
      </c>
      <c r="D169" s="119">
        <v>131081.74894143682</v>
      </c>
      <c r="I169" s="119">
        <v>140108.35456914961</v>
      </c>
      <c r="N169" s="119">
        <v>145600.4515220121</v>
      </c>
      <c r="S169" s="119">
        <v>148174.20433066328</v>
      </c>
      <c r="X169" s="119">
        <v>149794.24646694949</v>
      </c>
      <c r="AC169" s="119">
        <v>152200.53134132549</v>
      </c>
      <c r="AH169" s="119">
        <v>155710.65578096558</v>
      </c>
    </row>
    <row r="170" spans="1:34" s="119" customFormat="1" x14ac:dyDescent="0.25">
      <c r="A170" s="130"/>
      <c r="B170" s="119" t="s">
        <v>700</v>
      </c>
      <c r="D170" s="119">
        <v>15.345129849704266</v>
      </c>
      <c r="I170" s="119">
        <v>15.408522732914051</v>
      </c>
      <c r="N170" s="119">
        <v>15.448662056863446</v>
      </c>
      <c r="S170" s="119">
        <v>15.473149926981675</v>
      </c>
      <c r="X170" s="119">
        <v>15.500678900993217</v>
      </c>
      <c r="AC170" s="119">
        <v>15.548421585720137</v>
      </c>
      <c r="AH170" s="119">
        <v>15.634390655667465</v>
      </c>
    </row>
    <row r="171" spans="1:34" s="119" customFormat="1" x14ac:dyDescent="0.25">
      <c r="A171" s="130"/>
      <c r="B171" s="119" t="s">
        <v>671</v>
      </c>
      <c r="D171" s="119">
        <v>4.5568711305609746</v>
      </c>
      <c r="I171" s="119">
        <v>4.582637558148928</v>
      </c>
      <c r="N171" s="119">
        <v>4.6032648174145887</v>
      </c>
      <c r="S171" s="119">
        <v>4.6182060958865137</v>
      </c>
      <c r="X171" s="119">
        <v>4.6315362637520687</v>
      </c>
      <c r="AC171" s="119">
        <v>4.6497545910533127</v>
      </c>
      <c r="AH171" s="119">
        <v>4.6775811834418528</v>
      </c>
    </row>
    <row r="172" spans="1:34" s="119" customFormat="1" x14ac:dyDescent="0.25">
      <c r="A172" s="130"/>
      <c r="B172" s="119" t="s">
        <v>701</v>
      </c>
      <c r="D172" s="119">
        <v>5.3300612298676233</v>
      </c>
      <c r="I172" s="119">
        <v>5.3274344034141112</v>
      </c>
      <c r="N172" s="119">
        <v>5.3295113348641125</v>
      </c>
      <c r="S172" s="119">
        <v>5.3329720011627613</v>
      </c>
      <c r="X172" s="119">
        <v>5.3417446664115538</v>
      </c>
      <c r="AC172" s="119">
        <v>5.3608670771051354</v>
      </c>
      <c r="AH172" s="119">
        <v>5.3961265922763006</v>
      </c>
    </row>
    <row r="173" spans="1:34" s="119" customFormat="1" x14ac:dyDescent="0.25">
      <c r="A173" s="130"/>
      <c r="B173" s="119" t="s">
        <v>673</v>
      </c>
      <c r="D173" s="119">
        <v>5.4581974892756699</v>
      </c>
      <c r="I173" s="119">
        <v>5.4984507713510116</v>
      </c>
      <c r="N173" s="119">
        <v>5.5158859045847386</v>
      </c>
      <c r="S173" s="119">
        <v>5.5219718299324008</v>
      </c>
      <c r="X173" s="119">
        <v>5.5273979708295924</v>
      </c>
      <c r="AC173" s="119">
        <v>5.5377999175616877</v>
      </c>
      <c r="AH173" s="119">
        <v>5.5606828799493151</v>
      </c>
    </row>
    <row r="174" spans="1:34" s="119" customFormat="1" x14ac:dyDescent="0.25">
      <c r="A174" s="130"/>
    </row>
    <row r="175" spans="1:34" s="119" customFormat="1" x14ac:dyDescent="0.25">
      <c r="A175" s="130"/>
    </row>
    <row r="176" spans="1:34" s="119" customFormat="1" x14ac:dyDescent="0.25">
      <c r="A176" s="130"/>
      <c r="B176" s="119" t="s">
        <v>752</v>
      </c>
      <c r="D176" s="119">
        <f>_xlfn.FORECAST.LINEAR($D$122,$D124:$I124,$D$122:$I$122)</f>
        <v>443.13942551566129</v>
      </c>
      <c r="E176" s="119">
        <f t="shared" ref="E176:H177" si="0">_xlfn.FORECAST.LINEAR(E$122,$D124:$I124,$D$122:$I$122)</f>
        <v>443.39052420281894</v>
      </c>
      <c r="F176" s="119">
        <f t="shared" si="0"/>
        <v>443.64162288997653</v>
      </c>
      <c r="G176" s="119">
        <f t="shared" si="0"/>
        <v>443.89272157713413</v>
      </c>
      <c r="H176" s="119">
        <f t="shared" si="0"/>
        <v>444.14382026429172</v>
      </c>
      <c r="I176" s="119">
        <f>I124</f>
        <v>444.39491895144931</v>
      </c>
      <c r="J176" s="119">
        <f t="shared" ref="J176:M177" si="1">_xlfn.FORECAST.LINEAR(I$122,$I124:$N124,$I$122:$N$122)</f>
        <v>444.39491895144926</v>
      </c>
      <c r="K176" s="119">
        <f t="shared" si="1"/>
        <v>444.55949714011479</v>
      </c>
      <c r="L176" s="119">
        <f t="shared" si="1"/>
        <v>444.72407532878032</v>
      </c>
      <c r="M176" s="119">
        <f t="shared" si="1"/>
        <v>444.88865351744585</v>
      </c>
      <c r="N176" s="119">
        <f>N124</f>
        <v>445.21780989477696</v>
      </c>
      <c r="O176" s="119">
        <f t="shared" ref="O176:R177" si="2">_xlfn.FORECAST.LINEAR(O$122,$N124:$S124,$N$122:$S$122)</f>
        <v>445.39170796902255</v>
      </c>
      <c r="P176" s="119">
        <f t="shared" si="2"/>
        <v>445.56560604326813</v>
      </c>
      <c r="Q176" s="119">
        <f t="shared" si="2"/>
        <v>445.73950411751372</v>
      </c>
      <c r="R176" s="119">
        <f t="shared" si="2"/>
        <v>445.9134021917593</v>
      </c>
      <c r="S176" s="119">
        <f>S124</f>
        <v>446.08730026600483</v>
      </c>
      <c r="T176" s="119">
        <f t="shared" ref="T176:W177" si="3">_xlfn.FORECAST.LINEAR(T$122,$S124:$X124,$S$122:$X$122)</f>
        <v>446.21304094793243</v>
      </c>
      <c r="U176" s="119">
        <f t="shared" si="3"/>
        <v>446.33878162985997</v>
      </c>
      <c r="V176" s="119">
        <f t="shared" si="3"/>
        <v>446.46452231178756</v>
      </c>
      <c r="W176" s="119">
        <f t="shared" si="3"/>
        <v>446.59026299371516</v>
      </c>
      <c r="X176" s="119">
        <f>X124</f>
        <v>446.7160036756427</v>
      </c>
      <c r="Y176" s="119">
        <f t="shared" ref="Y176:AB177" si="4">_xlfn.FORECAST.LINEAR(Y$122,$X124:$AC124,$X$122:$AC$122)</f>
        <v>446.67287763894296</v>
      </c>
      <c r="Z176" s="119">
        <f t="shared" si="4"/>
        <v>446.62975160224323</v>
      </c>
      <c r="AA176" s="119">
        <f t="shared" si="4"/>
        <v>446.5866255655435</v>
      </c>
      <c r="AB176" s="119">
        <f t="shared" si="4"/>
        <v>446.54349952884382</v>
      </c>
      <c r="AC176" s="119">
        <f>AC124</f>
        <v>446.50037349214409</v>
      </c>
      <c r="AD176" s="119">
        <f t="shared" ref="AD176:AG177" si="5">_xlfn.FORECAST.LINEAR(AD$122,$AC124:$AH124,$AC$122:$AH$122)</f>
        <v>446.21339814641988</v>
      </c>
      <c r="AE176" s="119">
        <f t="shared" si="5"/>
        <v>445.92642280069572</v>
      </c>
      <c r="AF176" s="119">
        <f t="shared" si="5"/>
        <v>445.63944745497156</v>
      </c>
      <c r="AG176" s="119">
        <f t="shared" si="5"/>
        <v>445.3524721092474</v>
      </c>
      <c r="AH176" s="119">
        <f>AH124</f>
        <v>445.06549676352319</v>
      </c>
    </row>
    <row r="177" spans="1:34" s="119" customFormat="1" x14ac:dyDescent="0.25">
      <c r="A177" s="130"/>
      <c r="B177" s="119" t="s">
        <v>753</v>
      </c>
      <c r="D177" s="119">
        <f>_xlfn.FORECAST.LINEAR($D$122,$D125:$I125,$D$122:$I$122)</f>
        <v>2.3500874287855087</v>
      </c>
      <c r="E177" s="119">
        <f t="shared" si="0"/>
        <v>2.3455276661044078</v>
      </c>
      <c r="F177" s="119">
        <f t="shared" si="0"/>
        <v>2.3409679034233051</v>
      </c>
      <c r="G177" s="119">
        <f t="shared" si="0"/>
        <v>2.3364081407422042</v>
      </c>
      <c r="H177" s="119">
        <f t="shared" si="0"/>
        <v>2.3318483780611015</v>
      </c>
      <c r="I177" s="119">
        <f>I125</f>
        <v>2.3272886153800001</v>
      </c>
      <c r="J177" s="119">
        <f t="shared" si="1"/>
        <v>2.3272886153799988</v>
      </c>
      <c r="K177" s="119">
        <f t="shared" si="1"/>
        <v>2.322993338290372</v>
      </c>
      <c r="L177" s="119">
        <f t="shared" si="1"/>
        <v>2.3186980612007435</v>
      </c>
      <c r="M177" s="119">
        <f t="shared" si="1"/>
        <v>2.3144027841111168</v>
      </c>
      <c r="N177" s="119">
        <f>N125</f>
        <v>2.3058122299318624</v>
      </c>
      <c r="O177" s="119">
        <f t="shared" si="2"/>
        <v>2.301494773366505</v>
      </c>
      <c r="P177" s="119">
        <f t="shared" si="2"/>
        <v>2.2971773168011485</v>
      </c>
      <c r="Q177" s="119">
        <f t="shared" si="2"/>
        <v>2.2928598602357901</v>
      </c>
      <c r="R177" s="119">
        <f t="shared" si="2"/>
        <v>2.2885424036704318</v>
      </c>
      <c r="S177" s="119">
        <f>S125</f>
        <v>2.2842249471050722</v>
      </c>
      <c r="T177" s="119">
        <f t="shared" si="3"/>
        <v>2.2800731751500329</v>
      </c>
      <c r="U177" s="119">
        <f t="shared" si="3"/>
        <v>2.2759214031949924</v>
      </c>
      <c r="V177" s="119">
        <f t="shared" si="3"/>
        <v>2.2717696312399536</v>
      </c>
      <c r="W177" s="119">
        <f t="shared" si="3"/>
        <v>2.2676178592849148</v>
      </c>
      <c r="X177" s="119">
        <f>X125</f>
        <v>2.2634660873298746</v>
      </c>
      <c r="Y177" s="119">
        <f t="shared" si="4"/>
        <v>2.2597540859324807</v>
      </c>
      <c r="Z177" s="119">
        <f t="shared" si="4"/>
        <v>2.2560420845350873</v>
      </c>
      <c r="AA177" s="119">
        <f t="shared" si="4"/>
        <v>2.2523300831376938</v>
      </c>
      <c r="AB177" s="119">
        <f t="shared" si="4"/>
        <v>2.2486180817403003</v>
      </c>
      <c r="AC177" s="119">
        <f>AC125</f>
        <v>2.2449060803429073</v>
      </c>
      <c r="AD177" s="119">
        <f t="shared" si="5"/>
        <v>2.2412782192462046</v>
      </c>
      <c r="AE177" s="119">
        <f t="shared" si="5"/>
        <v>2.2376503581495015</v>
      </c>
      <c r="AF177" s="119">
        <f t="shared" si="5"/>
        <v>2.2340224970527975</v>
      </c>
      <c r="AG177" s="119">
        <f t="shared" si="5"/>
        <v>2.2303946359560936</v>
      </c>
      <c r="AH177" s="119">
        <f>AH125</f>
        <v>2.2267667748593891</v>
      </c>
    </row>
    <row r="178" spans="1:34" s="119" customFormat="1" x14ac:dyDescent="0.25">
      <c r="A178" s="130"/>
    </row>
    <row r="179" spans="1:34" s="119" customFormat="1" x14ac:dyDescent="0.25">
      <c r="A179" s="130"/>
      <c r="B179" s="119" t="s">
        <v>659</v>
      </c>
      <c r="D179" s="119">
        <f t="shared" ref="D179:D225" si="6">_xlfn.FORECAST.LINEAR($D$122,$D127:$I127,$D$122:$I$122)</f>
        <v>11117951.495249927</v>
      </c>
      <c r="E179" s="119">
        <f t="shared" ref="E179:H179" si="7">_xlfn.FORECAST.LINEAR(E$122,$D127:$I127,$D$122:$I$122)</f>
        <v>11280072.081881464</v>
      </c>
      <c r="F179" s="119">
        <f t="shared" si="7"/>
        <v>11442192.668513</v>
      </c>
      <c r="G179" s="119">
        <f t="shared" si="7"/>
        <v>11604313.255144536</v>
      </c>
      <c r="H179" s="119">
        <f t="shared" si="7"/>
        <v>11766433.841776073</v>
      </c>
      <c r="I179" s="119">
        <f t="shared" ref="I179:I225" si="8">I127</f>
        <v>11928554.428407591</v>
      </c>
      <c r="J179" s="119">
        <f t="shared" ref="J179:M179" si="9">_xlfn.FORECAST.LINEAR(I$122,$I127:$N127,$I$122:$N$122)</f>
        <v>11928554.428407609</v>
      </c>
      <c r="K179" s="119">
        <f t="shared" si="9"/>
        <v>12093375.095045567</v>
      </c>
      <c r="L179" s="119">
        <f t="shared" si="9"/>
        <v>12258195.761683524</v>
      </c>
      <c r="M179" s="119">
        <f t="shared" si="9"/>
        <v>12423016.428321481</v>
      </c>
      <c r="N179" s="119">
        <f t="shared" ref="N179:N225" si="10">N127</f>
        <v>12752657.76159735</v>
      </c>
      <c r="O179" s="119">
        <f t="shared" ref="O179:R179" si="11">_xlfn.FORECAST.LINEAR(O$122,$N127:$S127,$N$122:$S$122)</f>
        <v>12940410.495376885</v>
      </c>
      <c r="P179" s="119">
        <f t="shared" si="11"/>
        <v>13128163.229156375</v>
      </c>
      <c r="Q179" s="119">
        <f t="shared" si="11"/>
        <v>13315915.962935805</v>
      </c>
      <c r="R179" s="119">
        <f t="shared" si="11"/>
        <v>13503668.696715295</v>
      </c>
      <c r="S179" s="119">
        <f t="shared" ref="S179:S225" si="12">S127</f>
        <v>13691421.430494772</v>
      </c>
      <c r="T179" s="119">
        <f t="shared" ref="T179:W179" si="13">_xlfn.FORECAST.LINEAR(T$122,$S127:$X127,$S$122:$X$122)</f>
        <v>13899627.709261239</v>
      </c>
      <c r="U179" s="119">
        <f t="shared" si="13"/>
        <v>14107833.988027751</v>
      </c>
      <c r="V179" s="119">
        <f t="shared" si="13"/>
        <v>14316040.266794205</v>
      </c>
      <c r="W179" s="119">
        <f t="shared" si="13"/>
        <v>14524246.545560718</v>
      </c>
      <c r="X179" s="119">
        <f t="shared" ref="X179:X225" si="14">X127</f>
        <v>14732452.824327294</v>
      </c>
      <c r="Y179" s="119">
        <f t="shared" ref="Y179:AB179" si="15">_xlfn.FORECAST.LINEAR(Y$122,$X127:$AC127,$X$122:$AC$122)</f>
        <v>14943688.539805651</v>
      </c>
      <c r="Z179" s="119">
        <f t="shared" si="15"/>
        <v>15154924.255284071</v>
      </c>
      <c r="AA179" s="119">
        <f t="shared" si="15"/>
        <v>15366159.970762491</v>
      </c>
      <c r="AB179" s="119">
        <f t="shared" si="15"/>
        <v>15577395.686240852</v>
      </c>
      <c r="AC179" s="119">
        <f t="shared" ref="AC179:AC225" si="16">AC127</f>
        <v>15788631.401719304</v>
      </c>
      <c r="AD179" s="119">
        <f t="shared" ref="AD179:AG179" si="17">_xlfn.FORECAST.LINEAR(AD$122,$AC127:$AH127,$AC$122:$AH$122)</f>
        <v>16018725.389165819</v>
      </c>
      <c r="AE179" s="119">
        <f t="shared" si="17"/>
        <v>16248819.376612425</v>
      </c>
      <c r="AF179" s="119">
        <f t="shared" si="17"/>
        <v>16478913.364058971</v>
      </c>
      <c r="AG179" s="119">
        <f t="shared" si="17"/>
        <v>16709007.351505518</v>
      </c>
      <c r="AH179" s="119">
        <f t="shared" ref="AH179:AH225" si="18">AH127</f>
        <v>16939101.338952146</v>
      </c>
    </row>
    <row r="180" spans="1:34" s="119" customFormat="1" x14ac:dyDescent="0.25">
      <c r="A180" s="130"/>
      <c r="B180" s="119" t="s">
        <v>660</v>
      </c>
      <c r="D180" s="119">
        <f t="shared" si="6"/>
        <v>1756980.4329799414</v>
      </c>
      <c r="E180" s="119">
        <f t="shared" ref="E180:H180" si="19">_xlfn.FORECAST.LINEAR(E$122,$D128:$I128,$D$122:$I$122)</f>
        <v>1777521.0194957405</v>
      </c>
      <c r="F180" s="119">
        <f t="shared" si="19"/>
        <v>1798061.6060115397</v>
      </c>
      <c r="G180" s="119">
        <f t="shared" si="19"/>
        <v>1818602.1925273389</v>
      </c>
      <c r="H180" s="119">
        <f t="shared" si="19"/>
        <v>1839142.7790431306</v>
      </c>
      <c r="I180" s="119">
        <f t="shared" si="8"/>
        <v>1859683.3655589372</v>
      </c>
      <c r="J180" s="119">
        <f t="shared" ref="J180:M180" si="20">_xlfn.FORECAST.LINEAR(I$122,$I128:$N128,$I$122:$N$122)</f>
        <v>1859683.3655589372</v>
      </c>
      <c r="K180" s="119">
        <f t="shared" si="20"/>
        <v>1879920.1160572916</v>
      </c>
      <c r="L180" s="119">
        <f t="shared" si="20"/>
        <v>1900156.8665556461</v>
      </c>
      <c r="M180" s="119">
        <f t="shared" si="20"/>
        <v>1920393.6170540079</v>
      </c>
      <c r="N180" s="119">
        <f t="shared" si="10"/>
        <v>1960867.1180507191</v>
      </c>
      <c r="O180" s="119">
        <f t="shared" ref="O180:R180" si="21">_xlfn.FORECAST.LINEAR(O$122,$N128:$S128,$N$122:$S$122)</f>
        <v>1981433.8143969551</v>
      </c>
      <c r="P180" s="119">
        <f t="shared" si="21"/>
        <v>2002000.5107431933</v>
      </c>
      <c r="Q180" s="119">
        <f t="shared" si="21"/>
        <v>2022567.2070894241</v>
      </c>
      <c r="R180" s="119">
        <f t="shared" si="21"/>
        <v>2043133.9034356549</v>
      </c>
      <c r="S180" s="119">
        <f t="shared" si="12"/>
        <v>2063700.5997818857</v>
      </c>
      <c r="T180" s="119">
        <f t="shared" ref="T180:W180" si="22">_xlfn.FORECAST.LINEAR(T$122,$S128:$X128,$S$122:$X$122)</f>
        <v>2086013.4978336841</v>
      </c>
      <c r="U180" s="119">
        <f t="shared" si="22"/>
        <v>2108326.3958854824</v>
      </c>
      <c r="V180" s="119">
        <f t="shared" si="22"/>
        <v>2130639.2939372808</v>
      </c>
      <c r="W180" s="119">
        <f t="shared" si="22"/>
        <v>2152952.1919890791</v>
      </c>
      <c r="X180" s="119">
        <f t="shared" si="14"/>
        <v>2175265.0900408798</v>
      </c>
      <c r="Y180" s="119">
        <f t="shared" ref="Y180:AB180" si="23">_xlfn.FORECAST.LINEAR(Y$122,$X128:$AC128,$X$122:$AC$122)</f>
        <v>2197532.0839384049</v>
      </c>
      <c r="Z180" s="119">
        <f t="shared" si="23"/>
        <v>2219799.0778359398</v>
      </c>
      <c r="AA180" s="119">
        <f t="shared" si="23"/>
        <v>2242066.0717334673</v>
      </c>
      <c r="AB180" s="119">
        <f t="shared" si="23"/>
        <v>2264333.0656309947</v>
      </c>
      <c r="AC180" s="119">
        <f t="shared" si="16"/>
        <v>2286600.059528531</v>
      </c>
      <c r="AD180" s="119">
        <f t="shared" ref="AD180:AG180" si="24">_xlfn.FORECAST.LINEAR(AD$122,$AC128:$AH128,$AC$122:$AH$122)</f>
        <v>2311114.3520942926</v>
      </c>
      <c r="AE180" s="119">
        <f t="shared" si="24"/>
        <v>2335628.6446600631</v>
      </c>
      <c r="AF180" s="119">
        <f t="shared" si="24"/>
        <v>2360142.9372258335</v>
      </c>
      <c r="AG180" s="119">
        <f t="shared" si="24"/>
        <v>2384657.229791604</v>
      </c>
      <c r="AH180" s="119">
        <f t="shared" si="18"/>
        <v>2409171.5223573796</v>
      </c>
    </row>
    <row r="181" spans="1:34" s="119" customFormat="1" x14ac:dyDescent="0.25">
      <c r="A181" s="130"/>
      <c r="B181" s="119" t="s">
        <v>661</v>
      </c>
      <c r="D181" s="119">
        <f t="shared" si="6"/>
        <v>43292.66104167921</v>
      </c>
      <c r="E181" s="119">
        <f t="shared" ref="E181:H181" si="25">_xlfn.FORECAST.LINEAR(E$122,$D129:$I129,$D$122:$I$122)</f>
        <v>43556.947281358181</v>
      </c>
      <c r="F181" s="119">
        <f t="shared" si="25"/>
        <v>43821.233521037153</v>
      </c>
      <c r="G181" s="119">
        <f t="shared" si="25"/>
        <v>44085.519760716124</v>
      </c>
      <c r="H181" s="119">
        <f t="shared" si="25"/>
        <v>44349.806000395096</v>
      </c>
      <c r="I181" s="119">
        <f t="shared" si="8"/>
        <v>44614.092240074089</v>
      </c>
      <c r="J181" s="119">
        <f t="shared" ref="J181:M181" si="26">_xlfn.FORECAST.LINEAR(I$122,$I129:$N129,$I$122:$N$122)</f>
        <v>44614.092240074067</v>
      </c>
      <c r="K181" s="119">
        <f t="shared" si="26"/>
        <v>44845.454074873414</v>
      </c>
      <c r="L181" s="119">
        <f t="shared" si="26"/>
        <v>45076.81590967282</v>
      </c>
      <c r="M181" s="119">
        <f t="shared" si="26"/>
        <v>45308.177744472167</v>
      </c>
      <c r="N181" s="119">
        <f t="shared" si="10"/>
        <v>45770.901414070991</v>
      </c>
      <c r="O181" s="119">
        <f t="shared" ref="O181:R181" si="27">_xlfn.FORECAST.LINEAR(O$122,$N129:$S129,$N$122:$S$122)</f>
        <v>45947.273148481036</v>
      </c>
      <c r="P181" s="119">
        <f t="shared" si="27"/>
        <v>46123.644882891094</v>
      </c>
      <c r="Q181" s="119">
        <f t="shared" si="27"/>
        <v>46300.016617301153</v>
      </c>
      <c r="R181" s="119">
        <f t="shared" si="27"/>
        <v>46476.388351711212</v>
      </c>
      <c r="S181" s="119">
        <f t="shared" si="12"/>
        <v>46652.7600861213</v>
      </c>
      <c r="T181" s="119">
        <f t="shared" ref="T181:W181" si="28">_xlfn.FORECAST.LINEAR(T$122,$S129:$X129,$S$122:$X$122)</f>
        <v>46762.372403383226</v>
      </c>
      <c r="U181" s="119">
        <f t="shared" si="28"/>
        <v>46871.984720645181</v>
      </c>
      <c r="V181" s="119">
        <f t="shared" si="28"/>
        <v>46981.597037907108</v>
      </c>
      <c r="W181" s="119">
        <f t="shared" si="28"/>
        <v>47091.209355169034</v>
      </c>
      <c r="X181" s="119">
        <f t="shared" si="14"/>
        <v>47200.821672430975</v>
      </c>
      <c r="Y181" s="119">
        <f t="shared" ref="Y181:AB181" si="29">_xlfn.FORECAST.LINEAR(Y$122,$X129:$AC129,$X$122:$AC$122)</f>
        <v>47273.770220924402</v>
      </c>
      <c r="Z181" s="119">
        <f t="shared" si="29"/>
        <v>47346.718769417843</v>
      </c>
      <c r="AA181" s="119">
        <f t="shared" si="29"/>
        <v>47419.667317911284</v>
      </c>
      <c r="AB181" s="119">
        <f t="shared" si="29"/>
        <v>47492.615866404696</v>
      </c>
      <c r="AC181" s="119">
        <f t="shared" si="16"/>
        <v>47565.564414898166</v>
      </c>
      <c r="AD181" s="119">
        <f t="shared" ref="AD181:AG181" si="30">_xlfn.FORECAST.LINEAR(AD$122,$AC129:$AH129,$AC$122:$AH$122)</f>
        <v>47622.495628815552</v>
      </c>
      <c r="AE181" s="119">
        <f t="shared" si="30"/>
        <v>47679.426842732923</v>
      </c>
      <c r="AF181" s="119">
        <f t="shared" si="30"/>
        <v>47736.358056650293</v>
      </c>
      <c r="AG181" s="119">
        <f t="shared" si="30"/>
        <v>47793.289270567664</v>
      </c>
      <c r="AH181" s="119">
        <f t="shared" si="18"/>
        <v>47850.220484485035</v>
      </c>
    </row>
    <row r="182" spans="1:34" s="119" customFormat="1" x14ac:dyDescent="0.25">
      <c r="A182" s="130"/>
      <c r="B182" s="119" t="s">
        <v>662</v>
      </c>
      <c r="D182" s="119">
        <f t="shared" si="6"/>
        <v>22268.198145487637</v>
      </c>
      <c r="E182" s="119">
        <f t="shared" ref="E182:H182" si="31">_xlfn.FORECAST.LINEAR(E$122,$D130:$I130,$D$122:$I$122)</f>
        <v>22420.959248328349</v>
      </c>
      <c r="F182" s="119">
        <f t="shared" si="31"/>
        <v>22573.720351169002</v>
      </c>
      <c r="G182" s="119">
        <f t="shared" si="31"/>
        <v>22726.481454009656</v>
      </c>
      <c r="H182" s="119">
        <f t="shared" si="31"/>
        <v>22879.242556850309</v>
      </c>
      <c r="I182" s="119">
        <f t="shared" si="8"/>
        <v>23032.003659691021</v>
      </c>
      <c r="J182" s="119">
        <f t="shared" ref="J182:M182" si="32">_xlfn.FORECAST.LINEAR(I$122,$I130:$N130,$I$122:$N$122)</f>
        <v>23032.003659690992</v>
      </c>
      <c r="K182" s="119">
        <f t="shared" si="32"/>
        <v>23170.203864180279</v>
      </c>
      <c r="L182" s="119">
        <f t="shared" si="32"/>
        <v>23308.404068669624</v>
      </c>
      <c r="M182" s="119">
        <f t="shared" si="32"/>
        <v>23446.604273158911</v>
      </c>
      <c r="N182" s="119">
        <f t="shared" si="10"/>
        <v>23723.004682137504</v>
      </c>
      <c r="O182" s="119">
        <f t="shared" ref="O182:R182" si="33">_xlfn.FORECAST.LINEAR(O$122,$N130:$S130,$N$122:$S$122)</f>
        <v>23849.55970624878</v>
      </c>
      <c r="P182" s="119">
        <f t="shared" si="33"/>
        <v>23976.114730360016</v>
      </c>
      <c r="Q182" s="119">
        <f t="shared" si="33"/>
        <v>24102.669754471281</v>
      </c>
      <c r="R182" s="119">
        <f t="shared" si="33"/>
        <v>24229.224778582546</v>
      </c>
      <c r="S182" s="119">
        <f t="shared" si="12"/>
        <v>24355.779802693807</v>
      </c>
      <c r="T182" s="119">
        <f t="shared" ref="T182:W182" si="34">_xlfn.FORECAST.LINEAR(T$122,$S130:$X130,$S$122:$X$122)</f>
        <v>24466.43291959216</v>
      </c>
      <c r="U182" s="119">
        <f t="shared" si="34"/>
        <v>24577.086036490538</v>
      </c>
      <c r="V182" s="119">
        <f t="shared" si="34"/>
        <v>24687.739153388888</v>
      </c>
      <c r="W182" s="119">
        <f t="shared" si="34"/>
        <v>24798.392270287237</v>
      </c>
      <c r="X182" s="119">
        <f t="shared" si="14"/>
        <v>24909.045387185597</v>
      </c>
      <c r="Y182" s="119">
        <f t="shared" ref="Y182:AB182" si="35">_xlfn.FORECAST.LINEAR(Y$122,$X130:$AC130,$X$122:$AC$122)</f>
        <v>24993.279039735935</v>
      </c>
      <c r="Z182" s="119">
        <f t="shared" si="35"/>
        <v>25077.512692286255</v>
      </c>
      <c r="AA182" s="119">
        <f t="shared" si="35"/>
        <v>25161.746344836603</v>
      </c>
      <c r="AB182" s="119">
        <f t="shared" si="35"/>
        <v>25245.979997386952</v>
      </c>
      <c r="AC182" s="119">
        <f t="shared" si="16"/>
        <v>25330.213649937308</v>
      </c>
      <c r="AD182" s="119">
        <f t="shared" ref="AD182:AG182" si="36">_xlfn.FORECAST.LINEAR(AD$122,$AC130:$AH130,$AC$122:$AH$122)</f>
        <v>25399.025808274222</v>
      </c>
      <c r="AE182" s="119">
        <f t="shared" si="36"/>
        <v>25467.837966611143</v>
      </c>
      <c r="AF182" s="119">
        <f t="shared" si="36"/>
        <v>25536.650124948035</v>
      </c>
      <c r="AG182" s="119">
        <f t="shared" si="36"/>
        <v>25605.462283284927</v>
      </c>
      <c r="AH182" s="119">
        <f t="shared" si="18"/>
        <v>25674.274441621823</v>
      </c>
    </row>
    <row r="183" spans="1:34" s="119" customFormat="1" x14ac:dyDescent="0.25">
      <c r="A183" s="130"/>
      <c r="B183" s="119" t="s">
        <v>663</v>
      </c>
      <c r="D183" s="119">
        <f t="shared" si="6"/>
        <v>206601.9849068094</v>
      </c>
      <c r="E183" s="119">
        <f t="shared" ref="E183:H183" si="37">_xlfn.FORECAST.LINEAR(E$122,$D131:$I131,$D$122:$I$122)</f>
        <v>209082.57742869295</v>
      </c>
      <c r="F183" s="119">
        <f t="shared" si="37"/>
        <v>211563.16995057743</v>
      </c>
      <c r="G183" s="119">
        <f t="shared" si="37"/>
        <v>214043.76247246098</v>
      </c>
      <c r="H183" s="119">
        <f t="shared" si="37"/>
        <v>216524.35499434546</v>
      </c>
      <c r="I183" s="119">
        <f t="shared" si="8"/>
        <v>219004.94751622956</v>
      </c>
      <c r="J183" s="119">
        <f t="shared" ref="J183:M183" si="38">_xlfn.FORECAST.LINEAR(I$122,$I131:$N131,$I$122:$N$122)</f>
        <v>219004.947516229</v>
      </c>
      <c r="K183" s="119">
        <f t="shared" si="38"/>
        <v>221442.40659824945</v>
      </c>
      <c r="L183" s="119">
        <f t="shared" si="38"/>
        <v>223879.8656802699</v>
      </c>
      <c r="M183" s="119">
        <f t="shared" si="38"/>
        <v>226317.32476228941</v>
      </c>
      <c r="N183" s="119">
        <f t="shared" si="10"/>
        <v>231192.24292633054</v>
      </c>
      <c r="O183" s="119">
        <f t="shared" ref="O183:R183" si="39">_xlfn.FORECAST.LINEAR(O$122,$N131:$S131,$N$122:$S$122)</f>
        <v>233740.61682494264</v>
      </c>
      <c r="P183" s="119">
        <f t="shared" si="39"/>
        <v>236288.99072355404</v>
      </c>
      <c r="Q183" s="119">
        <f t="shared" si="39"/>
        <v>238837.36462216452</v>
      </c>
      <c r="R183" s="119">
        <f t="shared" si="39"/>
        <v>241385.73852077592</v>
      </c>
      <c r="S183" s="119">
        <f t="shared" si="12"/>
        <v>243934.11241938712</v>
      </c>
      <c r="T183" s="119">
        <f t="shared" ref="T183:W183" si="40">_xlfn.FORECAST.LINEAR(T$122,$S131:$X131,$S$122:$X$122)</f>
        <v>246626.26083658822</v>
      </c>
      <c r="U183" s="119">
        <f t="shared" si="40"/>
        <v>249318.40925379004</v>
      </c>
      <c r="V183" s="119">
        <f t="shared" si="40"/>
        <v>252010.55767099094</v>
      </c>
      <c r="W183" s="119">
        <f t="shared" si="40"/>
        <v>254702.70608819276</v>
      </c>
      <c r="X183" s="119">
        <f t="shared" si="14"/>
        <v>257394.85450539473</v>
      </c>
      <c r="Y183" s="119">
        <f t="shared" ref="Y183:AB183" si="41">_xlfn.FORECAST.LINEAR(Y$122,$X131:$AC131,$X$122:$AC$122)</f>
        <v>259987.8135025613</v>
      </c>
      <c r="Z183" s="119">
        <f t="shared" si="41"/>
        <v>262580.77249972615</v>
      </c>
      <c r="AA183" s="119">
        <f t="shared" si="41"/>
        <v>265173.73149689194</v>
      </c>
      <c r="AB183" s="119">
        <f t="shared" si="41"/>
        <v>267766.69049405772</v>
      </c>
      <c r="AC183" s="119">
        <f t="shared" si="16"/>
        <v>270359.64949122263</v>
      </c>
      <c r="AD183" s="119">
        <f t="shared" ref="AD183:AG183" si="42">_xlfn.FORECAST.LINEAR(AD$122,$AC131:$AH131,$AC$122:$AH$122)</f>
        <v>273210.13113643602</v>
      </c>
      <c r="AE183" s="119">
        <f t="shared" si="42"/>
        <v>276060.61278164852</v>
      </c>
      <c r="AF183" s="119">
        <f t="shared" si="42"/>
        <v>278911.09442686103</v>
      </c>
      <c r="AG183" s="119">
        <f t="shared" si="42"/>
        <v>281761.57607207354</v>
      </c>
      <c r="AH183" s="119">
        <f t="shared" si="18"/>
        <v>284612.05771728564</v>
      </c>
    </row>
    <row r="184" spans="1:34" s="119" customFormat="1" x14ac:dyDescent="0.25">
      <c r="A184" s="130"/>
      <c r="B184" s="119" t="s">
        <v>664</v>
      </c>
      <c r="D184" s="119">
        <f t="shared" si="6"/>
        <v>69444.124769928865</v>
      </c>
      <c r="E184" s="119">
        <f t="shared" ref="E184:H184" si="43">_xlfn.FORECAST.LINEAR(E$122,$D132:$I132,$D$122:$I$122)</f>
        <v>70369.051799977198</v>
      </c>
      <c r="F184" s="119">
        <f t="shared" si="43"/>
        <v>71293.978830025764</v>
      </c>
      <c r="G184" s="119">
        <f t="shared" si="43"/>
        <v>72218.90586007433</v>
      </c>
      <c r="H184" s="119">
        <f t="shared" si="43"/>
        <v>73143.832890122896</v>
      </c>
      <c r="I184" s="119">
        <f t="shared" si="8"/>
        <v>74068.759920171491</v>
      </c>
      <c r="J184" s="119">
        <f t="shared" ref="J184:M184" si="44">_xlfn.FORECAST.LINEAR(I$122,$I132:$N132,$I$122:$N$122)</f>
        <v>74068.759920171462</v>
      </c>
      <c r="K184" s="119">
        <f t="shared" si="44"/>
        <v>75002.67443462438</v>
      </c>
      <c r="L184" s="119">
        <f t="shared" si="44"/>
        <v>75936.588949077297</v>
      </c>
      <c r="M184" s="119">
        <f t="shared" si="44"/>
        <v>76870.503463530215</v>
      </c>
      <c r="N184" s="119">
        <f t="shared" si="10"/>
        <v>78738.33249243602</v>
      </c>
      <c r="O184" s="119">
        <f t="shared" ref="O184:R184" si="45">_xlfn.FORECAST.LINEAR(O$122,$N132:$S132,$N$122:$S$122)</f>
        <v>79571.178689811612</v>
      </c>
      <c r="P184" s="119">
        <f t="shared" si="45"/>
        <v>80404.024887187174</v>
      </c>
      <c r="Q184" s="119">
        <f t="shared" si="45"/>
        <v>81236.871084562968</v>
      </c>
      <c r="R184" s="119">
        <f t="shared" si="45"/>
        <v>82069.717281938531</v>
      </c>
      <c r="S184" s="119">
        <f t="shared" si="12"/>
        <v>82902.563479314384</v>
      </c>
      <c r="T184" s="119">
        <f t="shared" ref="T184:W184" si="46">_xlfn.FORECAST.LINEAR(T$122,$S132:$X132,$S$122:$X$122)</f>
        <v>83782.417550922604</v>
      </c>
      <c r="U184" s="119">
        <f t="shared" si="46"/>
        <v>84662.27162253065</v>
      </c>
      <c r="V184" s="119">
        <f t="shared" si="46"/>
        <v>85542.125694138696</v>
      </c>
      <c r="W184" s="119">
        <f t="shared" si="46"/>
        <v>86421.979765746742</v>
      </c>
      <c r="X184" s="119">
        <f t="shared" si="14"/>
        <v>87301.83383735473</v>
      </c>
      <c r="Y184" s="119">
        <f t="shared" ref="Y184:AB184" si="47">_xlfn.FORECAST.LINEAR(Y$122,$X132:$AC132,$X$122:$AC$122)</f>
        <v>88087.560216448503</v>
      </c>
      <c r="Z184" s="119">
        <f t="shared" si="47"/>
        <v>88873.28659554245</v>
      </c>
      <c r="AA184" s="119">
        <f t="shared" si="47"/>
        <v>89659.012974636164</v>
      </c>
      <c r="AB184" s="119">
        <f t="shared" si="47"/>
        <v>90444.73935373011</v>
      </c>
      <c r="AC184" s="119">
        <f t="shared" si="16"/>
        <v>91230.465732823926</v>
      </c>
      <c r="AD184" s="119">
        <f t="shared" ref="AD184:AG184" si="48">_xlfn.FORECAST.LINEAR(AD$122,$AC132:$AH132,$AC$122:$AH$122)</f>
        <v>92000.001306417165</v>
      </c>
      <c r="AE184" s="119">
        <f t="shared" si="48"/>
        <v>92769.536880010273</v>
      </c>
      <c r="AF184" s="119">
        <f t="shared" si="48"/>
        <v>93539.072453603381</v>
      </c>
      <c r="AG184" s="119">
        <f t="shared" si="48"/>
        <v>94308.608027196489</v>
      </c>
      <c r="AH184" s="119">
        <f t="shared" si="18"/>
        <v>95078.143600789583</v>
      </c>
    </row>
    <row r="185" spans="1:34" s="119" customFormat="1" x14ac:dyDescent="0.25">
      <c r="A185" s="130"/>
      <c r="B185" s="119" t="s">
        <v>665</v>
      </c>
      <c r="D185" s="119">
        <f t="shared" si="6"/>
        <v>81224.627123659942</v>
      </c>
      <c r="E185" s="119">
        <f t="shared" ref="E185:H185" si="49">_xlfn.FORECAST.LINEAR(E$122,$D133:$I133,$D$122:$I$122)</f>
        <v>82097.378611003049</v>
      </c>
      <c r="F185" s="119">
        <f t="shared" si="49"/>
        <v>82970.130098346155</v>
      </c>
      <c r="G185" s="119">
        <f t="shared" si="49"/>
        <v>83842.881585689262</v>
      </c>
      <c r="H185" s="119">
        <f t="shared" si="49"/>
        <v>84715.633073032368</v>
      </c>
      <c r="I185" s="119">
        <f t="shared" si="8"/>
        <v>85588.384560375285</v>
      </c>
      <c r="J185" s="119">
        <f t="shared" ref="J185:M185" si="50">_xlfn.FORECAST.LINEAR(I$122,$I133:$N133,$I$122:$N$122)</f>
        <v>85588.384560375242</v>
      </c>
      <c r="K185" s="119">
        <f t="shared" si="50"/>
        <v>86467.540624048328</v>
      </c>
      <c r="L185" s="119">
        <f t="shared" si="50"/>
        <v>87346.696687721182</v>
      </c>
      <c r="M185" s="119">
        <f t="shared" si="50"/>
        <v>88225.852751394035</v>
      </c>
      <c r="N185" s="119">
        <f t="shared" si="10"/>
        <v>89984.16487873999</v>
      </c>
      <c r="O185" s="119">
        <f t="shared" ref="O185:R185" si="51">_xlfn.FORECAST.LINEAR(O$122,$N133:$S133,$N$122:$S$122)</f>
        <v>90889.702334189788</v>
      </c>
      <c r="P185" s="119">
        <f t="shared" si="51"/>
        <v>91795.239789639832</v>
      </c>
      <c r="Q185" s="119">
        <f t="shared" si="51"/>
        <v>92700.777245089645</v>
      </c>
      <c r="R185" s="119">
        <f t="shared" si="51"/>
        <v>93606.314700539457</v>
      </c>
      <c r="S185" s="119">
        <f t="shared" si="12"/>
        <v>94511.852155989443</v>
      </c>
      <c r="T185" s="119">
        <f t="shared" ref="T185:W185" si="52">_xlfn.FORECAST.LINEAR(T$122,$S133:$X133,$S$122:$X$122)</f>
        <v>95488.624774692114</v>
      </c>
      <c r="U185" s="119">
        <f t="shared" si="52"/>
        <v>96465.39739339496</v>
      </c>
      <c r="V185" s="119">
        <f t="shared" si="52"/>
        <v>97442.170012097806</v>
      </c>
      <c r="W185" s="119">
        <f t="shared" si="52"/>
        <v>98418.942630800651</v>
      </c>
      <c r="X185" s="119">
        <f t="shared" si="14"/>
        <v>99395.715249503541</v>
      </c>
      <c r="Y185" s="119">
        <f t="shared" ref="Y185:AB185" si="53">_xlfn.FORECAST.LINEAR(Y$122,$X133:$AC133,$X$122:$AC$122)</f>
        <v>100209.86278826743</v>
      </c>
      <c r="Z185" s="119">
        <f t="shared" si="53"/>
        <v>101024.01032703137</v>
      </c>
      <c r="AA185" s="119">
        <f t="shared" si="53"/>
        <v>101838.15786579507</v>
      </c>
      <c r="AB185" s="119">
        <f t="shared" si="53"/>
        <v>102652.30540455901</v>
      </c>
      <c r="AC185" s="119">
        <f t="shared" si="16"/>
        <v>103466.45294332273</v>
      </c>
      <c r="AD185" s="119">
        <f t="shared" ref="AD185:AG185" si="54">_xlfn.FORECAST.LINEAR(AD$122,$AC133:$AH133,$AC$122:$AH$122)</f>
        <v>104274.22257500608</v>
      </c>
      <c r="AE185" s="119">
        <f t="shared" si="54"/>
        <v>105081.99220668944</v>
      </c>
      <c r="AF185" s="119">
        <f t="shared" si="54"/>
        <v>105889.7618383728</v>
      </c>
      <c r="AG185" s="119">
        <f t="shared" si="54"/>
        <v>106697.53147005616</v>
      </c>
      <c r="AH185" s="119">
        <f t="shared" si="18"/>
        <v>107505.30110173966</v>
      </c>
    </row>
    <row r="186" spans="1:34" s="119" customFormat="1" x14ac:dyDescent="0.25">
      <c r="A186" s="130"/>
      <c r="B186" s="119" t="s">
        <v>666</v>
      </c>
      <c r="D186" s="119">
        <f t="shared" si="6"/>
        <v>231115.68101475295</v>
      </c>
      <c r="E186" s="119">
        <f t="shared" ref="E186:H186" si="55">_xlfn.FORECAST.LINEAR(E$122,$D134:$I134,$D$122:$I$122)</f>
        <v>234322.1855583312</v>
      </c>
      <c r="F186" s="119">
        <f t="shared" si="55"/>
        <v>237528.69010190852</v>
      </c>
      <c r="G186" s="119">
        <f t="shared" si="55"/>
        <v>240735.19464548677</v>
      </c>
      <c r="H186" s="119">
        <f t="shared" si="55"/>
        <v>243941.69918906409</v>
      </c>
      <c r="I186" s="119">
        <f t="shared" si="8"/>
        <v>247148.20373264197</v>
      </c>
      <c r="J186" s="119">
        <f t="shared" ref="J186:M186" si="56">_xlfn.FORECAST.LINEAR(I$122,$I134:$N134,$I$122:$N$122)</f>
        <v>247148.20373264141</v>
      </c>
      <c r="K186" s="119">
        <f t="shared" si="56"/>
        <v>250247.71005633101</v>
      </c>
      <c r="L186" s="119">
        <f t="shared" si="56"/>
        <v>253347.2163800206</v>
      </c>
      <c r="M186" s="119">
        <f t="shared" si="56"/>
        <v>256446.7227037102</v>
      </c>
      <c r="N186" s="119">
        <f t="shared" si="10"/>
        <v>262645.73535108945</v>
      </c>
      <c r="O186" s="119">
        <f t="shared" ref="O186:R186" si="57">_xlfn.FORECAST.LINEAR(O$122,$N134:$S134,$N$122:$S$122)</f>
        <v>265988.47178980615</v>
      </c>
      <c r="P186" s="119">
        <f t="shared" si="57"/>
        <v>269331.20822852291</v>
      </c>
      <c r="Q186" s="119">
        <f t="shared" si="57"/>
        <v>272673.94466723967</v>
      </c>
      <c r="R186" s="119">
        <f t="shared" si="57"/>
        <v>276016.68110595737</v>
      </c>
      <c r="S186" s="119">
        <f t="shared" si="12"/>
        <v>279359.41754467407</v>
      </c>
      <c r="T186" s="119">
        <f t="shared" ref="T186:W186" si="58">_xlfn.FORECAST.LINEAR(T$122,$S134:$X134,$S$122:$X$122)</f>
        <v>283069.5034946166</v>
      </c>
      <c r="U186" s="119">
        <f t="shared" si="58"/>
        <v>286779.58944456</v>
      </c>
      <c r="V186" s="119">
        <f t="shared" si="58"/>
        <v>290489.67539450247</v>
      </c>
      <c r="W186" s="119">
        <f t="shared" si="58"/>
        <v>294199.76134444494</v>
      </c>
      <c r="X186" s="119">
        <f t="shared" si="14"/>
        <v>297909.84729438747</v>
      </c>
      <c r="Y186" s="119">
        <f t="shared" ref="Y186:AB186" si="59">_xlfn.FORECAST.LINEAR(Y$122,$X134:$AC134,$X$122:$AC$122)</f>
        <v>301473.15459950082</v>
      </c>
      <c r="Z186" s="119">
        <f t="shared" si="59"/>
        <v>305036.46190461423</v>
      </c>
      <c r="AA186" s="119">
        <f t="shared" si="59"/>
        <v>308599.76920972764</v>
      </c>
      <c r="AB186" s="119">
        <f t="shared" si="59"/>
        <v>312163.07651484106</v>
      </c>
      <c r="AC186" s="119">
        <f t="shared" si="16"/>
        <v>315726.38381995377</v>
      </c>
      <c r="AD186" s="119">
        <f t="shared" ref="AD186:AG186" si="60">_xlfn.FORECAST.LINEAR(AD$122,$AC134:$AH134,$AC$122:$AH$122)</f>
        <v>319579.03491149377</v>
      </c>
      <c r="AE186" s="119">
        <f t="shared" si="60"/>
        <v>323431.68600303493</v>
      </c>
      <c r="AF186" s="119">
        <f t="shared" si="60"/>
        <v>327284.33709457517</v>
      </c>
      <c r="AG186" s="119">
        <f t="shared" si="60"/>
        <v>331136.9881861154</v>
      </c>
      <c r="AH186" s="119">
        <f t="shared" si="18"/>
        <v>334989.63927765685</v>
      </c>
    </row>
    <row r="187" spans="1:34" s="119" customFormat="1" x14ac:dyDescent="0.25">
      <c r="A187" s="130"/>
      <c r="B187" s="119" t="s">
        <v>667</v>
      </c>
      <c r="D187" s="119">
        <f t="shared" si="6"/>
        <v>752997.3679625541</v>
      </c>
      <c r="E187" s="119">
        <f t="shared" ref="E187:H187" si="61">_xlfn.FORECAST.LINEAR(E$122,$D135:$I135,$D$122:$I$122)</f>
        <v>763526.67542674765</v>
      </c>
      <c r="F187" s="119">
        <f t="shared" si="61"/>
        <v>774055.98289093748</v>
      </c>
      <c r="G187" s="119">
        <f t="shared" si="61"/>
        <v>784585.2903551273</v>
      </c>
      <c r="H187" s="119">
        <f t="shared" si="61"/>
        <v>795114.59781932086</v>
      </c>
      <c r="I187" s="119">
        <f t="shared" si="8"/>
        <v>805643.90528351243</v>
      </c>
      <c r="J187" s="119">
        <f t="shared" ref="J187:M187" si="62">_xlfn.FORECAST.LINEAR(I$122,$I135:$N135,$I$122:$N$122)</f>
        <v>805643.90528351068</v>
      </c>
      <c r="K187" s="119">
        <f t="shared" si="62"/>
        <v>815818.02772462368</v>
      </c>
      <c r="L187" s="119">
        <f t="shared" si="62"/>
        <v>825992.15016573668</v>
      </c>
      <c r="M187" s="119">
        <f t="shared" si="62"/>
        <v>836166.27260684967</v>
      </c>
      <c r="N187" s="119">
        <f t="shared" si="10"/>
        <v>856514.51748907671</v>
      </c>
      <c r="O187" s="119">
        <f t="shared" ref="O187:R187" si="63">_xlfn.FORECAST.LINEAR(O$122,$N135:$S135,$N$122:$S$122)</f>
        <v>866704.31240373477</v>
      </c>
      <c r="P187" s="119">
        <f t="shared" si="63"/>
        <v>876894.10731839016</v>
      </c>
      <c r="Q187" s="119">
        <f t="shared" si="63"/>
        <v>887083.90223304927</v>
      </c>
      <c r="R187" s="119">
        <f t="shared" si="63"/>
        <v>897273.69714770466</v>
      </c>
      <c r="S187" s="119">
        <f t="shared" si="12"/>
        <v>907463.4920623604</v>
      </c>
      <c r="T187" s="119">
        <f t="shared" ref="T187:W187" si="64">_xlfn.FORECAST.LINEAR(T$122,$S135:$X135,$S$122:$X$122)</f>
        <v>918396.15637400746</v>
      </c>
      <c r="U187" s="119">
        <f t="shared" si="64"/>
        <v>929328.82068565488</v>
      </c>
      <c r="V187" s="119">
        <f t="shared" si="64"/>
        <v>940261.48499730602</v>
      </c>
      <c r="W187" s="119">
        <f t="shared" si="64"/>
        <v>951194.14930895343</v>
      </c>
      <c r="X187" s="119">
        <f t="shared" si="14"/>
        <v>962126.81362060702</v>
      </c>
      <c r="Y187" s="119">
        <f t="shared" ref="Y187:AB187" si="65">_xlfn.FORECAST.LINEAR(Y$122,$X135:$AC135,$X$122:$AC$122)</f>
        <v>973474.360703554</v>
      </c>
      <c r="Z187" s="119">
        <f t="shared" si="65"/>
        <v>984821.90778650343</v>
      </c>
      <c r="AA187" s="119">
        <f t="shared" si="65"/>
        <v>996169.45486944914</v>
      </c>
      <c r="AB187" s="119">
        <f t="shared" si="65"/>
        <v>1007517.0019523986</v>
      </c>
      <c r="AC187" s="119">
        <f t="shared" si="16"/>
        <v>1018864.5490353486</v>
      </c>
      <c r="AD187" s="119">
        <f t="shared" ref="AD187:AG187" si="66">_xlfn.FORECAST.LINEAR(AD$122,$AC135:$AH135,$AC$122:$AH$122)</f>
        <v>1031595.4685487449</v>
      </c>
      <c r="AE187" s="119">
        <f t="shared" si="66"/>
        <v>1044326.3880621381</v>
      </c>
      <c r="AF187" s="119">
        <f t="shared" si="66"/>
        <v>1057057.307575535</v>
      </c>
      <c r="AG187" s="119">
        <f t="shared" si="66"/>
        <v>1069788.2270889319</v>
      </c>
      <c r="AH187" s="119">
        <f t="shared" si="18"/>
        <v>1082519.1466023268</v>
      </c>
    </row>
    <row r="188" spans="1:34" s="119" customFormat="1" x14ac:dyDescent="0.25">
      <c r="A188" s="130"/>
      <c r="B188" s="119" t="s">
        <v>668</v>
      </c>
      <c r="D188" s="119">
        <f t="shared" si="6"/>
        <v>53973.373122417368</v>
      </c>
      <c r="E188" s="119">
        <f t="shared" ref="E188:H188" si="67">_xlfn.FORECAST.LINEAR(E$122,$D136:$I136,$D$122:$I$122)</f>
        <v>53249.643877986819</v>
      </c>
      <c r="F188" s="119">
        <f t="shared" si="67"/>
        <v>52525.914633556036</v>
      </c>
      <c r="G188" s="119">
        <f t="shared" si="67"/>
        <v>51802.185389125487</v>
      </c>
      <c r="H188" s="119">
        <f t="shared" si="67"/>
        <v>51078.456144694937</v>
      </c>
      <c r="I188" s="119">
        <f t="shared" si="8"/>
        <v>50354.726900264352</v>
      </c>
      <c r="J188" s="119">
        <f t="shared" ref="J188:M188" si="68">_xlfn.FORECAST.LINEAR(I$122,$I136:$N136,$I$122:$N$122)</f>
        <v>50354.726900264388</v>
      </c>
      <c r="K188" s="119">
        <f t="shared" si="68"/>
        <v>49695.267916975543</v>
      </c>
      <c r="L188" s="119">
        <f t="shared" si="68"/>
        <v>49035.808933686465</v>
      </c>
      <c r="M188" s="119">
        <f t="shared" si="68"/>
        <v>48376.34995039762</v>
      </c>
      <c r="N188" s="119">
        <f t="shared" si="10"/>
        <v>47057.431983819726</v>
      </c>
      <c r="O188" s="119">
        <f t="shared" ref="O188:R188" si="69">_xlfn.FORECAST.LINEAR(O$122,$N136:$S136,$N$122:$S$122)</f>
        <v>46484.357447976014</v>
      </c>
      <c r="P188" s="119">
        <f t="shared" si="69"/>
        <v>45911.282912132097</v>
      </c>
      <c r="Q188" s="119">
        <f t="shared" si="69"/>
        <v>45338.208376288181</v>
      </c>
      <c r="R188" s="119">
        <f t="shared" si="69"/>
        <v>44765.133840444498</v>
      </c>
      <c r="S188" s="119">
        <f t="shared" si="12"/>
        <v>44192.059304600341</v>
      </c>
      <c r="T188" s="119">
        <f t="shared" ref="T188:W188" si="70">_xlfn.FORECAST.LINEAR(T$122,$S136:$X136,$S$122:$X$122)</f>
        <v>43754.391736206133</v>
      </c>
      <c r="U188" s="119">
        <f t="shared" si="70"/>
        <v>43316.724167811917</v>
      </c>
      <c r="V188" s="119">
        <f t="shared" si="70"/>
        <v>42879.056599417818</v>
      </c>
      <c r="W188" s="119">
        <f t="shared" si="70"/>
        <v>42441.389031023602</v>
      </c>
      <c r="X188" s="119">
        <f t="shared" si="14"/>
        <v>42003.72146262951</v>
      </c>
      <c r="Y188" s="119">
        <f t="shared" ref="Y188:AB188" si="71">_xlfn.FORECAST.LINEAR(Y$122,$X136:$AC136,$X$122:$AC$122)</f>
        <v>41577.070965223713</v>
      </c>
      <c r="Z188" s="119">
        <f t="shared" si="71"/>
        <v>41150.420467817807</v>
      </c>
      <c r="AA188" s="119">
        <f t="shared" si="71"/>
        <v>40723.769970412017</v>
      </c>
      <c r="AB188" s="119">
        <f t="shared" si="71"/>
        <v>40297.119473006227</v>
      </c>
      <c r="AC188" s="119">
        <f t="shared" si="16"/>
        <v>39870.468975600321</v>
      </c>
      <c r="AD188" s="119">
        <f t="shared" ref="AD188:AG188" si="72">_xlfn.FORECAST.LINEAR(AD$122,$AC136:$AH136,$AC$122:$AH$122)</f>
        <v>39508.875248998869</v>
      </c>
      <c r="AE188" s="119">
        <f t="shared" si="72"/>
        <v>39147.281522397534</v>
      </c>
      <c r="AF188" s="119">
        <f t="shared" si="72"/>
        <v>38785.687795796082</v>
      </c>
      <c r="AG188" s="119">
        <f t="shared" si="72"/>
        <v>38424.094069194631</v>
      </c>
      <c r="AH188" s="119">
        <f t="shared" si="18"/>
        <v>38062.500342593266</v>
      </c>
    </row>
    <row r="189" spans="1:34" s="119" customFormat="1" x14ac:dyDescent="0.25">
      <c r="A189" s="130"/>
      <c r="B189" s="119" t="s">
        <v>669</v>
      </c>
      <c r="D189" s="119">
        <f t="shared" si="6"/>
        <v>296062.41489265393</v>
      </c>
      <c r="E189" s="119">
        <f t="shared" ref="E189:H189" si="73">_xlfn.FORECAST.LINEAR(E$122,$D137:$I137,$D$122:$I$122)</f>
        <v>298895.60026331898</v>
      </c>
      <c r="F189" s="119">
        <f t="shared" si="73"/>
        <v>301728.78563398309</v>
      </c>
      <c r="G189" s="119">
        <f t="shared" si="73"/>
        <v>304561.97100464813</v>
      </c>
      <c r="H189" s="119">
        <f t="shared" si="73"/>
        <v>307395.15637531225</v>
      </c>
      <c r="I189" s="119">
        <f t="shared" si="8"/>
        <v>310228.34174597712</v>
      </c>
      <c r="J189" s="119">
        <f t="shared" ref="J189:M189" si="74">_xlfn.FORECAST.LINEAR(I$122,$I137:$N137,$I$122:$N$122)</f>
        <v>310228.34174597729</v>
      </c>
      <c r="K189" s="119">
        <f t="shared" si="74"/>
        <v>313230.83076338563</v>
      </c>
      <c r="L189" s="119">
        <f t="shared" si="74"/>
        <v>316233.31978079397</v>
      </c>
      <c r="M189" s="119">
        <f t="shared" si="74"/>
        <v>319235.80879820231</v>
      </c>
      <c r="N189" s="119">
        <f t="shared" si="10"/>
        <v>325240.78683301865</v>
      </c>
      <c r="O189" s="119">
        <f t="shared" ref="O189:R189" si="75">_xlfn.FORECAST.LINEAR(O$122,$N137:$S137,$N$122:$S$122)</f>
        <v>328258.34205176402</v>
      </c>
      <c r="P189" s="119">
        <f t="shared" si="75"/>
        <v>331275.89727050904</v>
      </c>
      <c r="Q189" s="119">
        <f t="shared" si="75"/>
        <v>334293.452489255</v>
      </c>
      <c r="R189" s="119">
        <f t="shared" si="75"/>
        <v>337311.00770800002</v>
      </c>
      <c r="S189" s="119">
        <f t="shared" si="12"/>
        <v>340328.56292674516</v>
      </c>
      <c r="T189" s="119">
        <f t="shared" ref="T189:W189" si="76">_xlfn.FORECAST.LINEAR(T$122,$S137:$X137,$S$122:$X$122)</f>
        <v>343667.33774367347</v>
      </c>
      <c r="U189" s="119">
        <f t="shared" si="76"/>
        <v>347006.1125606019</v>
      </c>
      <c r="V189" s="119">
        <f t="shared" si="76"/>
        <v>350344.88737753034</v>
      </c>
      <c r="W189" s="119">
        <f t="shared" si="76"/>
        <v>353683.66219445877</v>
      </c>
      <c r="X189" s="119">
        <f t="shared" si="14"/>
        <v>357022.4370113865</v>
      </c>
      <c r="Y189" s="119">
        <f t="shared" ref="Y189:AB189" si="77">_xlfn.FORECAST.LINEAR(Y$122,$X137:$AC137,$X$122:$AC$122)</f>
        <v>360455.21190219466</v>
      </c>
      <c r="Z189" s="119">
        <f t="shared" si="77"/>
        <v>363887.98679300211</v>
      </c>
      <c r="AA189" s="119">
        <f t="shared" si="77"/>
        <v>367320.76168380957</v>
      </c>
      <c r="AB189" s="119">
        <f t="shared" si="77"/>
        <v>370753.53657461703</v>
      </c>
      <c r="AC189" s="119">
        <f t="shared" si="16"/>
        <v>374186.31146542396</v>
      </c>
      <c r="AD189" s="119">
        <f t="shared" ref="AD189:AG189" si="78">_xlfn.FORECAST.LINEAR(AD$122,$AC137:$AH137,$AC$122:$AH$122)</f>
        <v>377925.09693011455</v>
      </c>
      <c r="AE189" s="119">
        <f t="shared" si="78"/>
        <v>381663.88239480648</v>
      </c>
      <c r="AF189" s="119">
        <f t="shared" si="78"/>
        <v>385402.66785949748</v>
      </c>
      <c r="AG189" s="119">
        <f t="shared" si="78"/>
        <v>389141.45332418848</v>
      </c>
      <c r="AH189" s="119">
        <f t="shared" si="18"/>
        <v>392880.2387888807</v>
      </c>
    </row>
    <row r="190" spans="1:34" s="119" customFormat="1" x14ac:dyDescent="0.25">
      <c r="A190" s="130"/>
      <c r="B190" s="119" t="s">
        <v>216</v>
      </c>
      <c r="D190" s="119">
        <f t="shared" si="6"/>
        <v>628802.05372277834</v>
      </c>
      <c r="E190" s="119">
        <f t="shared" ref="E190:H190" si="79">_xlfn.FORECAST.LINEAR(E$122,$D138:$I138,$D$122:$I$122)</f>
        <v>635550.60538249649</v>
      </c>
      <c r="F190" s="119">
        <f t="shared" si="79"/>
        <v>642299.15704221465</v>
      </c>
      <c r="G190" s="119">
        <f t="shared" si="79"/>
        <v>649047.7087019328</v>
      </c>
      <c r="H190" s="119">
        <f t="shared" si="79"/>
        <v>655796.26036165096</v>
      </c>
      <c r="I190" s="119">
        <f t="shared" si="8"/>
        <v>662544.81202136865</v>
      </c>
      <c r="J190" s="119">
        <f t="shared" ref="J190:M190" si="80">_xlfn.FORECAST.LINEAR(I$122,$I138:$N138,$I$122:$N$122)</f>
        <v>662544.81202136911</v>
      </c>
      <c r="K190" s="119">
        <f t="shared" si="80"/>
        <v>669314.59625551477</v>
      </c>
      <c r="L190" s="119">
        <f t="shared" si="80"/>
        <v>676084.38048966043</v>
      </c>
      <c r="M190" s="119">
        <f t="shared" si="80"/>
        <v>682854.16472380795</v>
      </c>
      <c r="N190" s="119">
        <f t="shared" si="10"/>
        <v>696393.73319209949</v>
      </c>
      <c r="O190" s="119">
        <f t="shared" ref="O190:R190" si="81">_xlfn.FORECAST.LINEAR(O$122,$N138:$S138,$N$122:$S$122)</f>
        <v>704094.67022936605</v>
      </c>
      <c r="P190" s="119">
        <f t="shared" si="81"/>
        <v>711795.6072666347</v>
      </c>
      <c r="Q190" s="119">
        <f t="shared" si="81"/>
        <v>719496.54430390336</v>
      </c>
      <c r="R190" s="119">
        <f t="shared" si="81"/>
        <v>727197.48134117201</v>
      </c>
      <c r="S190" s="119">
        <f t="shared" si="12"/>
        <v>734898.41837844148</v>
      </c>
      <c r="T190" s="119">
        <f t="shared" ref="T190:W190" si="82">_xlfn.FORECAST.LINEAR(T$122,$S138:$X138,$S$122:$X$122)</f>
        <v>743275.91497748718</v>
      </c>
      <c r="U190" s="119">
        <f t="shared" si="82"/>
        <v>751653.41157653183</v>
      </c>
      <c r="V190" s="119">
        <f t="shared" si="82"/>
        <v>760030.90817557275</v>
      </c>
      <c r="W190" s="119">
        <f t="shared" si="82"/>
        <v>768408.4047746174</v>
      </c>
      <c r="X190" s="119">
        <f t="shared" si="14"/>
        <v>776785.9013736638</v>
      </c>
      <c r="Y190" s="119">
        <f t="shared" ref="Y190:AB190" si="83">_xlfn.FORECAST.LINEAR(Y$122,$X138:$AC138,$X$122:$AC$122)</f>
        <v>784340.08459716477</v>
      </c>
      <c r="Z190" s="119">
        <f t="shared" si="83"/>
        <v>791894.26782066561</v>
      </c>
      <c r="AA190" s="119">
        <f t="shared" si="83"/>
        <v>799448.45104416646</v>
      </c>
      <c r="AB190" s="119">
        <f t="shared" si="83"/>
        <v>807002.63426766731</v>
      </c>
      <c r="AC190" s="119">
        <f t="shared" si="16"/>
        <v>814556.81749116792</v>
      </c>
      <c r="AD190" s="119">
        <f t="shared" ref="AD190:AG190" si="84">_xlfn.FORECAST.LINEAR(AD$122,$AC138:$AH138,$AC$122:$AH$122)</f>
        <v>823007.755954789</v>
      </c>
      <c r="AE190" s="119">
        <f t="shared" si="84"/>
        <v>831458.69441841356</v>
      </c>
      <c r="AF190" s="119">
        <f t="shared" si="84"/>
        <v>839909.63288203441</v>
      </c>
      <c r="AG190" s="119">
        <f t="shared" si="84"/>
        <v>848360.57134565525</v>
      </c>
      <c r="AH190" s="119">
        <f t="shared" si="18"/>
        <v>856811.50980928005</v>
      </c>
    </row>
    <row r="191" spans="1:34" s="119" customFormat="1" x14ac:dyDescent="0.25">
      <c r="A191" s="130"/>
      <c r="B191" s="119" t="s">
        <v>670</v>
      </c>
      <c r="D191" s="119">
        <f t="shared" si="6"/>
        <v>8430880.3917074502</v>
      </c>
      <c r="E191" s="119">
        <f t="shared" ref="E191:H191" si="85">_xlfn.FORECAST.LINEAR(E$122,$D139:$I139,$D$122:$I$122)</f>
        <v>8563229.5413006246</v>
      </c>
      <c r="F191" s="119">
        <f t="shared" si="85"/>
        <v>8695578.6908938289</v>
      </c>
      <c r="G191" s="119">
        <f t="shared" si="85"/>
        <v>8827927.8404870331</v>
      </c>
      <c r="H191" s="119">
        <f t="shared" si="85"/>
        <v>8960276.9900802076</v>
      </c>
      <c r="I191" s="119">
        <f t="shared" si="8"/>
        <v>9092626.1396733895</v>
      </c>
      <c r="J191" s="119">
        <f t="shared" ref="J191:M191" si="86">_xlfn.FORECAST.LINEAR(I$122,$I139:$N139,$I$122:$N$122)</f>
        <v>9092626.1396734118</v>
      </c>
      <c r="K191" s="119">
        <f t="shared" si="86"/>
        <v>9228226.3186653256</v>
      </c>
      <c r="L191" s="119">
        <f t="shared" si="86"/>
        <v>9363826.497657299</v>
      </c>
      <c r="M191" s="119">
        <f t="shared" si="86"/>
        <v>9499426.6766492128</v>
      </c>
      <c r="N191" s="119">
        <f t="shared" si="10"/>
        <v>9770627.0346331019</v>
      </c>
      <c r="O191" s="119">
        <f t="shared" ref="O191:R191" si="87">_xlfn.FORECAST.LINEAR(O$122,$N139:$S139,$N$122:$S$122)</f>
        <v>9927901.4271582365</v>
      </c>
      <c r="P191" s="119">
        <f t="shared" si="87"/>
        <v>10085175.819683373</v>
      </c>
      <c r="Q191" s="119">
        <f t="shared" si="87"/>
        <v>10242450.21220845</v>
      </c>
      <c r="R191" s="119">
        <f t="shared" si="87"/>
        <v>10399724.604733586</v>
      </c>
      <c r="S191" s="119">
        <f t="shared" si="12"/>
        <v>10556998.997258699</v>
      </c>
      <c r="T191" s="119">
        <f t="shared" ref="T191:W191" si="88">_xlfn.FORECAST.LINEAR(T$122,$S139:$X139,$S$122:$X$122)</f>
        <v>10732031.463338614</v>
      </c>
      <c r="U191" s="119">
        <f t="shared" si="88"/>
        <v>10907063.929418564</v>
      </c>
      <c r="V191" s="119">
        <f t="shared" si="88"/>
        <v>11082096.395498455</v>
      </c>
      <c r="W191" s="119">
        <f t="shared" si="88"/>
        <v>11257128.861578345</v>
      </c>
      <c r="X191" s="119">
        <f t="shared" si="14"/>
        <v>11432161.327658245</v>
      </c>
      <c r="Y191" s="119">
        <f t="shared" ref="Y191:AB191" si="89">_xlfn.FORECAST.LINEAR(Y$122,$X139:$AC139,$X$122:$AC$122)</f>
        <v>11611298.634544015</v>
      </c>
      <c r="Z191" s="119">
        <f t="shared" si="89"/>
        <v>11790435.941429734</v>
      </c>
      <c r="AA191" s="119">
        <f t="shared" si="89"/>
        <v>11969573.248315394</v>
      </c>
      <c r="AB191" s="119">
        <f t="shared" si="89"/>
        <v>12148710.555201113</v>
      </c>
      <c r="AC191" s="119">
        <f t="shared" si="16"/>
        <v>12327847.862086762</v>
      </c>
      <c r="AD191" s="119">
        <f t="shared" ref="AD191:AG191" si="90">_xlfn.FORECAST.LINEAR(AD$122,$AC139:$AH139,$AC$122:$AH$122)</f>
        <v>12522622.665481567</v>
      </c>
      <c r="AE191" s="119">
        <f t="shared" si="90"/>
        <v>12717397.468876362</v>
      </c>
      <c r="AF191" s="119">
        <f t="shared" si="90"/>
        <v>12912172.272271156</v>
      </c>
      <c r="AG191" s="119">
        <f t="shared" si="90"/>
        <v>13106947.075665951</v>
      </c>
      <c r="AH191" s="119">
        <f t="shared" si="18"/>
        <v>13301721.879060764</v>
      </c>
    </row>
    <row r="192" spans="1:34" s="119" customFormat="1" x14ac:dyDescent="0.25">
      <c r="A192" s="130"/>
      <c r="B192" s="119" t="s">
        <v>671</v>
      </c>
      <c r="D192" s="119">
        <f t="shared" si="6"/>
        <v>4861330.2491679788</v>
      </c>
      <c r="E192" s="119">
        <f t="shared" ref="E192:H192" si="91">_xlfn.FORECAST.LINEAR(E$122,$D140:$I140,$D$122:$I$122)</f>
        <v>4946225.4524492025</v>
      </c>
      <c r="F192" s="119">
        <f t="shared" si="91"/>
        <v>5031120.6557304263</v>
      </c>
      <c r="G192" s="119">
        <f t="shared" si="91"/>
        <v>5116015.8590116501</v>
      </c>
      <c r="H192" s="119">
        <f t="shared" si="91"/>
        <v>5200911.0622928441</v>
      </c>
      <c r="I192" s="119">
        <f t="shared" si="8"/>
        <v>5285806.2655740837</v>
      </c>
      <c r="J192" s="119">
        <f t="shared" ref="J192:M192" si="92">_xlfn.FORECAST.LINEAR(I$122,$I140:$N140,$I$122:$N$122)</f>
        <v>5285806.2655740678</v>
      </c>
      <c r="K192" s="119">
        <f t="shared" si="92"/>
        <v>5374795.0293730795</v>
      </c>
      <c r="L192" s="119">
        <f t="shared" si="92"/>
        <v>5463783.7931720912</v>
      </c>
      <c r="M192" s="119">
        <f t="shared" si="92"/>
        <v>5552772.556971103</v>
      </c>
      <c r="N192" s="119">
        <f t="shared" si="10"/>
        <v>5730750.0845691087</v>
      </c>
      <c r="O192" s="119">
        <f t="shared" ref="O192:R192" si="93">_xlfn.FORECAST.LINEAR(O$122,$N140:$S140,$N$122:$S$122)</f>
        <v>5832601.0356135666</v>
      </c>
      <c r="P192" s="119">
        <f t="shared" si="93"/>
        <v>5934451.9866580367</v>
      </c>
      <c r="Q192" s="119">
        <f t="shared" si="93"/>
        <v>6036302.9377025068</v>
      </c>
      <c r="R192" s="119">
        <f t="shared" si="93"/>
        <v>6138153.8887469769</v>
      </c>
      <c r="S192" s="119">
        <f t="shared" si="12"/>
        <v>6240004.8397914469</v>
      </c>
      <c r="T192" s="119">
        <f t="shared" ref="T192:W192" si="94">_xlfn.FORECAST.LINEAR(T$122,$S140:$X140,$S$122:$X$122)</f>
        <v>6351982.4592726231</v>
      </c>
      <c r="U192" s="119">
        <f t="shared" si="94"/>
        <v>6463960.0787537694</v>
      </c>
      <c r="V192" s="119">
        <f t="shared" si="94"/>
        <v>6575937.6982349157</v>
      </c>
      <c r="W192" s="119">
        <f t="shared" si="94"/>
        <v>6687915.3177160919</v>
      </c>
      <c r="X192" s="119">
        <f t="shared" si="14"/>
        <v>6799892.9371972336</v>
      </c>
      <c r="Y192" s="119">
        <f t="shared" ref="Y192:AB192" si="95">_xlfn.FORECAST.LINEAR(Y$122,$X140:$AC140,$X$122:$AC$122)</f>
        <v>6915777.9856014252</v>
      </c>
      <c r="Z192" s="119">
        <f t="shared" si="95"/>
        <v>7031663.0340056121</v>
      </c>
      <c r="AA192" s="119">
        <f t="shared" si="95"/>
        <v>7147548.0824097991</v>
      </c>
      <c r="AB192" s="119">
        <f t="shared" si="95"/>
        <v>7263433.1308140159</v>
      </c>
      <c r="AC192" s="119">
        <f t="shared" si="16"/>
        <v>7379318.179218187</v>
      </c>
      <c r="AD192" s="119">
        <f t="shared" ref="AD192:AG192" si="96">_xlfn.FORECAST.LINEAR(AD$122,$AC140:$AH140,$AC$122:$AH$122)</f>
        <v>7507257.2323750257</v>
      </c>
      <c r="AE192" s="119">
        <f t="shared" si="96"/>
        <v>7635196.2855318785</v>
      </c>
      <c r="AF192" s="119">
        <f t="shared" si="96"/>
        <v>7763135.3386887014</v>
      </c>
      <c r="AG192" s="119">
        <f t="shared" si="96"/>
        <v>7891074.3918455243</v>
      </c>
      <c r="AH192" s="119">
        <f t="shared" si="18"/>
        <v>8019013.4450023538</v>
      </c>
    </row>
    <row r="193" spans="1:34" s="119" customFormat="1" x14ac:dyDescent="0.25">
      <c r="A193" s="130"/>
      <c r="B193" s="119" t="s">
        <v>672</v>
      </c>
      <c r="D193" s="119">
        <f t="shared" si="6"/>
        <v>2084856.0077603683</v>
      </c>
      <c r="E193" s="119">
        <f t="shared" ref="E193:H193" si="97">_xlfn.FORECAST.LINEAR(E$122,$D141:$I141,$D$122:$I$122)</f>
        <v>2108492.4734627381</v>
      </c>
      <c r="F193" s="119">
        <f t="shared" si="97"/>
        <v>2132128.9391651079</v>
      </c>
      <c r="G193" s="119">
        <f t="shared" si="97"/>
        <v>2155765.4048674703</v>
      </c>
      <c r="H193" s="119">
        <f t="shared" si="97"/>
        <v>2179401.8705698401</v>
      </c>
      <c r="I193" s="119">
        <f t="shared" si="8"/>
        <v>2203038.3362722038</v>
      </c>
      <c r="J193" s="119">
        <f t="shared" ref="J193:M193" si="98">_xlfn.FORECAST.LINEAR(I$122,$I141:$N141,$I$122:$N$122)</f>
        <v>2203038.3362722024</v>
      </c>
      <c r="K193" s="119">
        <f t="shared" si="98"/>
        <v>2225678.5517587513</v>
      </c>
      <c r="L193" s="119">
        <f t="shared" si="98"/>
        <v>2248318.7672453076</v>
      </c>
      <c r="M193" s="119">
        <f t="shared" si="98"/>
        <v>2270958.9827318564</v>
      </c>
      <c r="N193" s="119">
        <f t="shared" si="10"/>
        <v>2316239.4137049662</v>
      </c>
      <c r="O193" s="119">
        <f t="shared" ref="O193:R193" si="99">_xlfn.FORECAST.LINEAR(O$122,$N141:$S141,$N$122:$S$122)</f>
        <v>2344856.3447139189</v>
      </c>
      <c r="P193" s="119">
        <f t="shared" si="99"/>
        <v>2373473.2757228762</v>
      </c>
      <c r="Q193" s="119">
        <f t="shared" si="99"/>
        <v>2402090.2067318261</v>
      </c>
      <c r="R193" s="119">
        <f t="shared" si="99"/>
        <v>2430707.1377407834</v>
      </c>
      <c r="S193" s="119">
        <f t="shared" si="12"/>
        <v>2459324.0687497347</v>
      </c>
      <c r="T193" s="119">
        <f t="shared" ref="T193:W193" si="100">_xlfn.FORECAST.LINEAR(T$122,$S141:$X141,$S$122:$X$122)</f>
        <v>2492690.6627167314</v>
      </c>
      <c r="U193" s="119">
        <f t="shared" si="100"/>
        <v>2526057.256683737</v>
      </c>
      <c r="V193" s="119">
        <f t="shared" si="100"/>
        <v>2559423.8506507277</v>
      </c>
      <c r="W193" s="119">
        <f t="shared" si="100"/>
        <v>2592790.4446177334</v>
      </c>
      <c r="X193" s="119">
        <f t="shared" si="14"/>
        <v>2626157.0385847241</v>
      </c>
      <c r="Y193" s="119">
        <f t="shared" ref="Y193:AB193" si="101">_xlfn.FORECAST.LINEAR(Y$122,$X141:$AC141,$X$122:$AC$122)</f>
        <v>2659876.5913314819</v>
      </c>
      <c r="Z193" s="119">
        <f t="shared" si="101"/>
        <v>2693596.1440782398</v>
      </c>
      <c r="AA193" s="119">
        <f t="shared" si="101"/>
        <v>2727315.6968249977</v>
      </c>
      <c r="AB193" s="119">
        <f t="shared" si="101"/>
        <v>2761035.2495717555</v>
      </c>
      <c r="AC193" s="119">
        <f t="shared" si="16"/>
        <v>2794754.8023185264</v>
      </c>
      <c r="AD193" s="119">
        <f t="shared" ref="AD193:AG193" si="102">_xlfn.FORECAST.LINEAR(AD$122,$AC141:$AH141,$AC$122:$AH$122)</f>
        <v>2830246.05271025</v>
      </c>
      <c r="AE193" s="119">
        <f t="shared" si="102"/>
        <v>2865737.3031019568</v>
      </c>
      <c r="AF193" s="119">
        <f t="shared" si="102"/>
        <v>2901228.5534936786</v>
      </c>
      <c r="AG193" s="119">
        <f t="shared" si="102"/>
        <v>2936719.8038854003</v>
      </c>
      <c r="AH193" s="119">
        <f t="shared" si="18"/>
        <v>2972211.0542770978</v>
      </c>
    </row>
    <row r="194" spans="1:34" s="119" customFormat="1" x14ac:dyDescent="0.25">
      <c r="A194" s="130"/>
      <c r="B194" s="119" t="s">
        <v>673</v>
      </c>
      <c r="D194" s="119">
        <f t="shared" si="6"/>
        <v>1296350.3077009246</v>
      </c>
      <c r="E194" s="119">
        <f t="shared" ref="E194:H194" si="103">_xlfn.FORECAST.LINEAR(E$122,$D142:$I142,$D$122:$I$122)</f>
        <v>1319432.1500588059</v>
      </c>
      <c r="F194" s="119">
        <f t="shared" si="103"/>
        <v>1342513.9924166948</v>
      </c>
      <c r="G194" s="119">
        <f t="shared" si="103"/>
        <v>1365595.8347745836</v>
      </c>
      <c r="H194" s="119">
        <f t="shared" si="103"/>
        <v>1388677.6771324724</v>
      </c>
      <c r="I194" s="119">
        <f t="shared" si="8"/>
        <v>1411759.5194903542</v>
      </c>
      <c r="J194" s="119">
        <f t="shared" ref="J194:M194" si="104">_xlfn.FORECAST.LINEAR(I$122,$I142:$N142,$I$122:$N$122)</f>
        <v>1411759.5194903538</v>
      </c>
      <c r="K194" s="119">
        <f t="shared" si="104"/>
        <v>1435211.868625842</v>
      </c>
      <c r="L194" s="119">
        <f t="shared" si="104"/>
        <v>1458664.2177613303</v>
      </c>
      <c r="M194" s="119">
        <f t="shared" si="104"/>
        <v>1482116.5668968186</v>
      </c>
      <c r="N194" s="119">
        <f t="shared" si="10"/>
        <v>1529021.265167794</v>
      </c>
      <c r="O194" s="119">
        <f t="shared" ref="O194:R194" si="105">_xlfn.FORECAST.LINEAR(O$122,$N142:$S142,$N$122:$S$122)</f>
        <v>1555337.1172079146</v>
      </c>
      <c r="P194" s="119">
        <f t="shared" si="105"/>
        <v>1581652.9692480266</v>
      </c>
      <c r="Q194" s="119">
        <f t="shared" si="105"/>
        <v>1607968.8212881461</v>
      </c>
      <c r="R194" s="119">
        <f t="shared" si="105"/>
        <v>1634284.6733282581</v>
      </c>
      <c r="S194" s="119">
        <f t="shared" si="12"/>
        <v>1660600.5253683673</v>
      </c>
      <c r="T194" s="119">
        <f t="shared" ref="T194:W194" si="106">_xlfn.FORECAST.LINEAR(T$122,$S142:$X142,$S$122:$X$122)</f>
        <v>1689844.9643423185</v>
      </c>
      <c r="U194" s="119">
        <f t="shared" si="106"/>
        <v>1719089.4033162668</v>
      </c>
      <c r="V194" s="119">
        <f t="shared" si="106"/>
        <v>1748333.8422902077</v>
      </c>
      <c r="W194" s="119">
        <f t="shared" si="106"/>
        <v>1777578.2812641561</v>
      </c>
      <c r="X194" s="119">
        <f t="shared" si="14"/>
        <v>1806822.7202380972</v>
      </c>
      <c r="Y194" s="119">
        <f t="shared" ref="Y194:AB194" si="107">_xlfn.FORECAST.LINEAR(Y$122,$X142:$AC142,$X$122:$AC$122)</f>
        <v>1836131.8006301448</v>
      </c>
      <c r="Z194" s="119">
        <f t="shared" si="107"/>
        <v>1865440.8810221925</v>
      </c>
      <c r="AA194" s="119">
        <f t="shared" si="107"/>
        <v>1894749.9614142403</v>
      </c>
      <c r="AB194" s="119">
        <f t="shared" si="107"/>
        <v>1924059.0418062881</v>
      </c>
      <c r="AC194" s="119">
        <f t="shared" si="16"/>
        <v>1953368.1221983414</v>
      </c>
      <c r="AD194" s="119">
        <f t="shared" ref="AD194:AG194" si="108">_xlfn.FORECAST.LINEAR(AD$122,$AC142:$AH142,$AC$122:$AH$122)</f>
        <v>1984470.5466531441</v>
      </c>
      <c r="AE194" s="119">
        <f t="shared" si="108"/>
        <v>2015572.9711079597</v>
      </c>
      <c r="AF194" s="119">
        <f t="shared" si="108"/>
        <v>2046675.395562768</v>
      </c>
      <c r="AG194" s="119">
        <f t="shared" si="108"/>
        <v>2077777.8200175762</v>
      </c>
      <c r="AH194" s="119">
        <f t="shared" si="18"/>
        <v>2108880.2444723928</v>
      </c>
    </row>
    <row r="195" spans="1:34" s="119" customFormat="1" x14ac:dyDescent="0.25">
      <c r="A195" s="130"/>
      <c r="B195" s="119" t="s">
        <v>674</v>
      </c>
      <c r="D195" s="119">
        <f t="shared" si="6"/>
        <v>188343.8270781273</v>
      </c>
      <c r="E195" s="119">
        <f t="shared" ref="E195:H195" si="109">_xlfn.FORECAST.LINEAR(E$122,$D143:$I143,$D$122:$I$122)</f>
        <v>189079.46532985126</v>
      </c>
      <c r="F195" s="119">
        <f t="shared" si="109"/>
        <v>189815.10358157521</v>
      </c>
      <c r="G195" s="119">
        <f t="shared" si="109"/>
        <v>190550.74183329893</v>
      </c>
      <c r="H195" s="119">
        <f t="shared" si="109"/>
        <v>191286.38008502289</v>
      </c>
      <c r="I195" s="119">
        <f t="shared" si="8"/>
        <v>192022.01833674684</v>
      </c>
      <c r="J195" s="119">
        <f t="shared" ref="J195:M195" si="110">_xlfn.FORECAST.LINEAR(I$122,$I143:$N143,$I$122:$N$122)</f>
        <v>192022.01833674673</v>
      </c>
      <c r="K195" s="119">
        <f t="shared" si="110"/>
        <v>192540.86890764406</v>
      </c>
      <c r="L195" s="119">
        <f t="shared" si="110"/>
        <v>193059.71947854117</v>
      </c>
      <c r="M195" s="119">
        <f t="shared" si="110"/>
        <v>193578.57004943851</v>
      </c>
      <c r="N195" s="119">
        <f t="shared" si="10"/>
        <v>194616.27119123307</v>
      </c>
      <c r="O195" s="119">
        <f t="shared" ref="O195:R195" si="111">_xlfn.FORECAST.LINEAR(O$122,$N143:$S143,$N$122:$S$122)</f>
        <v>195106.92962281557</v>
      </c>
      <c r="P195" s="119">
        <f t="shared" si="111"/>
        <v>195597.58805439796</v>
      </c>
      <c r="Q195" s="119">
        <f t="shared" si="111"/>
        <v>196088.24648598034</v>
      </c>
      <c r="R195" s="119">
        <f t="shared" si="111"/>
        <v>196578.90491756285</v>
      </c>
      <c r="S195" s="119">
        <f t="shared" si="12"/>
        <v>197069.56334914529</v>
      </c>
      <c r="T195" s="119">
        <f t="shared" ref="T195:W195" si="112">_xlfn.FORECAST.LINEAR(T$122,$S143:$X143,$S$122:$X$122)</f>
        <v>197513.37700695463</v>
      </c>
      <c r="U195" s="119">
        <f t="shared" si="112"/>
        <v>197957.19066476391</v>
      </c>
      <c r="V195" s="119">
        <f t="shared" si="112"/>
        <v>198401.00432257319</v>
      </c>
      <c r="W195" s="119">
        <f t="shared" si="112"/>
        <v>198844.81798038248</v>
      </c>
      <c r="X195" s="119">
        <f t="shared" si="14"/>
        <v>199288.63163819182</v>
      </c>
      <c r="Y195" s="119">
        <f t="shared" ref="Y195:AB195" si="113">_xlfn.FORECAST.LINEAR(Y$122,$X143:$AC143,$X$122:$AC$122)</f>
        <v>199512.25698089489</v>
      </c>
      <c r="Z195" s="119">
        <f t="shared" si="113"/>
        <v>199735.88232359802</v>
      </c>
      <c r="AA195" s="119">
        <f t="shared" si="113"/>
        <v>199959.50766630116</v>
      </c>
      <c r="AB195" s="119">
        <f t="shared" si="113"/>
        <v>200183.13300900423</v>
      </c>
      <c r="AC195" s="119">
        <f t="shared" si="16"/>
        <v>200406.75835170734</v>
      </c>
      <c r="AD195" s="119">
        <f t="shared" ref="AD195:AG195" si="114">_xlfn.FORECAST.LINEAR(AD$122,$AC143:$AH143,$AC$122:$AH$122)</f>
        <v>200648.8337431493</v>
      </c>
      <c r="AE195" s="119">
        <f t="shared" si="114"/>
        <v>200890.90913459123</v>
      </c>
      <c r="AF195" s="119">
        <f t="shared" si="114"/>
        <v>201132.98452603322</v>
      </c>
      <c r="AG195" s="119">
        <f t="shared" si="114"/>
        <v>201375.05991747521</v>
      </c>
      <c r="AH195" s="119">
        <f t="shared" si="18"/>
        <v>201617.13530891718</v>
      </c>
    </row>
    <row r="196" spans="1:34" s="119" customFormat="1" x14ac:dyDescent="0.25">
      <c r="A196" s="130"/>
      <c r="B196" s="119" t="s">
        <v>675</v>
      </c>
      <c r="D196" s="119">
        <f t="shared" si="6"/>
        <v>301288.61683974694</v>
      </c>
      <c r="E196" s="119">
        <f t="shared" ref="E196:H196" si="115">_xlfn.FORECAST.LINEAR(E$122,$D144:$I144,$D$122:$I$122)</f>
        <v>303770.91570257675</v>
      </c>
      <c r="F196" s="119">
        <f t="shared" si="115"/>
        <v>306253.21456540655</v>
      </c>
      <c r="G196" s="119">
        <f t="shared" si="115"/>
        <v>308735.51342823636</v>
      </c>
      <c r="H196" s="119">
        <f t="shared" si="115"/>
        <v>311217.81229106709</v>
      </c>
      <c r="I196" s="119">
        <f t="shared" si="8"/>
        <v>313700.11115389672</v>
      </c>
      <c r="J196" s="119">
        <f t="shared" ref="J196:M196" si="116">_xlfn.FORECAST.LINEAR(I$122,$I144:$N144,$I$122:$N$122)</f>
        <v>313700.11115389597</v>
      </c>
      <c r="K196" s="119">
        <f t="shared" si="116"/>
        <v>315914.06406740285</v>
      </c>
      <c r="L196" s="119">
        <f t="shared" si="116"/>
        <v>318128.01698090881</v>
      </c>
      <c r="M196" s="119">
        <f t="shared" si="116"/>
        <v>320341.9698944157</v>
      </c>
      <c r="N196" s="119">
        <f t="shared" si="10"/>
        <v>324769.87572142866</v>
      </c>
      <c r="O196" s="119">
        <f t="shared" ref="O196:R196" si="117">_xlfn.FORECAST.LINEAR(O$122,$N144:$S144,$N$122:$S$122)</f>
        <v>326980.58359229146</v>
      </c>
      <c r="P196" s="119">
        <f t="shared" si="117"/>
        <v>329191.29146315483</v>
      </c>
      <c r="Q196" s="119">
        <f t="shared" si="117"/>
        <v>331401.99933401728</v>
      </c>
      <c r="R196" s="119">
        <f t="shared" si="117"/>
        <v>333612.70720488066</v>
      </c>
      <c r="S196" s="119">
        <f t="shared" si="12"/>
        <v>335823.41507574415</v>
      </c>
      <c r="T196" s="119">
        <f t="shared" ref="T196:W196" si="118">_xlfn.FORECAST.LINEAR(T$122,$S144:$X144,$S$122:$X$122)</f>
        <v>338306.83311149571</v>
      </c>
      <c r="U196" s="119">
        <f t="shared" si="118"/>
        <v>340790.25114724785</v>
      </c>
      <c r="V196" s="119">
        <f t="shared" si="118"/>
        <v>343273.66918299999</v>
      </c>
      <c r="W196" s="119">
        <f t="shared" si="118"/>
        <v>345757.0872187512</v>
      </c>
      <c r="X196" s="119">
        <f t="shared" si="14"/>
        <v>348240.50525450322</v>
      </c>
      <c r="Y196" s="119">
        <f t="shared" ref="Y196:AB196" si="119">_xlfn.FORECAST.LINEAR(Y$122,$X144:$AC144,$X$122:$AC$122)</f>
        <v>350517.73672617134</v>
      </c>
      <c r="Z196" s="119">
        <f t="shared" si="119"/>
        <v>352794.96819784027</v>
      </c>
      <c r="AA196" s="119">
        <f t="shared" si="119"/>
        <v>355072.19966950826</v>
      </c>
      <c r="AB196" s="119">
        <f t="shared" si="119"/>
        <v>357349.43114117626</v>
      </c>
      <c r="AC196" s="119">
        <f t="shared" si="16"/>
        <v>359626.66261284356</v>
      </c>
      <c r="AD196" s="119">
        <f t="shared" ref="AD196:AG196" si="120">_xlfn.FORECAST.LINEAR(AD$122,$AC144:$AH144,$AC$122:$AH$122)</f>
        <v>361980.61563521903</v>
      </c>
      <c r="AE196" s="119">
        <f t="shared" si="120"/>
        <v>364334.56865759566</v>
      </c>
      <c r="AF196" s="119">
        <f t="shared" si="120"/>
        <v>366688.5216799723</v>
      </c>
      <c r="AG196" s="119">
        <f t="shared" si="120"/>
        <v>369042.47470234893</v>
      </c>
      <c r="AH196" s="119">
        <f t="shared" si="18"/>
        <v>371396.42772472586</v>
      </c>
    </row>
    <row r="197" spans="1:34" s="119" customFormat="1" x14ac:dyDescent="0.25">
      <c r="A197" s="130"/>
    </row>
    <row r="198" spans="1:34" s="119" customFormat="1" x14ac:dyDescent="0.25">
      <c r="A198" s="130"/>
      <c r="B198" s="119" t="s">
        <v>676</v>
      </c>
    </row>
    <row r="199" spans="1:34" s="119" customFormat="1" x14ac:dyDescent="0.25">
      <c r="A199" s="130"/>
      <c r="B199" s="119" t="s">
        <v>677</v>
      </c>
      <c r="D199" s="119">
        <f t="shared" si="6"/>
        <v>165644.7678087824</v>
      </c>
      <c r="E199" s="119">
        <f t="shared" ref="E199:H199" si="121">_xlfn.FORECAST.LINEAR(E$122,$D147:$I147,$D$122:$I$122)</f>
        <v>166054.08572884719</v>
      </c>
      <c r="F199" s="119">
        <f t="shared" si="121"/>
        <v>166463.40364891198</v>
      </c>
      <c r="G199" s="119">
        <f t="shared" si="121"/>
        <v>166872.72156897676</v>
      </c>
      <c r="H199" s="119">
        <f t="shared" si="121"/>
        <v>167282.03948904166</v>
      </c>
      <c r="I199" s="119">
        <f t="shared" si="8"/>
        <v>167691.35740910631</v>
      </c>
      <c r="J199" s="119">
        <f t="shared" ref="J199:M199" si="122">_xlfn.FORECAST.LINEAR(I$122,$I147:$N147,$I$122:$N$122)</f>
        <v>167691.35740910631</v>
      </c>
      <c r="K199" s="119">
        <f t="shared" si="122"/>
        <v>167575.82704834477</v>
      </c>
      <c r="L199" s="119">
        <f t="shared" si="122"/>
        <v>167460.29668758321</v>
      </c>
      <c r="M199" s="119">
        <f t="shared" si="122"/>
        <v>167344.76632682167</v>
      </c>
      <c r="N199" s="119">
        <f t="shared" si="10"/>
        <v>167113.70560529857</v>
      </c>
      <c r="O199" s="119">
        <f t="shared" ref="O199:R199" si="123">_xlfn.FORECAST.LINEAR(O$122,$N147:$S147,$N$122:$S$122)</f>
        <v>166892.23620133364</v>
      </c>
      <c r="P199" s="119">
        <f t="shared" si="123"/>
        <v>166670.76679736871</v>
      </c>
      <c r="Q199" s="119">
        <f t="shared" si="123"/>
        <v>166449.29739340383</v>
      </c>
      <c r="R199" s="119">
        <f t="shared" si="123"/>
        <v>166227.82798943896</v>
      </c>
      <c r="S199" s="119">
        <f t="shared" si="12"/>
        <v>166006.35858547408</v>
      </c>
      <c r="T199" s="119">
        <f t="shared" ref="T199:W199" si="124">_xlfn.FORECAST.LINEAR(T$122,$S147:$X147,$S$122:$X$122)</f>
        <v>165913.92325652961</v>
      </c>
      <c r="U199" s="119">
        <f t="shared" si="124"/>
        <v>165821.48792758511</v>
      </c>
      <c r="V199" s="119">
        <f t="shared" si="124"/>
        <v>165729.05259864064</v>
      </c>
      <c r="W199" s="119">
        <f t="shared" si="124"/>
        <v>165636.61726969617</v>
      </c>
      <c r="X199" s="119">
        <f t="shared" si="14"/>
        <v>165544.18194075167</v>
      </c>
      <c r="Y199" s="119">
        <f t="shared" ref="Y199:AB199" si="125">_xlfn.FORECAST.LINEAR(Y$122,$X147:$AC147,$X$122:$AC$122)</f>
        <v>165435.73880298319</v>
      </c>
      <c r="Z199" s="119">
        <f t="shared" si="125"/>
        <v>165327.29566521468</v>
      </c>
      <c r="AA199" s="119">
        <f t="shared" si="125"/>
        <v>165218.8525274462</v>
      </c>
      <c r="AB199" s="119">
        <f t="shared" si="125"/>
        <v>165110.40938967772</v>
      </c>
      <c r="AC199" s="119">
        <f t="shared" si="16"/>
        <v>165001.96625190921</v>
      </c>
      <c r="AD199" s="119">
        <f t="shared" ref="AD199:AG199" si="126">_xlfn.FORECAST.LINEAR(AD$122,$AC147:$AH147,$AC$122:$AH$122)</f>
        <v>164833.13568836969</v>
      </c>
      <c r="AE199" s="119">
        <f t="shared" si="126"/>
        <v>164664.30512483016</v>
      </c>
      <c r="AF199" s="119">
        <f t="shared" si="126"/>
        <v>164495.47456129064</v>
      </c>
      <c r="AG199" s="119">
        <f t="shared" si="126"/>
        <v>164326.64399775112</v>
      </c>
      <c r="AH199" s="119">
        <f t="shared" si="18"/>
        <v>164157.81343421162</v>
      </c>
    </row>
    <row r="200" spans="1:34" s="119" customFormat="1" x14ac:dyDescent="0.25">
      <c r="A200" s="130"/>
      <c r="B200" s="119" t="s">
        <v>678</v>
      </c>
      <c r="D200" s="119">
        <f t="shared" si="6"/>
        <v>91335.205346914445</v>
      </c>
      <c r="E200" s="119">
        <f t="shared" ref="E200:H200" si="127">_xlfn.FORECAST.LINEAR(E$122,$D148:$I148,$D$122:$I$122)</f>
        <v>91492.82036466783</v>
      </c>
      <c r="F200" s="119">
        <f t="shared" si="127"/>
        <v>91650.435382421216</v>
      </c>
      <c r="G200" s="119">
        <f t="shared" si="127"/>
        <v>91808.050400174601</v>
      </c>
      <c r="H200" s="119">
        <f t="shared" si="127"/>
        <v>91965.665417927987</v>
      </c>
      <c r="I200" s="119">
        <f t="shared" si="8"/>
        <v>92123.280435681343</v>
      </c>
      <c r="J200" s="119">
        <f t="shared" ref="J200:M200" si="128">_xlfn.FORECAST.LINEAR(I$122,$I148:$N148,$I$122:$N$122)</f>
        <v>92123.280435681401</v>
      </c>
      <c r="K200" s="119">
        <f t="shared" si="128"/>
        <v>91954.104780857684</v>
      </c>
      <c r="L200" s="119">
        <f t="shared" si="128"/>
        <v>91784.929126034025</v>
      </c>
      <c r="M200" s="119">
        <f t="shared" si="128"/>
        <v>91615.753471210366</v>
      </c>
      <c r="N200" s="119">
        <f t="shared" si="10"/>
        <v>91277.40216156299</v>
      </c>
      <c r="O200" s="119">
        <f t="shared" ref="O200:R200" si="129">_xlfn.FORECAST.LINEAR(O$122,$N148:$S148,$N$122:$S$122)</f>
        <v>91059.490756838932</v>
      </c>
      <c r="P200" s="119">
        <f t="shared" si="129"/>
        <v>90841.579352114873</v>
      </c>
      <c r="Q200" s="119">
        <f t="shared" si="129"/>
        <v>90623.667947390815</v>
      </c>
      <c r="R200" s="119">
        <f t="shared" si="129"/>
        <v>90405.756542666757</v>
      </c>
      <c r="S200" s="119">
        <f t="shared" si="12"/>
        <v>90187.845137942684</v>
      </c>
      <c r="T200" s="119">
        <f t="shared" ref="T200:W200" si="130">_xlfn.FORECAST.LINEAR(T$122,$S148:$X148,$S$122:$X$122)</f>
        <v>90112.99643525295</v>
      </c>
      <c r="U200" s="119">
        <f t="shared" si="130"/>
        <v>90038.147732563171</v>
      </c>
      <c r="V200" s="119">
        <f t="shared" si="130"/>
        <v>89963.299029873393</v>
      </c>
      <c r="W200" s="119">
        <f t="shared" si="130"/>
        <v>89888.450327183615</v>
      </c>
      <c r="X200" s="119">
        <f t="shared" si="14"/>
        <v>89813.601624493822</v>
      </c>
      <c r="Y200" s="119">
        <f t="shared" ref="Y200:AB200" si="131">_xlfn.FORECAST.LINEAR(Y$122,$X148:$AC148,$X$122:$AC$122)</f>
        <v>89681.76773784199</v>
      </c>
      <c r="Z200" s="119">
        <f t="shared" si="131"/>
        <v>89549.933851190144</v>
      </c>
      <c r="AA200" s="119">
        <f t="shared" si="131"/>
        <v>89418.099964538298</v>
      </c>
      <c r="AB200" s="119">
        <f t="shared" si="131"/>
        <v>89286.266077886452</v>
      </c>
      <c r="AC200" s="119">
        <f t="shared" si="16"/>
        <v>89154.432191234606</v>
      </c>
      <c r="AD200" s="119">
        <f t="shared" ref="AD200:AG200" si="132">_xlfn.FORECAST.LINEAR(AD$122,$AC148:$AH148,$AC$122:$AH$122)</f>
        <v>89052.396983873448</v>
      </c>
      <c r="AE200" s="119">
        <f t="shared" si="132"/>
        <v>88950.361776512262</v>
      </c>
      <c r="AF200" s="119">
        <f t="shared" si="132"/>
        <v>88848.326569151075</v>
      </c>
      <c r="AG200" s="119">
        <f t="shared" si="132"/>
        <v>88746.291361789888</v>
      </c>
      <c r="AH200" s="119">
        <f t="shared" si="18"/>
        <v>88644.256154428702</v>
      </c>
    </row>
    <row r="201" spans="1:34" s="119" customFormat="1" x14ac:dyDescent="0.25">
      <c r="A201" s="130"/>
      <c r="B201" s="119" t="s">
        <v>679</v>
      </c>
      <c r="D201" s="119">
        <f t="shared" si="6"/>
        <v>74309.56246186787</v>
      </c>
      <c r="E201" s="119">
        <f t="shared" ref="E201:H201" si="133">_xlfn.FORECAST.LINEAR(E$122,$D149:$I149,$D$122:$I$122)</f>
        <v>74561.265364179271</v>
      </c>
      <c r="F201" s="119">
        <f t="shared" si="133"/>
        <v>74812.968266490672</v>
      </c>
      <c r="G201" s="119">
        <f t="shared" si="133"/>
        <v>75064.671168802073</v>
      </c>
      <c r="H201" s="119">
        <f t="shared" si="133"/>
        <v>75316.374071113474</v>
      </c>
      <c r="I201" s="119">
        <f t="shared" si="8"/>
        <v>75568.07697342489</v>
      </c>
      <c r="J201" s="119">
        <f t="shared" ref="J201:M201" si="134">_xlfn.FORECAST.LINEAR(I$122,$I149:$N149,$I$122:$N$122)</f>
        <v>75568.07697342489</v>
      </c>
      <c r="K201" s="119">
        <f t="shared" si="134"/>
        <v>75621.722267487043</v>
      </c>
      <c r="L201" s="119">
        <f t="shared" si="134"/>
        <v>75675.367561549181</v>
      </c>
      <c r="M201" s="119">
        <f t="shared" si="134"/>
        <v>75729.01285561132</v>
      </c>
      <c r="N201" s="119">
        <f t="shared" si="10"/>
        <v>75836.303443735596</v>
      </c>
      <c r="O201" s="119">
        <f t="shared" ref="O201:R201" si="135">_xlfn.FORECAST.LINEAR(O$122,$N149:$S149,$N$122:$S$122)</f>
        <v>75832.74544449478</v>
      </c>
      <c r="P201" s="119">
        <f t="shared" si="135"/>
        <v>75829.187445253934</v>
      </c>
      <c r="Q201" s="119">
        <f t="shared" si="135"/>
        <v>75825.629446013103</v>
      </c>
      <c r="R201" s="119">
        <f t="shared" si="135"/>
        <v>75822.071446772257</v>
      </c>
      <c r="S201" s="119">
        <f t="shared" si="12"/>
        <v>75818.513447531412</v>
      </c>
      <c r="T201" s="119">
        <f t="shared" ref="T201:W201" si="136">_xlfn.FORECAST.LINEAR(T$122,$S149:$X149,$S$122:$X$122)</f>
        <v>75800.926821276706</v>
      </c>
      <c r="U201" s="119">
        <f t="shared" si="136"/>
        <v>75783.340195022</v>
      </c>
      <c r="V201" s="119">
        <f t="shared" si="136"/>
        <v>75765.753568767279</v>
      </c>
      <c r="W201" s="119">
        <f t="shared" si="136"/>
        <v>75748.166942512587</v>
      </c>
      <c r="X201" s="119">
        <f t="shared" si="14"/>
        <v>75730.580316257867</v>
      </c>
      <c r="Y201" s="119">
        <f t="shared" ref="Y201:AB201" si="137">_xlfn.FORECAST.LINEAR(Y$122,$X149:$AC149,$X$122:$AC$122)</f>
        <v>75753.971065141202</v>
      </c>
      <c r="Z201" s="119">
        <f t="shared" si="137"/>
        <v>75777.361814024553</v>
      </c>
      <c r="AA201" s="119">
        <f t="shared" si="137"/>
        <v>75800.752562907888</v>
      </c>
      <c r="AB201" s="119">
        <f t="shared" si="137"/>
        <v>75824.143311791224</v>
      </c>
      <c r="AC201" s="119">
        <f t="shared" si="16"/>
        <v>75847.534060674559</v>
      </c>
      <c r="AD201" s="119">
        <f t="shared" ref="AD201:AG201" si="138">_xlfn.FORECAST.LINEAR(AD$122,$AC149:$AH149,$AC$122:$AH$122)</f>
        <v>75780.738704496238</v>
      </c>
      <c r="AE201" s="119">
        <f t="shared" si="138"/>
        <v>75713.943348317902</v>
      </c>
      <c r="AF201" s="119">
        <f t="shared" si="138"/>
        <v>75647.147992139595</v>
      </c>
      <c r="AG201" s="119">
        <f t="shared" si="138"/>
        <v>75580.352635961288</v>
      </c>
      <c r="AH201" s="119">
        <f t="shared" si="18"/>
        <v>75513.557279782952</v>
      </c>
    </row>
    <row r="202" spans="1:34" s="119" customFormat="1" x14ac:dyDescent="0.25">
      <c r="A202" s="130"/>
      <c r="B202" s="119" t="s">
        <v>680</v>
      </c>
      <c r="D202" s="119">
        <f t="shared" si="6"/>
        <v>22042.427402443602</v>
      </c>
      <c r="E202" s="119">
        <f t="shared" ref="E202:H202" si="139">_xlfn.FORECAST.LINEAR(E$122,$D150:$I150,$D$122:$I$122)</f>
        <v>22133.658977228042</v>
      </c>
      <c r="F202" s="119">
        <f t="shared" si="139"/>
        <v>22224.890552012483</v>
      </c>
      <c r="G202" s="119">
        <f t="shared" si="139"/>
        <v>22316.122126796923</v>
      </c>
      <c r="H202" s="119">
        <f t="shared" si="139"/>
        <v>22407.353701581364</v>
      </c>
      <c r="I202" s="119">
        <f t="shared" si="8"/>
        <v>22498.585276365811</v>
      </c>
      <c r="J202" s="119">
        <f t="shared" ref="J202:M202" si="140">_xlfn.FORECAST.LINEAR(I$122,$I150:$N150,$I$122:$N$122)</f>
        <v>22498.585276365804</v>
      </c>
      <c r="K202" s="119">
        <f t="shared" si="140"/>
        <v>22616.051168658742</v>
      </c>
      <c r="L202" s="119">
        <f t="shared" si="140"/>
        <v>22733.517060951708</v>
      </c>
      <c r="M202" s="119">
        <f t="shared" si="140"/>
        <v>22850.982953244646</v>
      </c>
      <c r="N202" s="119">
        <f t="shared" si="10"/>
        <v>23085.914737830542</v>
      </c>
      <c r="O202" s="119">
        <f t="shared" ref="O202:R202" si="141">_xlfn.FORECAST.LINEAR(O$122,$N150:$S150,$N$122:$S$122)</f>
        <v>23258.402669048228</v>
      </c>
      <c r="P202" s="119">
        <f t="shared" si="141"/>
        <v>23430.890600265877</v>
      </c>
      <c r="Q202" s="119">
        <f t="shared" si="141"/>
        <v>23603.378531483526</v>
      </c>
      <c r="R202" s="119">
        <f t="shared" si="141"/>
        <v>23775.866462701233</v>
      </c>
      <c r="S202" s="119">
        <f t="shared" si="12"/>
        <v>23948.354393918817</v>
      </c>
      <c r="T202" s="119">
        <f t="shared" ref="T202:W202" si="142">_xlfn.FORECAST.LINEAR(T$122,$S150:$X150,$S$122:$X$122)</f>
        <v>23989.20839460651</v>
      </c>
      <c r="U202" s="119">
        <f t="shared" si="142"/>
        <v>24030.062395294197</v>
      </c>
      <c r="V202" s="119">
        <f t="shared" si="142"/>
        <v>24070.916395981898</v>
      </c>
      <c r="W202" s="119">
        <f t="shared" si="142"/>
        <v>24111.770396669599</v>
      </c>
      <c r="X202" s="119">
        <f t="shared" si="14"/>
        <v>24152.6243973573</v>
      </c>
      <c r="Y202" s="119">
        <f t="shared" ref="Y202:AB202" si="143">_xlfn.FORECAST.LINEAR(Y$122,$X150:$AC150,$X$122:$AC$122)</f>
        <v>24180.858700339202</v>
      </c>
      <c r="Z202" s="119">
        <f t="shared" si="143"/>
        <v>24209.093003321112</v>
      </c>
      <c r="AA202" s="119">
        <f t="shared" si="143"/>
        <v>24237.327306303014</v>
      </c>
      <c r="AB202" s="119">
        <f t="shared" si="143"/>
        <v>24265.561609284916</v>
      </c>
      <c r="AC202" s="119">
        <f t="shared" si="16"/>
        <v>24293.795912266825</v>
      </c>
      <c r="AD202" s="119">
        <f t="shared" ref="AD202:AG202" si="144">_xlfn.FORECAST.LINEAR(AD$122,$AC150:$AH150,$AC$122:$AH$122)</f>
        <v>24303.736908534331</v>
      </c>
      <c r="AE202" s="119">
        <f t="shared" si="144"/>
        <v>24313.67790480184</v>
      </c>
      <c r="AF202" s="119">
        <f t="shared" si="144"/>
        <v>24323.618901069345</v>
      </c>
      <c r="AG202" s="119">
        <f t="shared" si="144"/>
        <v>24333.559897336851</v>
      </c>
      <c r="AH202" s="119">
        <f t="shared" si="18"/>
        <v>24343.50089360436</v>
      </c>
    </row>
    <row r="203" spans="1:34" s="119" customFormat="1" x14ac:dyDescent="0.25">
      <c r="A203" s="130"/>
      <c r="B203" s="119" t="s">
        <v>681</v>
      </c>
      <c r="D203" s="119">
        <f t="shared" si="6"/>
        <v>9742.2309277891181</v>
      </c>
      <c r="E203" s="119">
        <f t="shared" ref="E203:H203" si="145">_xlfn.FORECAST.LINEAR(E$122,$D151:$I151,$D$122:$I$122)</f>
        <v>9752.5704249783885</v>
      </c>
      <c r="F203" s="119">
        <f t="shared" si="145"/>
        <v>9762.9099221676588</v>
      </c>
      <c r="G203" s="119">
        <f t="shared" si="145"/>
        <v>9773.2494193569328</v>
      </c>
      <c r="H203" s="119">
        <f t="shared" si="145"/>
        <v>9783.5889165462031</v>
      </c>
      <c r="I203" s="119">
        <f t="shared" si="8"/>
        <v>9793.9284137354716</v>
      </c>
      <c r="J203" s="119">
        <f t="shared" ref="J203:M203" si="146">_xlfn.FORECAST.LINEAR(I$122,$I151:$N151,$I$122:$N$122)</f>
        <v>9793.9284137354698</v>
      </c>
      <c r="K203" s="119">
        <f t="shared" si="146"/>
        <v>9819.8719143421913</v>
      </c>
      <c r="L203" s="119">
        <f t="shared" si="146"/>
        <v>9845.8154149489201</v>
      </c>
      <c r="M203" s="119">
        <f t="shared" si="146"/>
        <v>9871.7589155556489</v>
      </c>
      <c r="N203" s="119">
        <f t="shared" si="10"/>
        <v>9923.6459167691082</v>
      </c>
      <c r="O203" s="119">
        <f t="shared" ref="O203:R203" si="147">_xlfn.FORECAST.LINEAR(O$122,$N151:$S151,$N$122:$S$122)</f>
        <v>10058.19108015002</v>
      </c>
      <c r="P203" s="119">
        <f t="shared" si="147"/>
        <v>10192.736243530875</v>
      </c>
      <c r="Q203" s="119">
        <f t="shared" si="147"/>
        <v>10327.281406911789</v>
      </c>
      <c r="R203" s="119">
        <f t="shared" si="147"/>
        <v>10461.826570292644</v>
      </c>
      <c r="S203" s="119">
        <f t="shared" si="12"/>
        <v>10596.371733673528</v>
      </c>
      <c r="T203" s="119">
        <f t="shared" ref="T203:W203" si="148">_xlfn.FORECAST.LINEAR(T$122,$S151:$X151,$S$122:$X$122)</f>
        <v>10607.343522891342</v>
      </c>
      <c r="U203" s="119">
        <f t="shared" si="148"/>
        <v>10618.315312109155</v>
      </c>
      <c r="V203" s="119">
        <f t="shared" si="148"/>
        <v>10629.287101326967</v>
      </c>
      <c r="W203" s="119">
        <f t="shared" si="148"/>
        <v>10640.258890544779</v>
      </c>
      <c r="X203" s="119">
        <f t="shared" si="14"/>
        <v>10651.23067976259</v>
      </c>
      <c r="Y203" s="119">
        <f t="shared" ref="Y203:AB203" si="149">_xlfn.FORECAST.LINEAR(Y$122,$X151:$AC151,$X$122:$AC$122)</f>
        <v>10666.30393984418</v>
      </c>
      <c r="Z203" s="119">
        <f t="shared" si="149"/>
        <v>10681.37719992577</v>
      </c>
      <c r="AA203" s="119">
        <f t="shared" si="149"/>
        <v>10696.450460007356</v>
      </c>
      <c r="AB203" s="119">
        <f t="shared" si="149"/>
        <v>10711.523720088942</v>
      </c>
      <c r="AC203" s="119">
        <f t="shared" si="16"/>
        <v>10726.596980170529</v>
      </c>
      <c r="AD203" s="119">
        <f t="shared" ref="AD203:AG203" si="150">_xlfn.FORECAST.LINEAR(AD$122,$AC151:$AH151,$AC$122:$AH$122)</f>
        <v>10736.052356630458</v>
      </c>
      <c r="AE203" s="119">
        <f t="shared" si="150"/>
        <v>10745.507733090384</v>
      </c>
      <c r="AF203" s="119">
        <f t="shared" si="150"/>
        <v>10754.963109550314</v>
      </c>
      <c r="AG203" s="119">
        <f t="shared" si="150"/>
        <v>10764.418486010243</v>
      </c>
      <c r="AH203" s="119">
        <f t="shared" si="18"/>
        <v>10773.873862470171</v>
      </c>
    </row>
    <row r="204" spans="1:34" s="119" customFormat="1" x14ac:dyDescent="0.25">
      <c r="A204" s="130"/>
      <c r="B204" s="119" t="s">
        <v>682</v>
      </c>
      <c r="D204" s="119">
        <f t="shared" si="6"/>
        <v>4501.2048326990625</v>
      </c>
      <c r="E204" s="119">
        <f t="shared" ref="E204:H204" si="151">_xlfn.FORECAST.LINEAR(E$122,$D152:$I152,$D$122:$I$122)</f>
        <v>4561.8499507836532</v>
      </c>
      <c r="F204" s="119">
        <f t="shared" si="151"/>
        <v>4622.4950688682584</v>
      </c>
      <c r="G204" s="119">
        <f t="shared" si="151"/>
        <v>4683.140186952849</v>
      </c>
      <c r="H204" s="119">
        <f t="shared" si="151"/>
        <v>4743.7853050374542</v>
      </c>
      <c r="I204" s="119">
        <f t="shared" si="8"/>
        <v>4804.430423122054</v>
      </c>
      <c r="J204" s="119">
        <f t="shared" ref="J204:M204" si="152">_xlfn.FORECAST.LINEAR(I$122,$I152:$N152,$I$122:$N$122)</f>
        <v>4804.4304231220522</v>
      </c>
      <c r="K204" s="119">
        <f t="shared" si="152"/>
        <v>4819.7619161087314</v>
      </c>
      <c r="L204" s="119">
        <f t="shared" si="152"/>
        <v>4835.093409095407</v>
      </c>
      <c r="M204" s="119">
        <f t="shared" si="152"/>
        <v>4850.4249020820862</v>
      </c>
      <c r="N204" s="119">
        <f t="shared" si="10"/>
        <v>4881.0878880554419</v>
      </c>
      <c r="O204" s="119">
        <f t="shared" ref="O204:R204" si="153">_xlfn.FORECAST.LINEAR(O$122,$N152:$S152,$N$122:$S$122)</f>
        <v>4895.2932145392479</v>
      </c>
      <c r="P204" s="119">
        <f t="shared" si="153"/>
        <v>4909.4985410230547</v>
      </c>
      <c r="Q204" s="119">
        <f t="shared" si="153"/>
        <v>4923.7038675068579</v>
      </c>
      <c r="R204" s="119">
        <f t="shared" si="153"/>
        <v>4937.9091939906648</v>
      </c>
      <c r="S204" s="119">
        <f t="shared" si="12"/>
        <v>4952.1145204744662</v>
      </c>
      <c r="T204" s="119">
        <f t="shared" ref="T204:W204" si="154">_xlfn.FORECAST.LINEAR(T$122,$S152:$X152,$S$122:$X$122)</f>
        <v>4947.9885365933278</v>
      </c>
      <c r="U204" s="119">
        <f t="shared" si="154"/>
        <v>4943.8625527121912</v>
      </c>
      <c r="V204" s="119">
        <f t="shared" si="154"/>
        <v>4939.7365688310529</v>
      </c>
      <c r="W204" s="119">
        <f t="shared" si="154"/>
        <v>4935.6105849499145</v>
      </c>
      <c r="X204" s="119">
        <f t="shared" si="14"/>
        <v>4931.484601068777</v>
      </c>
      <c r="Y204" s="119">
        <f t="shared" ref="Y204:AB204" si="155">_xlfn.FORECAST.LINEAR(Y$122,$X152:$AC152,$X$122:$AC$122)</f>
        <v>4914.6255476421502</v>
      </c>
      <c r="Z204" s="119">
        <f t="shared" si="155"/>
        <v>4897.7664942155243</v>
      </c>
      <c r="AA204" s="119">
        <f t="shared" si="155"/>
        <v>4880.9074407888911</v>
      </c>
      <c r="AB204" s="119">
        <f t="shared" si="155"/>
        <v>4864.0483873622579</v>
      </c>
      <c r="AC204" s="119">
        <f t="shared" si="16"/>
        <v>4847.1893339356257</v>
      </c>
      <c r="AD204" s="119">
        <f t="shared" ref="AD204:AG204" si="156">_xlfn.FORECAST.LINEAR(AD$122,$AC152:$AH152,$AC$122:$AH$122)</f>
        <v>4823.0539557982629</v>
      </c>
      <c r="AE204" s="119">
        <f t="shared" si="156"/>
        <v>4798.9185776608938</v>
      </c>
      <c r="AF204" s="119">
        <f t="shared" si="156"/>
        <v>4774.7831995235247</v>
      </c>
      <c r="AG204" s="119">
        <f t="shared" si="156"/>
        <v>4750.6478213861556</v>
      </c>
      <c r="AH204" s="119">
        <f t="shared" si="18"/>
        <v>4726.5124432487819</v>
      </c>
    </row>
    <row r="205" spans="1:34" s="119" customFormat="1" x14ac:dyDescent="0.25">
      <c r="A205" s="130"/>
      <c r="B205" s="119" t="s">
        <v>683</v>
      </c>
      <c r="D205" s="119">
        <f t="shared" si="6"/>
        <v>2726.5522732756071</v>
      </c>
      <c r="E205" s="119">
        <f t="shared" ref="E205:H205" si="157">_xlfn.FORECAST.LINEAR(E$122,$D153:$I153,$D$122:$I$122)</f>
        <v>2727.2503378184047</v>
      </c>
      <c r="F205" s="119">
        <f t="shared" si="157"/>
        <v>2727.9484023612022</v>
      </c>
      <c r="G205" s="119">
        <f t="shared" si="157"/>
        <v>2728.6464669039992</v>
      </c>
      <c r="H205" s="119">
        <f t="shared" si="157"/>
        <v>2729.3445314467963</v>
      </c>
      <c r="I205" s="119">
        <f t="shared" si="8"/>
        <v>2730.0425959895938</v>
      </c>
      <c r="J205" s="119">
        <f t="shared" ref="J205:M205" si="158">_xlfn.FORECAST.LINEAR(I$122,$I153:$N153,$I$122:$N$122)</f>
        <v>2730.0425959895874</v>
      </c>
      <c r="K205" s="119">
        <f t="shared" si="158"/>
        <v>2757.6943087083346</v>
      </c>
      <c r="L205" s="119">
        <f t="shared" si="158"/>
        <v>2785.3460214270744</v>
      </c>
      <c r="M205" s="119">
        <f t="shared" si="158"/>
        <v>2812.9977341458143</v>
      </c>
      <c r="N205" s="119">
        <f t="shared" si="10"/>
        <v>2868.3011595832972</v>
      </c>
      <c r="O205" s="119">
        <f t="shared" ref="O205:R205" si="159">_xlfn.FORECAST.LINEAR(O$122,$N153:$S153,$N$122:$S$122)</f>
        <v>2869.1348191403195</v>
      </c>
      <c r="P205" s="119">
        <f t="shared" si="159"/>
        <v>2869.9684786973421</v>
      </c>
      <c r="Q205" s="119">
        <f t="shared" si="159"/>
        <v>2870.8021382543639</v>
      </c>
      <c r="R205" s="119">
        <f t="shared" si="159"/>
        <v>2871.6357978113865</v>
      </c>
      <c r="S205" s="119">
        <f t="shared" si="12"/>
        <v>2872.4694573684083</v>
      </c>
      <c r="T205" s="119">
        <f t="shared" ref="T205:W205" si="160">_xlfn.FORECAST.LINEAR(T$122,$S153:$X153,$S$122:$X$122)</f>
        <v>2881.3783469200607</v>
      </c>
      <c r="U205" s="119">
        <f t="shared" si="160"/>
        <v>2890.2872364717186</v>
      </c>
      <c r="V205" s="119">
        <f t="shared" si="160"/>
        <v>2899.1961260233729</v>
      </c>
      <c r="W205" s="119">
        <f t="shared" si="160"/>
        <v>2908.1050155750272</v>
      </c>
      <c r="X205" s="119">
        <f t="shared" si="14"/>
        <v>2917.0139051266819</v>
      </c>
      <c r="Y205" s="119">
        <f t="shared" ref="Y205:AB205" si="161">_xlfn.FORECAST.LINEAR(Y$122,$X153:$AC153,$X$122:$AC$122)</f>
        <v>2925.1034827081221</v>
      </c>
      <c r="Z205" s="119">
        <f t="shared" si="161"/>
        <v>2933.1930602895573</v>
      </c>
      <c r="AA205" s="119">
        <f t="shared" si="161"/>
        <v>2941.282637870996</v>
      </c>
      <c r="AB205" s="119">
        <f t="shared" si="161"/>
        <v>2949.3722154524348</v>
      </c>
      <c r="AC205" s="119">
        <f t="shared" si="16"/>
        <v>2957.4617930338745</v>
      </c>
      <c r="AD205" s="119">
        <f t="shared" ref="AD205:AG205" si="162">_xlfn.FORECAST.LINEAR(AD$122,$AC153:$AH153,$AC$122:$AH$122)</f>
        <v>2964.8607617835369</v>
      </c>
      <c r="AE205" s="119">
        <f t="shared" si="162"/>
        <v>2972.2597305331965</v>
      </c>
      <c r="AF205" s="119">
        <f t="shared" si="162"/>
        <v>2979.6586992828579</v>
      </c>
      <c r="AG205" s="119">
        <f t="shared" si="162"/>
        <v>2987.0576680325194</v>
      </c>
      <c r="AH205" s="119">
        <f t="shared" si="18"/>
        <v>2994.4566367821785</v>
      </c>
    </row>
    <row r="206" spans="1:34" s="119" customFormat="1" x14ac:dyDescent="0.25">
      <c r="A206" s="130"/>
      <c r="B206" s="119" t="s">
        <v>684</v>
      </c>
      <c r="D206" s="119">
        <f t="shared" si="6"/>
        <v>1993.7964373587984</v>
      </c>
      <c r="E206" s="119">
        <f t="shared" ref="E206:H206" si="163">_xlfn.FORECAST.LINEAR(E$122,$D154:$I154,$D$122:$I$122)</f>
        <v>1992.9263479088474</v>
      </c>
      <c r="F206" s="119">
        <f t="shared" si="163"/>
        <v>1992.0562584588963</v>
      </c>
      <c r="G206" s="119">
        <f t="shared" si="163"/>
        <v>1991.1861690089454</v>
      </c>
      <c r="H206" s="119">
        <f t="shared" si="163"/>
        <v>1990.3160795589945</v>
      </c>
      <c r="I206" s="119">
        <f t="shared" si="8"/>
        <v>1989.4459901090431</v>
      </c>
      <c r="J206" s="119">
        <f t="shared" ref="J206:M206" si="164">_xlfn.FORECAST.LINEAR(I$122,$I154:$N154,$I$122:$N$122)</f>
        <v>1989.4459901090413</v>
      </c>
      <c r="K206" s="119">
        <f t="shared" si="164"/>
        <v>2006.2984927770776</v>
      </c>
      <c r="L206" s="119">
        <f t="shared" si="164"/>
        <v>2023.1509954451067</v>
      </c>
      <c r="M206" s="119">
        <f t="shared" si="164"/>
        <v>2040.0034981131357</v>
      </c>
      <c r="N206" s="119">
        <f t="shared" si="10"/>
        <v>2073.708503449202</v>
      </c>
      <c r="O206" s="119">
        <f t="shared" ref="O206:R206" si="165">_xlfn.FORECAST.LINEAR(O$122,$N154:$S154,$N$122:$S$122)</f>
        <v>2078.5159780629401</v>
      </c>
      <c r="P206" s="119">
        <f t="shared" si="165"/>
        <v>2083.3234526766792</v>
      </c>
      <c r="Q206" s="119">
        <f t="shared" si="165"/>
        <v>2088.1309272904164</v>
      </c>
      <c r="R206" s="119">
        <f t="shared" si="165"/>
        <v>2092.9384019041554</v>
      </c>
      <c r="S206" s="119">
        <f t="shared" si="12"/>
        <v>2097.7458765178944</v>
      </c>
      <c r="T206" s="119">
        <f t="shared" ref="T206:W206" si="166">_xlfn.FORECAST.LINEAR(T$122,$S154:$X154,$S$122:$X$122)</f>
        <v>2105.8880859786095</v>
      </c>
      <c r="U206" s="119">
        <f t="shared" si="166"/>
        <v>2114.030295439321</v>
      </c>
      <c r="V206" s="119">
        <f t="shared" si="166"/>
        <v>2122.1725049000324</v>
      </c>
      <c r="W206" s="119">
        <f t="shared" si="166"/>
        <v>2130.3147143607475</v>
      </c>
      <c r="X206" s="119">
        <f t="shared" si="14"/>
        <v>2138.4569238214585</v>
      </c>
      <c r="Y206" s="119">
        <f t="shared" ref="Y206:AB206" si="167">_xlfn.FORECAST.LINEAR(Y$122,$X154:$AC154,$X$122:$AC$122)</f>
        <v>2146.4120907603628</v>
      </c>
      <c r="Z206" s="119">
        <f t="shared" si="167"/>
        <v>2154.3672576992667</v>
      </c>
      <c r="AA206" s="119">
        <f t="shared" si="167"/>
        <v>2162.3224246381687</v>
      </c>
      <c r="AB206" s="119">
        <f t="shared" si="167"/>
        <v>2170.2775915770726</v>
      </c>
      <c r="AC206" s="119">
        <f t="shared" si="16"/>
        <v>2178.2327585159737</v>
      </c>
      <c r="AD206" s="119">
        <f t="shared" ref="AD206:AG206" si="168">_xlfn.FORECAST.LINEAR(AD$122,$AC154:$AH154,$AC$122:$AH$122)</f>
        <v>2183.4627419733733</v>
      </c>
      <c r="AE206" s="119">
        <f t="shared" si="168"/>
        <v>2188.6927254307739</v>
      </c>
      <c r="AF206" s="119">
        <f t="shared" si="168"/>
        <v>2193.9227088881744</v>
      </c>
      <c r="AG206" s="119">
        <f t="shared" si="168"/>
        <v>2199.1526923455749</v>
      </c>
      <c r="AH206" s="119">
        <f t="shared" si="18"/>
        <v>2204.3826758029741</v>
      </c>
    </row>
    <row r="207" spans="1:34" s="119" customFormat="1" x14ac:dyDescent="0.25">
      <c r="A207" s="130"/>
      <c r="B207" s="119" t="s">
        <v>685</v>
      </c>
      <c r="D207" s="119">
        <f t="shared" si="6"/>
        <v>1257.604225141346</v>
      </c>
      <c r="E207" s="119">
        <f t="shared" ref="E207:H207" si="169">_xlfn.FORECAST.LINEAR(E$122,$D155:$I155,$D$122:$I$122)</f>
        <v>1257.6972827275708</v>
      </c>
      <c r="F207" s="119">
        <f t="shared" si="169"/>
        <v>1257.7903403137959</v>
      </c>
      <c r="G207" s="119">
        <f t="shared" si="169"/>
        <v>1257.883397900021</v>
      </c>
      <c r="H207" s="119">
        <f t="shared" si="169"/>
        <v>1257.9764554862459</v>
      </c>
      <c r="I207" s="119">
        <f t="shared" si="8"/>
        <v>1258.069513072471</v>
      </c>
      <c r="J207" s="119">
        <f t="shared" ref="J207:M207" si="170">_xlfn.FORECAST.LINEAR(I$122,$I155:$N155,$I$122:$N$122)</f>
        <v>1258.0695130724725</v>
      </c>
      <c r="K207" s="119">
        <f t="shared" si="170"/>
        <v>1265.3378328914205</v>
      </c>
      <c r="L207" s="119">
        <f t="shared" si="170"/>
        <v>1272.6061527103684</v>
      </c>
      <c r="M207" s="119">
        <f t="shared" si="170"/>
        <v>1279.8744725293182</v>
      </c>
      <c r="N207" s="119">
        <f t="shared" si="10"/>
        <v>1294.4111121672117</v>
      </c>
      <c r="O207" s="119">
        <f t="shared" ref="O207:R207" si="171">_xlfn.FORECAST.LINEAR(O$122,$N155:$S155,$N$122:$S$122)</f>
        <v>1295.1882183588059</v>
      </c>
      <c r="P207" s="119">
        <f t="shared" si="171"/>
        <v>1295.9653245504001</v>
      </c>
      <c r="Q207" s="119">
        <f t="shared" si="171"/>
        <v>1296.7424307419944</v>
      </c>
      <c r="R207" s="119">
        <f t="shared" si="171"/>
        <v>1297.5195369335888</v>
      </c>
      <c r="S207" s="119">
        <f t="shared" si="12"/>
        <v>1298.2966431251832</v>
      </c>
      <c r="T207" s="119">
        <f t="shared" ref="T207:W207" si="172">_xlfn.FORECAST.LINEAR(T$122,$S155:$X155,$S$122:$X$122)</f>
        <v>1301.0869828799414</v>
      </c>
      <c r="U207" s="119">
        <f t="shared" si="172"/>
        <v>1303.8773226347002</v>
      </c>
      <c r="V207" s="119">
        <f t="shared" si="172"/>
        <v>1306.6676623894591</v>
      </c>
      <c r="W207" s="119">
        <f t="shared" si="172"/>
        <v>1309.458002144218</v>
      </c>
      <c r="X207" s="119">
        <f t="shared" si="14"/>
        <v>1312.2483418989766</v>
      </c>
      <c r="Y207" s="119">
        <f t="shared" ref="Y207:AB207" si="173">_xlfn.FORECAST.LINEAR(Y$122,$X155:$AC155,$X$122:$AC$122)</f>
        <v>1314.6698095593015</v>
      </c>
      <c r="Z207" s="119">
        <f t="shared" si="173"/>
        <v>1317.0912772196266</v>
      </c>
      <c r="AA207" s="119">
        <f t="shared" si="173"/>
        <v>1319.5127448799517</v>
      </c>
      <c r="AB207" s="119">
        <f t="shared" si="173"/>
        <v>1321.9342125402759</v>
      </c>
      <c r="AC207" s="119">
        <f t="shared" si="16"/>
        <v>1324.3556802006005</v>
      </c>
      <c r="AD207" s="119">
        <f t="shared" ref="AD207:AG207" si="174">_xlfn.FORECAST.LINEAR(AD$122,$AC155:$AH155,$AC$122:$AH$122)</f>
        <v>1326.3612717752185</v>
      </c>
      <c r="AE207" s="119">
        <f t="shared" si="174"/>
        <v>1328.3668633498355</v>
      </c>
      <c r="AF207" s="119">
        <f t="shared" si="174"/>
        <v>1330.3724549244535</v>
      </c>
      <c r="AG207" s="119">
        <f t="shared" si="174"/>
        <v>1332.3780464990714</v>
      </c>
      <c r="AH207" s="119">
        <f t="shared" si="18"/>
        <v>1334.3836380736886</v>
      </c>
    </row>
    <row r="208" spans="1:34" s="119" customFormat="1" x14ac:dyDescent="0.25">
      <c r="A208" s="130"/>
      <c r="B208" s="119" t="s">
        <v>686</v>
      </c>
      <c r="D208" s="119">
        <f t="shared" si="6"/>
        <v>1821.0387061796791</v>
      </c>
      <c r="E208" s="119">
        <f t="shared" ref="E208:H208" si="175">_xlfn.FORECAST.LINEAR(E$122,$D156:$I156,$D$122:$I$122)</f>
        <v>1841.3646330111806</v>
      </c>
      <c r="F208" s="119">
        <f t="shared" si="175"/>
        <v>1861.690559842682</v>
      </c>
      <c r="G208" s="119">
        <f t="shared" si="175"/>
        <v>1882.0164866741761</v>
      </c>
      <c r="H208" s="119">
        <f t="shared" si="175"/>
        <v>1902.3424135056775</v>
      </c>
      <c r="I208" s="119">
        <f t="shared" si="8"/>
        <v>1922.668340337174</v>
      </c>
      <c r="J208" s="119">
        <f t="shared" ref="J208:M208" si="176">_xlfn.FORECAST.LINEAR(I$122,$I156:$N156,$I$122:$N$122)</f>
        <v>1922.6683403371717</v>
      </c>
      <c r="K208" s="119">
        <f t="shared" si="176"/>
        <v>1947.0867038309952</v>
      </c>
      <c r="L208" s="119">
        <f t="shared" si="176"/>
        <v>1971.5050673248188</v>
      </c>
      <c r="M208" s="119">
        <f t="shared" si="176"/>
        <v>1995.9234308186424</v>
      </c>
      <c r="N208" s="119">
        <f t="shared" si="10"/>
        <v>2044.760157806285</v>
      </c>
      <c r="O208" s="119">
        <f t="shared" ref="O208:R208" si="177">_xlfn.FORECAST.LINEAR(O$122,$N156:$S156,$N$122:$S$122)</f>
        <v>2062.0793587968947</v>
      </c>
      <c r="P208" s="119">
        <f t="shared" si="177"/>
        <v>2079.3985597874998</v>
      </c>
      <c r="Q208" s="119">
        <f t="shared" si="177"/>
        <v>2096.7177607781123</v>
      </c>
      <c r="R208" s="119">
        <f t="shared" si="177"/>
        <v>2114.0369617687247</v>
      </c>
      <c r="S208" s="119">
        <f t="shared" si="12"/>
        <v>2131.3561627593372</v>
      </c>
      <c r="T208" s="119">
        <f t="shared" ref="T208:W208" si="178">_xlfn.FORECAST.LINEAR(T$122,$S156:$X156,$S$122:$X$122)</f>
        <v>2145.5229193432351</v>
      </c>
      <c r="U208" s="119">
        <f t="shared" si="178"/>
        <v>2159.6896759271294</v>
      </c>
      <c r="V208" s="119">
        <f t="shared" si="178"/>
        <v>2173.8564325110274</v>
      </c>
      <c r="W208" s="119">
        <f t="shared" si="178"/>
        <v>2188.0231890949253</v>
      </c>
      <c r="X208" s="119">
        <f t="shared" si="14"/>
        <v>2202.1899456788215</v>
      </c>
      <c r="Y208" s="119">
        <f t="shared" ref="Y208:AB208" si="179">_xlfn.FORECAST.LINEAR(Y$122,$X156:$AC156,$X$122:$AC$122)</f>
        <v>2213.7438298251036</v>
      </c>
      <c r="Z208" s="119">
        <f t="shared" si="179"/>
        <v>2225.2977139713839</v>
      </c>
      <c r="AA208" s="119">
        <f t="shared" si="179"/>
        <v>2236.8515981176679</v>
      </c>
      <c r="AB208" s="119">
        <f t="shared" si="179"/>
        <v>2248.4054822639482</v>
      </c>
      <c r="AC208" s="119">
        <f t="shared" si="16"/>
        <v>2259.9593664102308</v>
      </c>
      <c r="AD208" s="119">
        <f t="shared" ref="AD208:AG208" si="180">_xlfn.FORECAST.LINEAR(AD$122,$AC156:$AH156,$AC$122:$AH$122)</f>
        <v>2269.9458205734991</v>
      </c>
      <c r="AE208" s="119">
        <f t="shared" si="180"/>
        <v>2279.932274736766</v>
      </c>
      <c r="AF208" s="119">
        <f t="shared" si="180"/>
        <v>2289.9187289000329</v>
      </c>
      <c r="AG208" s="119">
        <f t="shared" si="180"/>
        <v>2299.9051830632998</v>
      </c>
      <c r="AH208" s="119">
        <f t="shared" si="18"/>
        <v>2309.8916372265685</v>
      </c>
    </row>
    <row r="209" spans="1:34" s="119" customFormat="1" x14ac:dyDescent="0.25">
      <c r="A209" s="130"/>
      <c r="B209" s="119" t="s">
        <v>687</v>
      </c>
      <c r="D209" s="119">
        <f t="shared" si="6"/>
        <v>446527.31052367203</v>
      </c>
      <c r="E209" s="119">
        <f t="shared" ref="E209:H209" si="181">_xlfn.FORECAST.LINEAR(E$122,$D157:$I157,$D$122:$I$122)</f>
        <v>449143.00616997946</v>
      </c>
      <c r="F209" s="119">
        <f t="shared" si="181"/>
        <v>451758.70181628689</v>
      </c>
      <c r="G209" s="119">
        <f t="shared" si="181"/>
        <v>454374.39746259432</v>
      </c>
      <c r="H209" s="119">
        <f t="shared" si="181"/>
        <v>456990.09310890175</v>
      </c>
      <c r="I209" s="119">
        <f t="shared" si="8"/>
        <v>459605.78875520854</v>
      </c>
      <c r="J209" s="119">
        <f t="shared" ref="J209:M209" si="182">_xlfn.FORECAST.LINEAR(I$122,$I157:$N157,$I$122:$N$122)</f>
        <v>459605.78875520825</v>
      </c>
      <c r="K209" s="119">
        <f t="shared" si="182"/>
        <v>461945.94840737619</v>
      </c>
      <c r="L209" s="119">
        <f t="shared" si="182"/>
        <v>464286.10805954505</v>
      </c>
      <c r="M209" s="119">
        <f t="shared" si="182"/>
        <v>466626.26771171298</v>
      </c>
      <c r="N209" s="119">
        <f t="shared" si="10"/>
        <v>471306.58701604983</v>
      </c>
      <c r="O209" s="119">
        <f t="shared" ref="O209:R209" si="183">_xlfn.FORECAST.LINEAR(O$122,$N157:$S157,$N$122:$S$122)</f>
        <v>473648.57835100777</v>
      </c>
      <c r="P209" s="119">
        <f t="shared" si="183"/>
        <v>475990.56968596485</v>
      </c>
      <c r="Q209" s="119">
        <f t="shared" si="183"/>
        <v>478332.56102092192</v>
      </c>
      <c r="R209" s="119">
        <f t="shared" si="183"/>
        <v>480674.55235587899</v>
      </c>
      <c r="S209" s="119">
        <f t="shared" si="12"/>
        <v>483016.54369083582</v>
      </c>
      <c r="T209" s="119">
        <f t="shared" ref="T209:W209" si="184">_xlfn.FORECAST.LINEAR(T$122,$S157:$X157,$S$122:$X$122)</f>
        <v>485463.54795089737</v>
      </c>
      <c r="U209" s="119">
        <f t="shared" si="184"/>
        <v>487910.55221095867</v>
      </c>
      <c r="V209" s="119">
        <f t="shared" si="184"/>
        <v>490357.55647101905</v>
      </c>
      <c r="W209" s="119">
        <f t="shared" si="184"/>
        <v>492804.56073108036</v>
      </c>
      <c r="X209" s="119">
        <f t="shared" si="14"/>
        <v>495251.56499114045</v>
      </c>
      <c r="Y209" s="119">
        <f t="shared" ref="Y209:AB209" si="185">_xlfn.FORECAST.LINEAR(Y$122,$X157:$AC157,$X$122:$AC$122)</f>
        <v>497481.93147450732</v>
      </c>
      <c r="Z209" s="119">
        <f t="shared" si="185"/>
        <v>499712.29795787437</v>
      </c>
      <c r="AA209" s="119">
        <f t="shared" si="185"/>
        <v>501942.66444124235</v>
      </c>
      <c r="AB209" s="119">
        <f t="shared" si="185"/>
        <v>504173.0309246094</v>
      </c>
      <c r="AC209" s="119">
        <f t="shared" si="16"/>
        <v>506403.3974079761</v>
      </c>
      <c r="AD209" s="119">
        <f t="shared" ref="AD209:AG209" si="186">_xlfn.FORECAST.LINEAR(AD$122,$AC157:$AH157,$AC$122:$AH$122)</f>
        <v>508948.83452984411</v>
      </c>
      <c r="AE209" s="119">
        <f t="shared" si="186"/>
        <v>511494.27165171131</v>
      </c>
      <c r="AF209" s="119">
        <f t="shared" si="186"/>
        <v>514039.70877357945</v>
      </c>
      <c r="AG209" s="119">
        <f t="shared" si="186"/>
        <v>516585.14589544758</v>
      </c>
      <c r="AH209" s="119">
        <f t="shared" si="18"/>
        <v>519130.58301731542</v>
      </c>
    </row>
    <row r="210" spans="1:34" s="119" customFormat="1" x14ac:dyDescent="0.25">
      <c r="A210" s="130"/>
      <c r="B210" s="119" t="s">
        <v>688</v>
      </c>
      <c r="D210" s="119">
        <f t="shared" si="6"/>
        <v>360015.48701808741</v>
      </c>
      <c r="E210" s="119">
        <f t="shared" ref="E210:H210" si="187">_xlfn.FORECAST.LINEAR(E$122,$D158:$I158,$D$122:$I$122)</f>
        <v>361396.95681791194</v>
      </c>
      <c r="F210" s="119">
        <f t="shared" si="187"/>
        <v>362778.42661773646</v>
      </c>
      <c r="G210" s="119">
        <f t="shared" si="187"/>
        <v>364159.89641756145</v>
      </c>
      <c r="H210" s="119">
        <f t="shared" si="187"/>
        <v>365541.36621738598</v>
      </c>
      <c r="I210" s="119">
        <f t="shared" si="8"/>
        <v>366922.83601721044</v>
      </c>
      <c r="J210" s="119">
        <f t="shared" ref="J210:M210" si="188">_xlfn.FORECAST.LINEAR(I$122,$I158:$N158,$I$122:$N$122)</f>
        <v>366922.8360172105</v>
      </c>
      <c r="K210" s="119">
        <f t="shared" si="188"/>
        <v>368033.36864577979</v>
      </c>
      <c r="L210" s="119">
        <f t="shared" si="188"/>
        <v>369143.90127434907</v>
      </c>
      <c r="M210" s="119">
        <f t="shared" si="188"/>
        <v>370254.43390291836</v>
      </c>
      <c r="N210" s="119">
        <f t="shared" si="10"/>
        <v>372475.4991600567</v>
      </c>
      <c r="O210" s="119">
        <f t="shared" ref="O210:R210" si="189">_xlfn.FORECAST.LINEAR(O$122,$N158:$S158,$N$122:$S$122)</f>
        <v>373501.4523756823</v>
      </c>
      <c r="P210" s="119">
        <f t="shared" si="189"/>
        <v>374527.40559130791</v>
      </c>
      <c r="Q210" s="119">
        <f t="shared" si="189"/>
        <v>375553.35880693351</v>
      </c>
      <c r="R210" s="119">
        <f t="shared" si="189"/>
        <v>376579.31202255911</v>
      </c>
      <c r="S210" s="119">
        <f t="shared" si="12"/>
        <v>377605.26523818477</v>
      </c>
      <c r="T210" s="119">
        <f t="shared" ref="T210:W210" si="190">_xlfn.FORECAST.LINEAR(T$122,$S158:$X158,$S$122:$X$122)</f>
        <v>378634.80314715044</v>
      </c>
      <c r="U210" s="119">
        <f t="shared" si="190"/>
        <v>379664.34105611616</v>
      </c>
      <c r="V210" s="119">
        <f t="shared" si="190"/>
        <v>380693.87896508141</v>
      </c>
      <c r="W210" s="119">
        <f t="shared" si="190"/>
        <v>381723.41687404667</v>
      </c>
      <c r="X210" s="119">
        <f t="shared" si="14"/>
        <v>382752.95478301222</v>
      </c>
      <c r="Y210" s="119">
        <f t="shared" ref="Y210:AB210" si="191">_xlfn.FORECAST.LINEAR(Y$122,$X158:$AC158,$X$122:$AC$122)</f>
        <v>383559.92933916673</v>
      </c>
      <c r="Z210" s="119">
        <f t="shared" si="191"/>
        <v>384366.90389532153</v>
      </c>
      <c r="AA210" s="119">
        <f t="shared" si="191"/>
        <v>385173.87845147611</v>
      </c>
      <c r="AB210" s="119">
        <f t="shared" si="191"/>
        <v>385980.85300763091</v>
      </c>
      <c r="AC210" s="119">
        <f t="shared" si="16"/>
        <v>386787.82756378572</v>
      </c>
      <c r="AD210" s="119">
        <f t="shared" ref="AD210:AG210" si="192">_xlfn.FORECAST.LINEAR(AD$122,$AC158:$AH158,$AC$122:$AH$122)</f>
        <v>387766.71816589055</v>
      </c>
      <c r="AE210" s="119">
        <f t="shared" si="192"/>
        <v>388745.60876799561</v>
      </c>
      <c r="AF210" s="119">
        <f t="shared" si="192"/>
        <v>389724.49937010044</v>
      </c>
      <c r="AG210" s="119">
        <f t="shared" si="192"/>
        <v>390703.38997220527</v>
      </c>
      <c r="AH210" s="119">
        <f t="shared" si="18"/>
        <v>391682.28057431034</v>
      </c>
    </row>
    <row r="211" spans="1:34" s="119" customFormat="1" x14ac:dyDescent="0.25">
      <c r="A211" s="130"/>
      <c r="B211" s="119" t="s">
        <v>689</v>
      </c>
      <c r="D211" s="119">
        <f t="shared" si="6"/>
        <v>4260.4648507166712</v>
      </c>
      <c r="E211" s="119">
        <f t="shared" ref="E211:H211" si="193">_xlfn.FORECAST.LINEAR(E$122,$D159:$I159,$D$122:$I$122)</f>
        <v>4315.601181789214</v>
      </c>
      <c r="F211" s="119">
        <f t="shared" si="193"/>
        <v>4370.7375128617714</v>
      </c>
      <c r="G211" s="119">
        <f t="shared" si="193"/>
        <v>4425.8738439343142</v>
      </c>
      <c r="H211" s="119">
        <f t="shared" si="193"/>
        <v>4481.010175006857</v>
      </c>
      <c r="I211" s="119">
        <f t="shared" si="8"/>
        <v>4536.1465060794108</v>
      </c>
      <c r="J211" s="119">
        <f t="shared" ref="J211:M211" si="194">_xlfn.FORECAST.LINEAR(I$122,$I159:$N159,$I$122:$N$122)</f>
        <v>4536.1465060794144</v>
      </c>
      <c r="K211" s="119">
        <f t="shared" si="194"/>
        <v>4590.7092483495653</v>
      </c>
      <c r="L211" s="119">
        <f t="shared" si="194"/>
        <v>4645.2719906197017</v>
      </c>
      <c r="M211" s="119">
        <f t="shared" si="194"/>
        <v>4699.8347328898526</v>
      </c>
      <c r="N211" s="119">
        <f t="shared" si="10"/>
        <v>4808.9602174301435</v>
      </c>
      <c r="O211" s="119">
        <f t="shared" ref="O211:R211" si="195">_xlfn.FORECAST.LINEAR(O$122,$N159:$S159,$N$122:$S$122)</f>
        <v>4864.1436260590272</v>
      </c>
      <c r="P211" s="119">
        <f t="shared" si="195"/>
        <v>4919.327034687929</v>
      </c>
      <c r="Q211" s="119">
        <f t="shared" si="195"/>
        <v>4974.5104433168162</v>
      </c>
      <c r="R211" s="119">
        <f t="shared" si="195"/>
        <v>5029.6938519457035</v>
      </c>
      <c r="S211" s="119">
        <f t="shared" si="12"/>
        <v>5084.877260574609</v>
      </c>
      <c r="T211" s="119">
        <f t="shared" ref="T211:W211" si="196">_xlfn.FORECAST.LINEAR(T$122,$S159:$X159,$S$122:$X$122)</f>
        <v>5140.2585659473116</v>
      </c>
      <c r="U211" s="119">
        <f t="shared" si="196"/>
        <v>5195.6398713200033</v>
      </c>
      <c r="V211" s="119">
        <f t="shared" si="196"/>
        <v>5251.021176692695</v>
      </c>
      <c r="W211" s="119">
        <f t="shared" si="196"/>
        <v>5306.4024820654013</v>
      </c>
      <c r="X211" s="119">
        <f t="shared" si="14"/>
        <v>5361.7837874380939</v>
      </c>
      <c r="Y211" s="119">
        <f t="shared" ref="Y211:AB211" si="197">_xlfn.FORECAST.LINEAR(Y$122,$X159:$AC159,$X$122:$AC$122)</f>
        <v>5411.4161621592648</v>
      </c>
      <c r="Z211" s="119">
        <f t="shared" si="197"/>
        <v>5461.048536880422</v>
      </c>
      <c r="AA211" s="119">
        <f t="shared" si="197"/>
        <v>5510.6809116015793</v>
      </c>
      <c r="AB211" s="119">
        <f t="shared" si="197"/>
        <v>5560.3132863227365</v>
      </c>
      <c r="AC211" s="119">
        <f t="shared" si="16"/>
        <v>5609.945661043882</v>
      </c>
      <c r="AD211" s="119">
        <f t="shared" ref="AD211:AG211" si="198">_xlfn.FORECAST.LINEAR(AD$122,$AC159:$AH159,$AC$122:$AH$122)</f>
        <v>5661.6265848931653</v>
      </c>
      <c r="AE211" s="119">
        <f t="shared" si="198"/>
        <v>5713.3075087424513</v>
      </c>
      <c r="AF211" s="119">
        <f t="shared" si="198"/>
        <v>5764.9884325917228</v>
      </c>
      <c r="AG211" s="119">
        <f t="shared" si="198"/>
        <v>5816.6693564409943</v>
      </c>
      <c r="AH211" s="119">
        <f t="shared" si="18"/>
        <v>5868.350280290274</v>
      </c>
    </row>
    <row r="212" spans="1:34" s="119" customFormat="1" x14ac:dyDescent="0.25">
      <c r="A212" s="130"/>
      <c r="B212" s="119" t="s">
        <v>690</v>
      </c>
      <c r="D212" s="119">
        <f t="shared" si="6"/>
        <v>82251.358654866926</v>
      </c>
      <c r="E212" s="119">
        <f t="shared" ref="E212:H212" si="199">_xlfn.FORECAST.LINEAR(E$122,$D160:$I160,$D$122:$I$122)</f>
        <v>83430.44817027729</v>
      </c>
      <c r="F212" s="119">
        <f t="shared" si="199"/>
        <v>84609.537685687654</v>
      </c>
      <c r="G212" s="119">
        <f t="shared" si="199"/>
        <v>85788.627201098017</v>
      </c>
      <c r="H212" s="119">
        <f t="shared" si="199"/>
        <v>86967.716716508381</v>
      </c>
      <c r="I212" s="119">
        <f t="shared" si="8"/>
        <v>88146.806231918759</v>
      </c>
      <c r="J212" s="119">
        <f t="shared" ref="J212:M212" si="200">_xlfn.FORECAST.LINEAR(I$122,$I160:$N160,$I$122:$N$122)</f>
        <v>88146.806231918745</v>
      </c>
      <c r="K212" s="119">
        <f t="shared" si="200"/>
        <v>89321.870513247326</v>
      </c>
      <c r="L212" s="119">
        <f t="shared" si="200"/>
        <v>90496.934794576373</v>
      </c>
      <c r="M212" s="119">
        <f t="shared" si="200"/>
        <v>91671.99907590542</v>
      </c>
      <c r="N212" s="119">
        <f t="shared" si="10"/>
        <v>94022.12763856299</v>
      </c>
      <c r="O212" s="119">
        <f t="shared" ref="O212:R212" si="201">_xlfn.FORECAST.LINEAR(O$122,$N160:$S160,$N$122:$S$122)</f>
        <v>95282.982349265832</v>
      </c>
      <c r="P212" s="119">
        <f t="shared" si="201"/>
        <v>96543.837059968151</v>
      </c>
      <c r="Q212" s="119">
        <f t="shared" si="201"/>
        <v>97804.691770670936</v>
      </c>
      <c r="R212" s="119">
        <f t="shared" si="201"/>
        <v>99065.54648137372</v>
      </c>
      <c r="S212" s="119">
        <f t="shared" si="12"/>
        <v>100326.40119207655</v>
      </c>
      <c r="T212" s="119">
        <f t="shared" ref="T212:W212" si="202">_xlfn.FORECAST.LINEAR(T$122,$S160:$X160,$S$122:$X$122)</f>
        <v>101688.48623779882</v>
      </c>
      <c r="U212" s="119">
        <f t="shared" si="202"/>
        <v>103050.5712835216</v>
      </c>
      <c r="V212" s="119">
        <f t="shared" si="202"/>
        <v>104412.65632924438</v>
      </c>
      <c r="W212" s="119">
        <f t="shared" si="202"/>
        <v>105774.74137496715</v>
      </c>
      <c r="X212" s="119">
        <f t="shared" si="14"/>
        <v>107136.82642069018</v>
      </c>
      <c r="Y212" s="119">
        <f t="shared" ref="Y212:AB212" si="203">_xlfn.FORECAST.LINEAR(Y$122,$X160:$AC160,$X$122:$AC$122)</f>
        <v>108510.5859731813</v>
      </c>
      <c r="Z212" s="119">
        <f t="shared" si="203"/>
        <v>109884.34552567266</v>
      </c>
      <c r="AA212" s="119">
        <f t="shared" si="203"/>
        <v>111258.10507816356</v>
      </c>
      <c r="AB212" s="119">
        <f t="shared" si="203"/>
        <v>112631.86463065492</v>
      </c>
      <c r="AC212" s="119">
        <f t="shared" si="16"/>
        <v>114005.62418314634</v>
      </c>
      <c r="AD212" s="119">
        <f t="shared" ref="AD212:AG212" si="204">_xlfn.FORECAST.LINEAR(AD$122,$AC160:$AH160,$AC$122:$AH$122)</f>
        <v>115520.48977905978</v>
      </c>
      <c r="AE212" s="119">
        <f t="shared" si="204"/>
        <v>117035.35537497373</v>
      </c>
      <c r="AF212" s="119">
        <f t="shared" si="204"/>
        <v>118550.22097088723</v>
      </c>
      <c r="AG212" s="119">
        <f t="shared" si="204"/>
        <v>120065.08656680072</v>
      </c>
      <c r="AH212" s="119">
        <f t="shared" si="18"/>
        <v>121579.95216271473</v>
      </c>
    </row>
    <row r="213" spans="1:34" s="119" customFormat="1" x14ac:dyDescent="0.25">
      <c r="A213" s="130"/>
      <c r="B213" s="119" t="s">
        <v>691</v>
      </c>
      <c r="D213" s="119">
        <f t="shared" si="6"/>
        <v>257612.73524661269</v>
      </c>
      <c r="E213" s="119">
        <f t="shared" ref="E213:H213" si="205">_xlfn.FORECAST.LINEAR(E$122,$D161:$I161,$D$122:$I$122)</f>
        <v>259175.91560837533</v>
      </c>
      <c r="F213" s="119">
        <f t="shared" si="205"/>
        <v>260739.09597013844</v>
      </c>
      <c r="G213" s="119">
        <f t="shared" si="205"/>
        <v>262302.27633190108</v>
      </c>
      <c r="H213" s="119">
        <f t="shared" si="205"/>
        <v>263865.45669366373</v>
      </c>
      <c r="I213" s="119">
        <f t="shared" si="8"/>
        <v>265428.63705542689</v>
      </c>
      <c r="J213" s="119">
        <f t="shared" ref="J213:M213" si="206">_xlfn.FORECAST.LINEAR(I$122,$I161:$N161,$I$122:$N$122)</f>
        <v>265428.63705542684</v>
      </c>
      <c r="K213" s="119">
        <f t="shared" si="206"/>
        <v>266952.87103078142</v>
      </c>
      <c r="L213" s="119">
        <f t="shared" si="206"/>
        <v>268477.10500613647</v>
      </c>
      <c r="M213" s="119">
        <f t="shared" si="206"/>
        <v>270001.33898149105</v>
      </c>
      <c r="N213" s="119">
        <f t="shared" si="10"/>
        <v>273049.8069322005</v>
      </c>
      <c r="O213" s="119">
        <f t="shared" ref="O213:R213" si="207">_xlfn.FORECAST.LINEAR(O$122,$N161:$S161,$N$122:$S$122)</f>
        <v>274425.16736857686</v>
      </c>
      <c r="P213" s="119">
        <f t="shared" si="207"/>
        <v>275800.52780495305</v>
      </c>
      <c r="Q213" s="119">
        <f t="shared" si="207"/>
        <v>277175.88824132876</v>
      </c>
      <c r="R213" s="119">
        <f t="shared" si="207"/>
        <v>278551.24867770495</v>
      </c>
      <c r="S213" s="119">
        <f t="shared" si="12"/>
        <v>279926.60911408061</v>
      </c>
      <c r="T213" s="119">
        <f t="shared" ref="T213:W213" si="208">_xlfn.FORECAST.LINEAR(T$122,$S161:$X161,$S$122:$X$122)</f>
        <v>281331.34297883371</v>
      </c>
      <c r="U213" s="119">
        <f t="shared" si="208"/>
        <v>282736.07684358675</v>
      </c>
      <c r="V213" s="119">
        <f t="shared" si="208"/>
        <v>284140.81070833979</v>
      </c>
      <c r="W213" s="119">
        <f t="shared" si="208"/>
        <v>285545.54457309283</v>
      </c>
      <c r="X213" s="119">
        <f t="shared" si="14"/>
        <v>286950.27843784622</v>
      </c>
      <c r="Y213" s="119">
        <f t="shared" ref="Y213:AB213" si="209">_xlfn.FORECAST.LINEAR(Y$122,$X161:$AC161,$X$122:$AC$122)</f>
        <v>288215.8833795432</v>
      </c>
      <c r="Z213" s="119">
        <f t="shared" si="209"/>
        <v>289481.48832124053</v>
      </c>
      <c r="AA213" s="119">
        <f t="shared" si="209"/>
        <v>290747.09326293739</v>
      </c>
      <c r="AB213" s="119">
        <f t="shared" si="209"/>
        <v>292012.69820463471</v>
      </c>
      <c r="AC213" s="119">
        <f t="shared" si="16"/>
        <v>293278.3031463318</v>
      </c>
      <c r="AD213" s="119">
        <f t="shared" ref="AD213:AG213" si="210">_xlfn.FORECAST.LINEAR(AD$122,$AC161:$AH161,$AC$122:$AH$122)</f>
        <v>292441.49708710262</v>
      </c>
      <c r="AE213" s="119">
        <f t="shared" si="210"/>
        <v>291604.69102787366</v>
      </c>
      <c r="AF213" s="119">
        <f t="shared" si="210"/>
        <v>290767.88496864447</v>
      </c>
      <c r="AG213" s="119">
        <f t="shared" si="210"/>
        <v>289931.07890941529</v>
      </c>
      <c r="AH213" s="119">
        <f t="shared" si="18"/>
        <v>289094.27285018627</v>
      </c>
    </row>
    <row r="214" spans="1:34" s="119" customFormat="1" x14ac:dyDescent="0.25">
      <c r="A214" s="130"/>
      <c r="B214" s="119" t="s">
        <v>692</v>
      </c>
      <c r="D214" s="119">
        <f t="shared" si="6"/>
        <v>200937.92608336359</v>
      </c>
      <c r="E214" s="119">
        <f t="shared" ref="E214:H214" si="211">_xlfn.FORECAST.LINEAR(E$122,$D162:$I162,$D$122:$I$122)</f>
        <v>201941.43414143985</v>
      </c>
      <c r="F214" s="119">
        <f t="shared" si="211"/>
        <v>202944.94219951611</v>
      </c>
      <c r="G214" s="119">
        <f t="shared" si="211"/>
        <v>203948.45025759237</v>
      </c>
      <c r="H214" s="119">
        <f t="shared" si="211"/>
        <v>204951.95831566863</v>
      </c>
      <c r="I214" s="119">
        <f t="shared" si="8"/>
        <v>205955.46637374494</v>
      </c>
      <c r="J214" s="119">
        <f t="shared" ref="J214:M214" si="212">_xlfn.FORECAST.LINEAR(I$122,$I162:$N162,$I$122:$N$122)</f>
        <v>205955.46637374442</v>
      </c>
      <c r="K214" s="119">
        <f t="shared" si="212"/>
        <v>207047.57490814058</v>
      </c>
      <c r="L214" s="119">
        <f t="shared" si="212"/>
        <v>208139.68344253674</v>
      </c>
      <c r="M214" s="119">
        <f t="shared" si="212"/>
        <v>209231.7919769329</v>
      </c>
      <c r="N214" s="119">
        <f t="shared" si="10"/>
        <v>211416.0090457254</v>
      </c>
      <c r="O214" s="119">
        <f t="shared" ref="O214:R214" si="213">_xlfn.FORECAST.LINEAR(O$122,$N162:$S162,$N$122:$S$122)</f>
        <v>212449.31856489764</v>
      </c>
      <c r="P214" s="119">
        <f t="shared" si="213"/>
        <v>213482.62808406982</v>
      </c>
      <c r="Q214" s="119">
        <f t="shared" si="213"/>
        <v>214515.93760324246</v>
      </c>
      <c r="R214" s="119">
        <f t="shared" si="213"/>
        <v>215549.24712241464</v>
      </c>
      <c r="S214" s="119">
        <f t="shared" si="12"/>
        <v>216582.55664158697</v>
      </c>
      <c r="T214" s="119">
        <f t="shared" ref="T214:W214" si="214">_xlfn.FORECAST.LINEAR(T$122,$S162:$X162,$S$122:$X$122)</f>
        <v>217569.11253466434</v>
      </c>
      <c r="U214" s="119">
        <f t="shared" si="214"/>
        <v>218555.66842774185</v>
      </c>
      <c r="V214" s="119">
        <f t="shared" si="214"/>
        <v>219542.22432081914</v>
      </c>
      <c r="W214" s="119">
        <f t="shared" si="214"/>
        <v>220528.78021389642</v>
      </c>
      <c r="X214" s="119">
        <f t="shared" si="14"/>
        <v>221515.33610697396</v>
      </c>
      <c r="Y214" s="119">
        <f t="shared" ref="Y214:AB214" si="215">_xlfn.FORECAST.LINEAR(Y$122,$X162:$AC162,$X$122:$AC$122)</f>
        <v>222519.35106473463</v>
      </c>
      <c r="Z214" s="119">
        <f t="shared" si="215"/>
        <v>223523.36602249532</v>
      </c>
      <c r="AA214" s="119">
        <f t="shared" si="215"/>
        <v>224527.38098025601</v>
      </c>
      <c r="AB214" s="119">
        <f t="shared" si="215"/>
        <v>225531.39593801671</v>
      </c>
      <c r="AC214" s="119">
        <f t="shared" si="16"/>
        <v>226535.41089577723</v>
      </c>
      <c r="AD214" s="119">
        <f t="shared" ref="AD214:AG214" si="216">_xlfn.FORECAST.LINEAR(AD$122,$AC162:$AH162,$AC$122:$AH$122)</f>
        <v>225602.06729596248</v>
      </c>
      <c r="AE214" s="119">
        <f t="shared" si="216"/>
        <v>224668.72369614756</v>
      </c>
      <c r="AF214" s="119">
        <f t="shared" si="216"/>
        <v>223735.38009633287</v>
      </c>
      <c r="AG214" s="119">
        <f t="shared" si="216"/>
        <v>222802.03649651818</v>
      </c>
      <c r="AH214" s="119">
        <f t="shared" si="18"/>
        <v>221868.69289670337</v>
      </c>
    </row>
    <row r="215" spans="1:34" s="119" customFormat="1" x14ac:dyDescent="0.25">
      <c r="A215" s="130"/>
      <c r="B215" s="119" t="s">
        <v>693</v>
      </c>
      <c r="D215" s="119">
        <f t="shared" si="6"/>
        <v>12808.243620150781</v>
      </c>
      <c r="E215" s="119">
        <f t="shared" ref="E215:H215" si="217">_xlfn.FORECAST.LINEAR(E$122,$D163:$I163,$D$122:$I$122)</f>
        <v>12983.471697766334</v>
      </c>
      <c r="F215" s="119">
        <f t="shared" si="217"/>
        <v>13158.699775381945</v>
      </c>
      <c r="G215" s="119">
        <f t="shared" si="217"/>
        <v>13333.927852997498</v>
      </c>
      <c r="H215" s="119">
        <f t="shared" si="217"/>
        <v>13509.155930613109</v>
      </c>
      <c r="I215" s="119">
        <f t="shared" si="8"/>
        <v>13684.384008228688</v>
      </c>
      <c r="J215" s="119">
        <f t="shared" ref="J215:M215" si="218">_xlfn.FORECAST.LINEAR(I$122,$I163:$N163,$I$122:$N$122)</f>
        <v>13684.384008228721</v>
      </c>
      <c r="K215" s="119">
        <f t="shared" si="218"/>
        <v>13845.830974286713</v>
      </c>
      <c r="L215" s="119">
        <f t="shared" si="218"/>
        <v>14007.277940344706</v>
      </c>
      <c r="M215" s="119">
        <f t="shared" si="218"/>
        <v>14168.72490640264</v>
      </c>
      <c r="N215" s="119">
        <f t="shared" si="10"/>
        <v>14491.618838518587</v>
      </c>
      <c r="O215" s="119">
        <f t="shared" ref="O215:R215" si="219">_xlfn.FORECAST.LINEAR(O$122,$N163:$S163,$N$122:$S$122)</f>
        <v>14600.988716887136</v>
      </c>
      <c r="P215" s="119">
        <f t="shared" si="219"/>
        <v>14710.358595255704</v>
      </c>
      <c r="Q215" s="119">
        <f t="shared" si="219"/>
        <v>14819.728473624244</v>
      </c>
      <c r="R215" s="119">
        <f t="shared" si="219"/>
        <v>14929.098351992812</v>
      </c>
      <c r="S215" s="119">
        <f t="shared" si="12"/>
        <v>15038.468230361352</v>
      </c>
      <c r="T215" s="119">
        <f t="shared" ref="T215:W215" si="220">_xlfn.FORECAST.LINEAR(T$122,$S163:$X163,$S$122:$X$122)</f>
        <v>15154.466021408036</v>
      </c>
      <c r="U215" s="119">
        <f t="shared" si="220"/>
        <v>15270.46381245472</v>
      </c>
      <c r="V215" s="119">
        <f t="shared" si="220"/>
        <v>15386.461603501404</v>
      </c>
      <c r="W215" s="119">
        <f t="shared" si="220"/>
        <v>15502.459394548088</v>
      </c>
      <c r="X215" s="119">
        <f t="shared" si="14"/>
        <v>15618.457185594771</v>
      </c>
      <c r="Y215" s="119">
        <f t="shared" ref="Y215:AB215" si="221">_xlfn.FORECAST.LINEAR(Y$122,$X163:$AC163,$X$122:$AC$122)</f>
        <v>15712.654710041388</v>
      </c>
      <c r="Z215" s="119">
        <f t="shared" si="221"/>
        <v>15806.852234488004</v>
      </c>
      <c r="AA215" s="119">
        <f t="shared" si="221"/>
        <v>15901.04975893462</v>
      </c>
      <c r="AB215" s="119">
        <f t="shared" si="221"/>
        <v>15995.247283381235</v>
      </c>
      <c r="AC215" s="119">
        <f t="shared" si="16"/>
        <v>16089.444807827824</v>
      </c>
      <c r="AD215" s="119">
        <f t="shared" ref="AD215:AG215" si="222">_xlfn.FORECAST.LINEAR(AD$122,$AC163:$AH163,$AC$122:$AH$122)</f>
        <v>16164.910829623346</v>
      </c>
      <c r="AE215" s="119">
        <f t="shared" si="222"/>
        <v>16240.376851418871</v>
      </c>
      <c r="AF215" s="119">
        <f t="shared" si="222"/>
        <v>16315.842873214395</v>
      </c>
      <c r="AG215" s="119">
        <f t="shared" si="222"/>
        <v>16391.308895009919</v>
      </c>
      <c r="AH215" s="119">
        <f t="shared" si="18"/>
        <v>16466.774916805443</v>
      </c>
    </row>
    <row r="216" spans="1:34" s="119" customFormat="1" x14ac:dyDescent="0.25">
      <c r="A216" s="130"/>
      <c r="B216" s="119" t="s">
        <v>694</v>
      </c>
      <c r="D216" s="119">
        <f t="shared" si="6"/>
        <v>15431.144177665512</v>
      </c>
      <c r="E216" s="119">
        <f t="shared" ref="E216:H216" si="223">_xlfn.FORECAST.LINEAR(E$122,$D164:$I164,$D$122:$I$122)</f>
        <v>15370.476639141707</v>
      </c>
      <c r="F216" s="119">
        <f t="shared" si="223"/>
        <v>15309.809100617887</v>
      </c>
      <c r="G216" s="119">
        <f t="shared" si="223"/>
        <v>15249.141562094082</v>
      </c>
      <c r="H216" s="119">
        <f t="shared" si="223"/>
        <v>15188.474023570263</v>
      </c>
      <c r="I216" s="119">
        <f t="shared" si="8"/>
        <v>15127.806485046473</v>
      </c>
      <c r="J216" s="119">
        <f t="shared" ref="J216:M216" si="224">_xlfn.FORECAST.LINEAR(I$122,$I164:$N164,$I$122:$N$122)</f>
        <v>15127.806485046458</v>
      </c>
      <c r="K216" s="119">
        <f t="shared" si="224"/>
        <v>14988.839090391761</v>
      </c>
      <c r="L216" s="119">
        <f t="shared" si="224"/>
        <v>14849.871695737122</v>
      </c>
      <c r="M216" s="119">
        <f t="shared" si="224"/>
        <v>14710.904301082424</v>
      </c>
      <c r="N216" s="119">
        <f t="shared" si="10"/>
        <v>14432.969511773128</v>
      </c>
      <c r="O216" s="119">
        <f t="shared" ref="O216:R216" si="225">_xlfn.FORECAST.LINEAR(O$122,$N164:$S164,$N$122:$S$122)</f>
        <v>14317.876670723606</v>
      </c>
      <c r="P216" s="119">
        <f t="shared" si="225"/>
        <v>14202.783829674125</v>
      </c>
      <c r="Q216" s="119">
        <f t="shared" si="225"/>
        <v>14087.690988624614</v>
      </c>
      <c r="R216" s="119">
        <f t="shared" si="225"/>
        <v>13972.598147575132</v>
      </c>
      <c r="S216" s="119">
        <f t="shared" si="12"/>
        <v>13857.50530652564</v>
      </c>
      <c r="T216" s="119">
        <f t="shared" ref="T216:W216" si="226">_xlfn.FORECAST.LINEAR(T$122,$S164:$X164,$S$122:$X$122)</f>
        <v>13683.51471461216</v>
      </c>
      <c r="U216" s="119">
        <f t="shared" si="226"/>
        <v>13509.524122698698</v>
      </c>
      <c r="V216" s="119">
        <f t="shared" si="226"/>
        <v>13335.533530785178</v>
      </c>
      <c r="W216" s="119">
        <f t="shared" si="226"/>
        <v>13161.542938871717</v>
      </c>
      <c r="X216" s="119">
        <f t="shared" si="14"/>
        <v>12987.552346958208</v>
      </c>
      <c r="Y216" s="119">
        <f t="shared" ref="Y216:AB216" si="227">_xlfn.FORECAST.LINEAR(Y$122,$X164:$AC164,$X$122:$AC$122)</f>
        <v>12758.539257397293</v>
      </c>
      <c r="Z216" s="119">
        <f t="shared" si="227"/>
        <v>12529.526167836448</v>
      </c>
      <c r="AA216" s="119">
        <f t="shared" si="227"/>
        <v>12300.513078275544</v>
      </c>
      <c r="AB216" s="119">
        <f t="shared" si="227"/>
        <v>12071.49998871464</v>
      </c>
      <c r="AC216" s="119">
        <f t="shared" si="16"/>
        <v>11842.486899153753</v>
      </c>
      <c r="AD216" s="119">
        <f t="shared" ref="AD216:AG216" si="228">_xlfn.FORECAST.LINEAR(AD$122,$AC164:$AH164,$AC$122:$AH$122)</f>
        <v>11542.736266790889</v>
      </c>
      <c r="AE216" s="119">
        <f t="shared" si="228"/>
        <v>11242.985634427867</v>
      </c>
      <c r="AF216" s="119">
        <f t="shared" si="228"/>
        <v>10943.235002064961</v>
      </c>
      <c r="AG216" s="119">
        <f t="shared" si="228"/>
        <v>10643.484369702055</v>
      </c>
      <c r="AH216" s="119">
        <f t="shared" si="18"/>
        <v>10343.733737339047</v>
      </c>
    </row>
    <row r="217" spans="1:34" s="119" customFormat="1" x14ac:dyDescent="0.25">
      <c r="A217" s="130"/>
      <c r="B217" s="119" t="s">
        <v>695</v>
      </c>
      <c r="D217" s="119">
        <f t="shared" si="6"/>
        <v>16534.77529951965</v>
      </c>
      <c r="E217" s="119">
        <f t="shared" ref="E217:H217" si="229">_xlfn.FORECAST.LINEAR(E$122,$D165:$I165,$D$122:$I$122)</f>
        <v>16859.26444741548</v>
      </c>
      <c r="F217" s="119">
        <f t="shared" si="229"/>
        <v>17183.753595311195</v>
      </c>
      <c r="G217" s="119">
        <f t="shared" si="229"/>
        <v>17508.242743207025</v>
      </c>
      <c r="H217" s="119">
        <f t="shared" si="229"/>
        <v>17832.73189110274</v>
      </c>
      <c r="I217" s="119">
        <f t="shared" si="8"/>
        <v>18157.22103899845</v>
      </c>
      <c r="J217" s="119">
        <f t="shared" ref="J217:M217" si="230">_xlfn.FORECAST.LINEAR(I$122,$I165:$N165,$I$122:$N$122)</f>
        <v>18157.221038998454</v>
      </c>
      <c r="K217" s="119">
        <f t="shared" si="230"/>
        <v>18446.63363168051</v>
      </c>
      <c r="L217" s="119">
        <f t="shared" si="230"/>
        <v>18736.046224362566</v>
      </c>
      <c r="M217" s="119">
        <f t="shared" si="230"/>
        <v>19025.458817044622</v>
      </c>
      <c r="N217" s="119">
        <f t="shared" si="10"/>
        <v>19604.284002408844</v>
      </c>
      <c r="O217" s="119">
        <f t="shared" ref="O217:R217" si="231">_xlfn.FORECAST.LINEAR(O$122,$N165:$S165,$N$122:$S$122)</f>
        <v>19837.29762695916</v>
      </c>
      <c r="P217" s="119">
        <f t="shared" si="231"/>
        <v>20070.311251509469</v>
      </c>
      <c r="Q217" s="119">
        <f t="shared" si="231"/>
        <v>20303.324876059778</v>
      </c>
      <c r="R217" s="119">
        <f t="shared" si="231"/>
        <v>20536.338500610087</v>
      </c>
      <c r="S217" s="119">
        <f t="shared" si="12"/>
        <v>20769.352125160352</v>
      </c>
      <c r="T217" s="119">
        <f t="shared" ref="T217:W217" si="232">_xlfn.FORECAST.LINEAR(T$122,$S165:$X165,$S$122:$X$122)</f>
        <v>21124.345377407386</v>
      </c>
      <c r="U217" s="119">
        <f t="shared" si="232"/>
        <v>21479.338629654259</v>
      </c>
      <c r="V217" s="119">
        <f t="shared" si="232"/>
        <v>21834.331881901249</v>
      </c>
      <c r="W217" s="119">
        <f t="shared" si="232"/>
        <v>22189.325134148239</v>
      </c>
      <c r="X217" s="119">
        <f t="shared" si="14"/>
        <v>22544.318386395174</v>
      </c>
      <c r="Y217" s="119">
        <f t="shared" ref="Y217:AB217" si="233">_xlfn.FORECAST.LINEAR(Y$122,$X165:$AC165,$X$122:$AC$122)</f>
        <v>22844.622796235606</v>
      </c>
      <c r="Z217" s="119">
        <f t="shared" si="233"/>
        <v>23144.927206075867</v>
      </c>
      <c r="AA217" s="119">
        <f t="shared" si="233"/>
        <v>23445.231615916244</v>
      </c>
      <c r="AB217" s="119">
        <f t="shared" si="233"/>
        <v>23745.536025756621</v>
      </c>
      <c r="AC217" s="119">
        <f t="shared" si="16"/>
        <v>24045.840435596921</v>
      </c>
      <c r="AD217" s="119">
        <f t="shared" ref="AD217:AG217" si="234">_xlfn.FORECAST.LINEAR(AD$122,$AC165:$AH165,$AC$122:$AH$122)</f>
        <v>24274.299747680372</v>
      </c>
      <c r="AE217" s="119">
        <f t="shared" si="234"/>
        <v>24502.759059763863</v>
      </c>
      <c r="AF217" s="119">
        <f t="shared" si="234"/>
        <v>24731.218371847353</v>
      </c>
      <c r="AG217" s="119">
        <f t="shared" si="234"/>
        <v>24959.677683930844</v>
      </c>
      <c r="AH217" s="119">
        <f t="shared" si="18"/>
        <v>25188.136996014342</v>
      </c>
    </row>
    <row r="218" spans="1:34" s="119" customFormat="1" x14ac:dyDescent="0.25">
      <c r="A218" s="130"/>
      <c r="B218" s="119" t="s">
        <v>696</v>
      </c>
      <c r="D218" s="119">
        <f t="shared" si="6"/>
        <v>11900.646065913403</v>
      </c>
      <c r="E218" s="119">
        <f t="shared" ref="E218:H218" si="235">_xlfn.FORECAST.LINEAR(E$122,$D166:$I166,$D$122:$I$122)</f>
        <v>12021.268682612397</v>
      </c>
      <c r="F218" s="119">
        <f t="shared" si="235"/>
        <v>12141.891299311392</v>
      </c>
      <c r="G218" s="119">
        <f t="shared" si="235"/>
        <v>12262.513916010357</v>
      </c>
      <c r="H218" s="119">
        <f t="shared" si="235"/>
        <v>12383.136532709352</v>
      </c>
      <c r="I218" s="119">
        <f t="shared" si="8"/>
        <v>12503.759149408355</v>
      </c>
      <c r="J218" s="119">
        <f t="shared" ref="J218:M218" si="236">_xlfn.FORECAST.LINEAR(I$122,$I166:$N166,$I$122:$N$122)</f>
        <v>12503.759149408346</v>
      </c>
      <c r="K218" s="119">
        <f t="shared" si="236"/>
        <v>12623.992426281591</v>
      </c>
      <c r="L218" s="119">
        <f t="shared" si="236"/>
        <v>12744.225703154836</v>
      </c>
      <c r="M218" s="119">
        <f t="shared" si="236"/>
        <v>12864.458980028081</v>
      </c>
      <c r="N218" s="119">
        <f t="shared" si="10"/>
        <v>13104.925533774574</v>
      </c>
      <c r="O218" s="119">
        <f t="shared" ref="O218:R218" si="237">_xlfn.FORECAST.LINEAR(O$122,$N166:$S166,$N$122:$S$122)</f>
        <v>13219.685789108917</v>
      </c>
      <c r="P218" s="119">
        <f t="shared" si="237"/>
        <v>13334.446044443292</v>
      </c>
      <c r="Q218" s="119">
        <f t="shared" si="237"/>
        <v>13449.206299777667</v>
      </c>
      <c r="R218" s="119">
        <f t="shared" si="237"/>
        <v>13563.966555112012</v>
      </c>
      <c r="S218" s="119">
        <f t="shared" si="12"/>
        <v>13678.726810446415</v>
      </c>
      <c r="T218" s="119">
        <f t="shared" ref="T218:W218" si="238">_xlfn.FORECAST.LINEAR(T$122,$S166:$X166,$S$122:$X$122)</f>
        <v>13799.904330741992</v>
      </c>
      <c r="U218" s="119">
        <f t="shared" si="238"/>
        <v>13921.081851037539</v>
      </c>
      <c r="V218" s="119">
        <f t="shared" si="238"/>
        <v>14042.259371333115</v>
      </c>
      <c r="W218" s="119">
        <f t="shared" si="238"/>
        <v>14163.436891628662</v>
      </c>
      <c r="X218" s="119">
        <f t="shared" si="14"/>
        <v>14284.614411924238</v>
      </c>
      <c r="Y218" s="119">
        <f t="shared" ref="Y218:AB218" si="239">_xlfn.FORECAST.LINEAR(Y$122,$X166:$AC166,$X$122:$AC$122)</f>
        <v>14380.715551134606</v>
      </c>
      <c r="Z218" s="119">
        <f t="shared" si="239"/>
        <v>14476.816690344975</v>
      </c>
      <c r="AA218" s="119">
        <f t="shared" si="239"/>
        <v>14572.917829555343</v>
      </c>
      <c r="AB218" s="119">
        <f t="shared" si="239"/>
        <v>14669.018968765682</v>
      </c>
      <c r="AC218" s="119">
        <f t="shared" si="16"/>
        <v>14765.12010797603</v>
      </c>
      <c r="AD218" s="119">
        <f t="shared" ref="AD218:AG218" si="240">_xlfn.FORECAST.LINEAR(AD$122,$AC166:$AH166,$AC$122:$AH$122)</f>
        <v>14857.482947045675</v>
      </c>
      <c r="AE218" s="119">
        <f t="shared" si="240"/>
        <v>14949.8457861153</v>
      </c>
      <c r="AF218" s="119">
        <f t="shared" si="240"/>
        <v>15042.208625184925</v>
      </c>
      <c r="AG218" s="119">
        <f t="shared" si="240"/>
        <v>15134.57146425455</v>
      </c>
      <c r="AH218" s="119">
        <f t="shared" si="18"/>
        <v>15226.934303324178</v>
      </c>
    </row>
    <row r="219" spans="1:34" s="119" customFormat="1" x14ac:dyDescent="0.25">
      <c r="A219" s="130"/>
      <c r="B219" s="119" t="s">
        <v>697</v>
      </c>
      <c r="D219" s="119">
        <f t="shared" si="6"/>
        <v>169308.71405112883</v>
      </c>
      <c r="E219" s="119">
        <f t="shared" ref="E219:H219" si="241">_xlfn.FORECAST.LINEAR(E$122,$D167:$I167,$D$122:$I$122)</f>
        <v>171160.44383432809</v>
      </c>
      <c r="F219" s="119">
        <f t="shared" si="241"/>
        <v>173012.17361752782</v>
      </c>
      <c r="G219" s="119">
        <f t="shared" si="241"/>
        <v>174863.90340072708</v>
      </c>
      <c r="H219" s="119">
        <f t="shared" si="241"/>
        <v>176715.63318392681</v>
      </c>
      <c r="I219" s="119">
        <f t="shared" si="8"/>
        <v>178567.3629671259</v>
      </c>
      <c r="J219" s="119">
        <f t="shared" ref="J219:M219" si="242">_xlfn.FORECAST.LINEAR(I$122,$I167:$N167,$I$122:$N$122)</f>
        <v>178567.36296712607</v>
      </c>
      <c r="K219" s="119">
        <f t="shared" si="242"/>
        <v>179600.23137861141</v>
      </c>
      <c r="L219" s="119">
        <f t="shared" si="242"/>
        <v>180633.09979009698</v>
      </c>
      <c r="M219" s="119">
        <f t="shared" si="242"/>
        <v>181665.96820158232</v>
      </c>
      <c r="N219" s="119">
        <f t="shared" si="10"/>
        <v>183731.705024553</v>
      </c>
      <c r="O219" s="119">
        <f t="shared" ref="O219:R219" si="243">_xlfn.FORECAST.LINEAR(O$122,$N167:$S167,$N$122:$S$122)</f>
        <v>184144.89998375264</v>
      </c>
      <c r="P219" s="119">
        <f t="shared" si="243"/>
        <v>184558.09494295239</v>
      </c>
      <c r="Q219" s="119">
        <f t="shared" si="243"/>
        <v>184971.28990215214</v>
      </c>
      <c r="R219" s="119">
        <f t="shared" si="243"/>
        <v>185384.48486135178</v>
      </c>
      <c r="S219" s="119">
        <f t="shared" si="12"/>
        <v>185797.67982055148</v>
      </c>
      <c r="T219" s="119">
        <f t="shared" ref="T219:W219" si="244">_xlfn.FORECAST.LINEAR(T$122,$S167:$X167,$S$122:$X$122)</f>
        <v>186008.95186069311</v>
      </c>
      <c r="U219" s="119">
        <f t="shared" si="244"/>
        <v>186220.22390083468</v>
      </c>
      <c r="V219" s="119">
        <f t="shared" si="244"/>
        <v>186431.49594097631</v>
      </c>
      <c r="W219" s="119">
        <f t="shared" si="244"/>
        <v>186642.76798111794</v>
      </c>
      <c r="X219" s="119">
        <f t="shared" si="14"/>
        <v>186854.04002125951</v>
      </c>
      <c r="Y219" s="119">
        <f t="shared" ref="Y219:AB219" si="245">_xlfn.FORECAST.LINEAR(Y$122,$X167:$AC167,$X$122:$AC$122)</f>
        <v>187348.11743254692</v>
      </c>
      <c r="Z219" s="119">
        <f t="shared" si="245"/>
        <v>187842.19484383415</v>
      </c>
      <c r="AA219" s="119">
        <f t="shared" si="245"/>
        <v>188336.27225512138</v>
      </c>
      <c r="AB219" s="119">
        <f t="shared" si="245"/>
        <v>188830.34966640873</v>
      </c>
      <c r="AC219" s="119">
        <f t="shared" si="16"/>
        <v>189324.42707769587</v>
      </c>
      <c r="AD219" s="119">
        <f t="shared" ref="AD219:AG219" si="246">_xlfn.FORECAST.LINEAR(AD$122,$AC167:$AH167,$AC$122:$AH$122)</f>
        <v>190024.74154110486</v>
      </c>
      <c r="AE219" s="119">
        <f t="shared" si="246"/>
        <v>190725.05600451422</v>
      </c>
      <c r="AF219" s="119">
        <f t="shared" si="246"/>
        <v>191425.37046792335</v>
      </c>
      <c r="AG219" s="119">
        <f t="shared" si="246"/>
        <v>192125.68493133248</v>
      </c>
      <c r="AH219" s="119">
        <f t="shared" si="18"/>
        <v>192825.99939474184</v>
      </c>
    </row>
    <row r="220" spans="1:34" s="119" customFormat="1" x14ac:dyDescent="0.25">
      <c r="A220" s="130"/>
      <c r="B220" s="119" t="s">
        <v>698</v>
      </c>
      <c r="D220" s="119">
        <f t="shared" si="6"/>
        <v>38226.965109691766</v>
      </c>
      <c r="E220" s="119">
        <f t="shared" ref="E220:H220" si="247">_xlfn.FORECAST.LINEAR(E$122,$D168:$I168,$D$122:$I$122)</f>
        <v>38273.373767348676</v>
      </c>
      <c r="F220" s="119">
        <f t="shared" si="247"/>
        <v>38319.782425005571</v>
      </c>
      <c r="G220" s="119">
        <f t="shared" si="247"/>
        <v>38366.191082662466</v>
      </c>
      <c r="H220" s="119">
        <f t="shared" si="247"/>
        <v>38412.599740319361</v>
      </c>
      <c r="I220" s="119">
        <f t="shared" si="8"/>
        <v>38459.008397976264</v>
      </c>
      <c r="J220" s="119">
        <f t="shared" ref="J220:M220" si="248">_xlfn.FORECAST.LINEAR(I$122,$I168:$N168,$I$122:$N$122)</f>
        <v>38459.008397976286</v>
      </c>
      <c r="K220" s="119">
        <f t="shared" si="248"/>
        <v>38393.457418889186</v>
      </c>
      <c r="L220" s="119">
        <f t="shared" si="248"/>
        <v>38327.906439802086</v>
      </c>
      <c r="M220" s="119">
        <f t="shared" si="248"/>
        <v>38262.355460715014</v>
      </c>
      <c r="N220" s="119">
        <f t="shared" si="10"/>
        <v>38131.253502540836</v>
      </c>
      <c r="O220" s="119">
        <f t="shared" ref="O220:R220" si="249">_xlfn.FORECAST.LINEAR(O$122,$N168:$S168,$N$122:$S$122)</f>
        <v>38029.697900010302</v>
      </c>
      <c r="P220" s="119">
        <f t="shared" si="249"/>
        <v>37928.142297479761</v>
      </c>
      <c r="Q220" s="119">
        <f t="shared" si="249"/>
        <v>37826.586694949219</v>
      </c>
      <c r="R220" s="119">
        <f t="shared" si="249"/>
        <v>37725.031092418678</v>
      </c>
      <c r="S220" s="119">
        <f t="shared" si="12"/>
        <v>37623.475489888158</v>
      </c>
      <c r="T220" s="119">
        <f t="shared" ref="T220:W220" si="250">_xlfn.FORECAST.LINEAR(T$122,$S168:$X168,$S$122:$X$122)</f>
        <v>37510.739102772553</v>
      </c>
      <c r="U220" s="119">
        <f t="shared" si="250"/>
        <v>37398.002715656912</v>
      </c>
      <c r="V220" s="119">
        <f t="shared" si="250"/>
        <v>37285.2663285413</v>
      </c>
      <c r="W220" s="119">
        <f t="shared" si="250"/>
        <v>37172.529941425688</v>
      </c>
      <c r="X220" s="119">
        <f t="shared" si="14"/>
        <v>37059.793554310054</v>
      </c>
      <c r="Y220" s="119">
        <f t="shared" ref="Y220:AB220" si="251">_xlfn.FORECAST.LINEAR(Y$122,$X168:$AC168,$X$122:$AC$122)</f>
        <v>37072.613990722122</v>
      </c>
      <c r="Z220" s="119">
        <f t="shared" si="251"/>
        <v>37085.434427134183</v>
      </c>
      <c r="AA220" s="119">
        <f t="shared" si="251"/>
        <v>37098.254863546244</v>
      </c>
      <c r="AB220" s="119">
        <f t="shared" si="251"/>
        <v>37111.075299958313</v>
      </c>
      <c r="AC220" s="119">
        <f t="shared" si="16"/>
        <v>37123.895736370381</v>
      </c>
      <c r="AD220" s="119">
        <f t="shared" ref="AD220:AG220" si="252">_xlfn.FORECAST.LINEAR(AD$122,$AC168:$AH168,$AC$122:$AH$122)</f>
        <v>37122.18531185155</v>
      </c>
      <c r="AE220" s="119">
        <f t="shared" si="252"/>
        <v>37120.474887332726</v>
      </c>
      <c r="AF220" s="119">
        <f t="shared" si="252"/>
        <v>37118.76446281391</v>
      </c>
      <c r="AG220" s="119">
        <f t="shared" si="252"/>
        <v>37117.054038295086</v>
      </c>
      <c r="AH220" s="119">
        <f t="shared" si="18"/>
        <v>37115.343613776269</v>
      </c>
    </row>
    <row r="221" spans="1:34" s="119" customFormat="1" x14ac:dyDescent="0.25">
      <c r="A221" s="130"/>
      <c r="B221" s="119" t="s">
        <v>699</v>
      </c>
      <c r="D221" s="119">
        <f t="shared" si="6"/>
        <v>131081.74894143688</v>
      </c>
      <c r="E221" s="119">
        <f t="shared" ref="E221:H221" si="253">_xlfn.FORECAST.LINEAR(E$122,$D169:$I169,$D$122:$I$122)</f>
        <v>132887.07006697962</v>
      </c>
      <c r="F221" s="119">
        <f t="shared" si="253"/>
        <v>134692.3911925219</v>
      </c>
      <c r="G221" s="119">
        <f t="shared" si="253"/>
        <v>136497.71231806464</v>
      </c>
      <c r="H221" s="119">
        <f t="shared" si="253"/>
        <v>138303.03344360739</v>
      </c>
      <c r="I221" s="119">
        <f t="shared" si="8"/>
        <v>140108.35456914961</v>
      </c>
      <c r="J221" s="119">
        <f t="shared" ref="J221:M221" si="254">_xlfn.FORECAST.LINEAR(I$122,$I169:$N169,$I$122:$N$122)</f>
        <v>140108.35456914967</v>
      </c>
      <c r="K221" s="119">
        <f t="shared" si="254"/>
        <v>141206.77395972237</v>
      </c>
      <c r="L221" s="119">
        <f t="shared" si="254"/>
        <v>142305.1933502946</v>
      </c>
      <c r="M221" s="119">
        <f t="shared" si="254"/>
        <v>143403.61274086731</v>
      </c>
      <c r="N221" s="119">
        <f t="shared" si="10"/>
        <v>145600.4515220121</v>
      </c>
      <c r="O221" s="119">
        <f t="shared" ref="O221:R221" si="255">_xlfn.FORECAST.LINEAR(O$122,$N169:$S169,$N$122:$S$122)</f>
        <v>146115.20208374236</v>
      </c>
      <c r="P221" s="119">
        <f t="shared" si="255"/>
        <v>146629.9526454726</v>
      </c>
      <c r="Q221" s="119">
        <f t="shared" si="255"/>
        <v>147144.70320720284</v>
      </c>
      <c r="R221" s="119">
        <f t="shared" si="255"/>
        <v>147659.45376893308</v>
      </c>
      <c r="S221" s="119">
        <f t="shared" si="12"/>
        <v>148174.20433066328</v>
      </c>
      <c r="T221" s="119">
        <f t="shared" ref="T221:W221" si="256">_xlfn.FORECAST.LINEAR(T$122,$S169:$X169,$S$122:$X$122)</f>
        <v>148498.2127579205</v>
      </c>
      <c r="U221" s="119">
        <f t="shared" si="256"/>
        <v>148822.22118517768</v>
      </c>
      <c r="V221" s="119">
        <f t="shared" si="256"/>
        <v>149146.22961243498</v>
      </c>
      <c r="W221" s="119">
        <f t="shared" si="256"/>
        <v>149470.23803969228</v>
      </c>
      <c r="X221" s="119">
        <f t="shared" si="14"/>
        <v>149794.24646694949</v>
      </c>
      <c r="Y221" s="119">
        <f t="shared" ref="Y221:AB221" si="257">_xlfn.FORECAST.LINEAR(Y$122,$X169:$AC169,$X$122:$AC$122)</f>
        <v>150275.50344182481</v>
      </c>
      <c r="Z221" s="119">
        <f t="shared" si="257"/>
        <v>150756.76041670004</v>
      </c>
      <c r="AA221" s="119">
        <f t="shared" si="257"/>
        <v>151238.01739157515</v>
      </c>
      <c r="AB221" s="119">
        <f t="shared" si="257"/>
        <v>151719.27436645038</v>
      </c>
      <c r="AC221" s="119">
        <f t="shared" si="16"/>
        <v>152200.53134132549</v>
      </c>
      <c r="AD221" s="119">
        <f t="shared" ref="AD221:AG221" si="258">_xlfn.FORECAST.LINEAR(AD$122,$AC169:$AH169,$AC$122:$AH$122)</f>
        <v>152902.5562292533</v>
      </c>
      <c r="AE221" s="119">
        <f t="shared" si="258"/>
        <v>153604.58111718134</v>
      </c>
      <c r="AF221" s="119">
        <f t="shared" si="258"/>
        <v>154306.60600510938</v>
      </c>
      <c r="AG221" s="119">
        <f t="shared" si="258"/>
        <v>155008.63089303742</v>
      </c>
      <c r="AH221" s="119">
        <f t="shared" si="18"/>
        <v>155710.65578096558</v>
      </c>
    </row>
    <row r="222" spans="1:34" s="119" customFormat="1" x14ac:dyDescent="0.25">
      <c r="A222" s="130"/>
      <c r="B222" s="119" t="s">
        <v>700</v>
      </c>
      <c r="D222" s="119">
        <f t="shared" si="6"/>
        <v>15.345129849704264</v>
      </c>
      <c r="E222" s="119">
        <f t="shared" ref="E222:H222" si="259">_xlfn.FORECAST.LINEAR(E$122,$D170:$I170,$D$122:$I$122)</f>
        <v>15.357808426346221</v>
      </c>
      <c r="F222" s="119">
        <f t="shared" si="259"/>
        <v>15.370487002988177</v>
      </c>
      <c r="G222" s="119">
        <f t="shared" si="259"/>
        <v>15.383165579630134</v>
      </c>
      <c r="H222" s="119">
        <f t="shared" si="259"/>
        <v>15.395844156272094</v>
      </c>
      <c r="I222" s="119">
        <f t="shared" si="8"/>
        <v>15.408522732914051</v>
      </c>
      <c r="J222" s="119">
        <f t="shared" ref="J222:M222" si="260">_xlfn.FORECAST.LINEAR(I$122,$I170:$N170,$I$122:$N$122)</f>
        <v>15.408522732914054</v>
      </c>
      <c r="K222" s="119">
        <f t="shared" si="260"/>
        <v>15.416550597703932</v>
      </c>
      <c r="L222" s="119">
        <f t="shared" si="260"/>
        <v>15.424578462493809</v>
      </c>
      <c r="M222" s="119">
        <f t="shared" si="260"/>
        <v>15.43260632728369</v>
      </c>
      <c r="N222" s="119">
        <f t="shared" si="10"/>
        <v>15.448662056863446</v>
      </c>
      <c r="O222" s="119">
        <f t="shared" ref="O222:R222" si="261">_xlfn.FORECAST.LINEAR(O$122,$N170:$S170,$N$122:$S$122)</f>
        <v>15.45355963088709</v>
      </c>
      <c r="P222" s="119">
        <f t="shared" si="261"/>
        <v>15.458457204910736</v>
      </c>
      <c r="Q222" s="119">
        <f t="shared" si="261"/>
        <v>15.463354778934383</v>
      </c>
      <c r="R222" s="119">
        <f t="shared" si="261"/>
        <v>15.468252352958029</v>
      </c>
      <c r="S222" s="119">
        <f t="shared" si="12"/>
        <v>15.473149926981675</v>
      </c>
      <c r="T222" s="119">
        <f t="shared" ref="T222:W222" si="262">_xlfn.FORECAST.LINEAR(T$122,$S170:$X170,$S$122:$X$122)</f>
        <v>15.478655721783982</v>
      </c>
      <c r="U222" s="119">
        <f t="shared" si="262"/>
        <v>15.48416151658629</v>
      </c>
      <c r="V222" s="119">
        <f t="shared" si="262"/>
        <v>15.489667311388599</v>
      </c>
      <c r="W222" s="119">
        <f t="shared" si="262"/>
        <v>15.495173106190908</v>
      </c>
      <c r="X222" s="119">
        <f t="shared" si="14"/>
        <v>15.500678900993217</v>
      </c>
      <c r="Y222" s="119">
        <f t="shared" ref="Y222:AB222" si="263">_xlfn.FORECAST.LINEAR(Y$122,$X170:$AC170,$X$122:$AC$122)</f>
        <v>15.510227437938598</v>
      </c>
      <c r="Z222" s="119">
        <f t="shared" si="263"/>
        <v>15.519775974883983</v>
      </c>
      <c r="AA222" s="119">
        <f t="shared" si="263"/>
        <v>15.529324511829367</v>
      </c>
      <c r="AB222" s="119">
        <f t="shared" si="263"/>
        <v>15.538873048774752</v>
      </c>
      <c r="AC222" s="119">
        <f t="shared" si="16"/>
        <v>15.548421585720137</v>
      </c>
      <c r="AD222" s="119">
        <f t="shared" ref="AD222:AG222" si="264">_xlfn.FORECAST.LINEAR(AD$122,$AC170:$AH170,$AC$122:$AH$122)</f>
        <v>15.565615399709603</v>
      </c>
      <c r="AE222" s="119">
        <f t="shared" si="264"/>
        <v>15.582809213699068</v>
      </c>
      <c r="AF222" s="119">
        <f t="shared" si="264"/>
        <v>15.600003027688533</v>
      </c>
      <c r="AG222" s="119">
        <f t="shared" si="264"/>
        <v>15.617196841677998</v>
      </c>
      <c r="AH222" s="119">
        <f t="shared" si="18"/>
        <v>15.634390655667465</v>
      </c>
    </row>
    <row r="223" spans="1:34" s="119" customFormat="1" x14ac:dyDescent="0.25">
      <c r="A223" s="130"/>
      <c r="B223" s="119" t="s">
        <v>671</v>
      </c>
      <c r="D223" s="119">
        <f t="shared" si="6"/>
        <v>4.5568711305609746</v>
      </c>
      <c r="E223" s="119">
        <f t="shared" ref="E223:H223" si="265">_xlfn.FORECAST.LINEAR(E$122,$D171:$I171,$D$122:$I$122)</f>
        <v>4.5620244160785646</v>
      </c>
      <c r="F223" s="119">
        <f t="shared" si="265"/>
        <v>4.5671777015961563</v>
      </c>
      <c r="G223" s="119">
        <f t="shared" si="265"/>
        <v>4.5723309871137463</v>
      </c>
      <c r="H223" s="119">
        <f t="shared" si="265"/>
        <v>4.5774842726313363</v>
      </c>
      <c r="I223" s="119">
        <f t="shared" si="8"/>
        <v>4.582637558148928</v>
      </c>
      <c r="J223" s="119">
        <f t="shared" ref="J223:M223" si="266">_xlfn.FORECAST.LINEAR(I$122,$I171:$N171,$I$122:$N$122)</f>
        <v>4.5826375581489271</v>
      </c>
      <c r="K223" s="119">
        <f t="shared" si="266"/>
        <v>4.58676301000206</v>
      </c>
      <c r="L223" s="119">
        <f t="shared" si="266"/>
        <v>4.5908884618551911</v>
      </c>
      <c r="M223" s="119">
        <f t="shared" si="266"/>
        <v>4.5950139137083239</v>
      </c>
      <c r="N223" s="119">
        <f t="shared" si="10"/>
        <v>4.6032648174145887</v>
      </c>
      <c r="O223" s="119">
        <f t="shared" ref="O223:R223" si="267">_xlfn.FORECAST.LINEAR(O$122,$N171:$S171,$N$122:$S$122)</f>
        <v>4.6062530731089737</v>
      </c>
      <c r="P223" s="119">
        <f t="shared" si="267"/>
        <v>4.6092413288033587</v>
      </c>
      <c r="Q223" s="119">
        <f t="shared" si="267"/>
        <v>4.6122295844977437</v>
      </c>
      <c r="R223" s="119">
        <f t="shared" si="267"/>
        <v>4.6152178401921287</v>
      </c>
      <c r="S223" s="119">
        <f t="shared" si="12"/>
        <v>4.6182060958865137</v>
      </c>
      <c r="T223" s="119">
        <f t="shared" ref="T223:W223" si="268">_xlfn.FORECAST.LINEAR(T$122,$S171:$X171,$S$122:$X$122)</f>
        <v>4.6208721294596238</v>
      </c>
      <c r="U223" s="119">
        <f t="shared" si="268"/>
        <v>4.6235381630327348</v>
      </c>
      <c r="V223" s="119">
        <f t="shared" si="268"/>
        <v>4.6262041966058458</v>
      </c>
      <c r="W223" s="119">
        <f t="shared" si="268"/>
        <v>4.6288702301789568</v>
      </c>
      <c r="X223" s="119">
        <f t="shared" si="14"/>
        <v>4.6315362637520687</v>
      </c>
      <c r="Y223" s="119">
        <f t="shared" ref="Y223:AB223" si="269">_xlfn.FORECAST.LINEAR(Y$122,$X171:$AC171,$X$122:$AC$122)</f>
        <v>4.6351799292123168</v>
      </c>
      <c r="Z223" s="119">
        <f t="shared" si="269"/>
        <v>4.6388235946725658</v>
      </c>
      <c r="AA223" s="119">
        <f t="shared" si="269"/>
        <v>4.6424672601328147</v>
      </c>
      <c r="AB223" s="119">
        <f t="shared" si="269"/>
        <v>4.6461109255930637</v>
      </c>
      <c r="AC223" s="119">
        <f t="shared" si="16"/>
        <v>4.6497545910533127</v>
      </c>
      <c r="AD223" s="119">
        <f t="shared" ref="AD223:AG223" si="270">_xlfn.FORECAST.LINEAR(AD$122,$AC171:$AH171,$AC$122:$AH$122)</f>
        <v>4.6553199095310198</v>
      </c>
      <c r="AE223" s="119">
        <f t="shared" si="270"/>
        <v>4.6608852280087287</v>
      </c>
      <c r="AF223" s="119">
        <f t="shared" si="270"/>
        <v>4.6664505464864359</v>
      </c>
      <c r="AG223" s="119">
        <f t="shared" si="270"/>
        <v>4.672015864964143</v>
      </c>
      <c r="AH223" s="119">
        <f t="shared" si="18"/>
        <v>4.6775811834418528</v>
      </c>
    </row>
    <row r="224" spans="1:34" s="119" customFormat="1" x14ac:dyDescent="0.25">
      <c r="A224" s="130"/>
      <c r="B224" s="119" t="s">
        <v>701</v>
      </c>
      <c r="D224" s="119">
        <f t="shared" si="6"/>
        <v>5.3300612298676224</v>
      </c>
      <c r="E224" s="119">
        <f t="shared" ref="E224:H224" si="271">_xlfn.FORECAST.LINEAR(E$122,$D172:$I172,$D$122:$I$122)</f>
        <v>5.3295358645769202</v>
      </c>
      <c r="F224" s="119">
        <f t="shared" si="271"/>
        <v>5.329010499286218</v>
      </c>
      <c r="G224" s="119">
        <f t="shared" si="271"/>
        <v>5.3284851339955157</v>
      </c>
      <c r="H224" s="119">
        <f t="shared" si="271"/>
        <v>5.3279597687048126</v>
      </c>
      <c r="I224" s="119">
        <f t="shared" si="8"/>
        <v>5.3274344034141112</v>
      </c>
      <c r="J224" s="119">
        <f t="shared" ref="J224:M224" si="272">_xlfn.FORECAST.LINEAR(I$122,$I172:$N172,$I$122:$N$122)</f>
        <v>5.3274344034141121</v>
      </c>
      <c r="K224" s="119">
        <f t="shared" si="272"/>
        <v>5.3278497897041124</v>
      </c>
      <c r="L224" s="119">
        <f t="shared" si="272"/>
        <v>5.3282651759941126</v>
      </c>
      <c r="M224" s="119">
        <f t="shared" si="272"/>
        <v>5.3286805622841129</v>
      </c>
      <c r="N224" s="119">
        <f t="shared" si="10"/>
        <v>5.3295113348641125</v>
      </c>
      <c r="O224" s="119">
        <f t="shared" ref="O224:R224" si="273">_xlfn.FORECAST.LINEAR(O$122,$N172:$S172,$N$122:$S$122)</f>
        <v>5.3302034681238428</v>
      </c>
      <c r="P224" s="119">
        <f t="shared" si="273"/>
        <v>5.3308956013835722</v>
      </c>
      <c r="Q224" s="119">
        <f t="shared" si="273"/>
        <v>5.3315877346433016</v>
      </c>
      <c r="R224" s="119">
        <f t="shared" si="273"/>
        <v>5.3322798679030319</v>
      </c>
      <c r="S224" s="119">
        <f t="shared" si="12"/>
        <v>5.3329720011627613</v>
      </c>
      <c r="T224" s="119">
        <f t="shared" ref="T224:W224" si="274">_xlfn.FORECAST.LINEAR(T$122,$S172:$X172,$S$122:$X$122)</f>
        <v>5.3347265342125194</v>
      </c>
      <c r="U224" s="119">
        <f t="shared" si="274"/>
        <v>5.3364810672622784</v>
      </c>
      <c r="V224" s="119">
        <f t="shared" si="274"/>
        <v>5.3382356003120375</v>
      </c>
      <c r="W224" s="119">
        <f t="shared" si="274"/>
        <v>5.3399901333617956</v>
      </c>
      <c r="X224" s="119">
        <f t="shared" si="14"/>
        <v>5.3417446664115538</v>
      </c>
      <c r="Y224" s="119">
        <f t="shared" ref="Y224:AB224" si="275">_xlfn.FORECAST.LINEAR(Y$122,$X172:$AC172,$X$122:$AC$122)</f>
        <v>5.3455691485502701</v>
      </c>
      <c r="Z224" s="119">
        <f t="shared" si="275"/>
        <v>5.3493936306889864</v>
      </c>
      <c r="AA224" s="119">
        <f t="shared" si="275"/>
        <v>5.3532181128277028</v>
      </c>
      <c r="AB224" s="119">
        <f t="shared" si="275"/>
        <v>5.3570425949664191</v>
      </c>
      <c r="AC224" s="119">
        <f t="shared" si="16"/>
        <v>5.3608670771051354</v>
      </c>
      <c r="AD224" s="119">
        <f t="shared" ref="AD224:AG224" si="276">_xlfn.FORECAST.LINEAR(AD$122,$AC172:$AH172,$AC$122:$AH$122)</f>
        <v>5.3679189801393701</v>
      </c>
      <c r="AE224" s="119">
        <f t="shared" si="276"/>
        <v>5.3749708831736029</v>
      </c>
      <c r="AF224" s="119">
        <f t="shared" si="276"/>
        <v>5.3820227862078358</v>
      </c>
      <c r="AG224" s="119">
        <f t="shared" si="276"/>
        <v>5.3890746892420687</v>
      </c>
      <c r="AH224" s="119">
        <f t="shared" si="18"/>
        <v>5.3961265922763006</v>
      </c>
    </row>
    <row r="225" spans="1:34" s="119" customFormat="1" x14ac:dyDescent="0.25">
      <c r="A225" s="130"/>
      <c r="B225" s="119" t="s">
        <v>673</v>
      </c>
      <c r="D225" s="119">
        <f t="shared" si="6"/>
        <v>5.4581974892756708</v>
      </c>
      <c r="E225" s="119">
        <f t="shared" ref="E225:H225" si="277">_xlfn.FORECAST.LINEAR(E$122,$D173:$I173,$D$122:$I$122)</f>
        <v>5.4662481456907397</v>
      </c>
      <c r="F225" s="119">
        <f t="shared" si="277"/>
        <v>5.4742988021058085</v>
      </c>
      <c r="G225" s="119">
        <f t="shared" si="277"/>
        <v>5.4823494585208774</v>
      </c>
      <c r="H225" s="119">
        <f t="shared" si="277"/>
        <v>5.4904001149359463</v>
      </c>
      <c r="I225" s="119">
        <f t="shared" si="8"/>
        <v>5.4984507713510116</v>
      </c>
      <c r="J225" s="119">
        <f t="shared" ref="J225:M225" si="278">_xlfn.FORECAST.LINEAR(I$122,$I173:$N173,$I$122:$N$122)</f>
        <v>5.4984507713510116</v>
      </c>
      <c r="K225" s="119">
        <f t="shared" si="278"/>
        <v>5.5019377979977566</v>
      </c>
      <c r="L225" s="119">
        <f t="shared" si="278"/>
        <v>5.5054248246445026</v>
      </c>
      <c r="M225" s="119">
        <f t="shared" si="278"/>
        <v>5.5089118512912476</v>
      </c>
      <c r="N225" s="119">
        <f t="shared" si="10"/>
        <v>5.5158859045847386</v>
      </c>
      <c r="O225" s="119">
        <f t="shared" ref="O225:R225" si="279">_xlfn.FORECAST.LINEAR(O$122,$N173:$S173,$N$122:$S$122)</f>
        <v>5.5171030896542712</v>
      </c>
      <c r="P225" s="119">
        <f t="shared" si="279"/>
        <v>5.5183202747238038</v>
      </c>
      <c r="Q225" s="119">
        <f t="shared" si="279"/>
        <v>5.5195374597933355</v>
      </c>
      <c r="R225" s="119">
        <f t="shared" si="279"/>
        <v>5.520754644862869</v>
      </c>
      <c r="S225" s="119">
        <f t="shared" si="12"/>
        <v>5.5219718299324008</v>
      </c>
      <c r="T225" s="119">
        <f t="shared" ref="T225:W225" si="280">_xlfn.FORECAST.LINEAR(T$122,$S173:$X173,$S$122:$X$122)</f>
        <v>5.5230570581118403</v>
      </c>
      <c r="U225" s="119">
        <f t="shared" si="280"/>
        <v>5.5241422862912781</v>
      </c>
      <c r="V225" s="119">
        <f t="shared" si="280"/>
        <v>5.5252275144707159</v>
      </c>
      <c r="W225" s="119">
        <f t="shared" si="280"/>
        <v>5.5263127426501546</v>
      </c>
      <c r="X225" s="119">
        <f t="shared" si="14"/>
        <v>5.5273979708295924</v>
      </c>
      <c r="Y225" s="119">
        <f t="shared" ref="Y225:AB225" si="281">_xlfn.FORECAST.LINEAR(Y$122,$X173:$AC173,$X$122:$AC$122)</f>
        <v>5.5294783601760118</v>
      </c>
      <c r="Z225" s="119">
        <f t="shared" si="281"/>
        <v>5.5315587495224303</v>
      </c>
      <c r="AA225" s="119">
        <f t="shared" si="281"/>
        <v>5.5336391388688497</v>
      </c>
      <c r="AB225" s="119">
        <f t="shared" si="281"/>
        <v>5.5357195282152691</v>
      </c>
      <c r="AC225" s="119">
        <f t="shared" si="16"/>
        <v>5.5377999175616877</v>
      </c>
      <c r="AD225" s="119">
        <f t="shared" ref="AD225:AG225" si="282">_xlfn.FORECAST.LINEAR(AD$122,$AC173:$AH173,$AC$122:$AH$122)</f>
        <v>5.5423765100392135</v>
      </c>
      <c r="AE225" s="119">
        <f t="shared" si="282"/>
        <v>5.5469531025167402</v>
      </c>
      <c r="AF225" s="119">
        <f t="shared" si="282"/>
        <v>5.5515296949942652</v>
      </c>
      <c r="AG225" s="119">
        <f t="shared" si="282"/>
        <v>5.5561062874717901</v>
      </c>
      <c r="AH225" s="119">
        <f t="shared" si="18"/>
        <v>5.5606828799493151</v>
      </c>
    </row>
    <row r="226" spans="1:34" s="119" customFormat="1" x14ac:dyDescent="0.25">
      <c r="A226" s="130"/>
    </row>
    <row r="227" spans="1:34" s="119" customFormat="1" x14ac:dyDescent="0.25">
      <c r="A227" s="130"/>
    </row>
    <row r="228" spans="1:34" s="119" customFormat="1" x14ac:dyDescent="0.25">
      <c r="A228" s="130"/>
    </row>
    <row r="229" spans="1:34" s="119" customFormat="1" x14ac:dyDescent="0.25">
      <c r="A229" s="130"/>
    </row>
    <row r="230" spans="1:34" s="119" customFormat="1" x14ac:dyDescent="0.25">
      <c r="A230" s="130"/>
      <c r="D230" s="119">
        <f>D122</f>
        <v>2020</v>
      </c>
      <c r="E230" s="119">
        <f t="shared" ref="E230:AH230" si="283">E122</f>
        <v>2021</v>
      </c>
      <c r="F230" s="119">
        <f t="shared" si="283"/>
        <v>2022</v>
      </c>
      <c r="G230" s="119">
        <f t="shared" si="283"/>
        <v>2023</v>
      </c>
      <c r="H230" s="119">
        <f t="shared" si="283"/>
        <v>2024</v>
      </c>
      <c r="I230" s="119">
        <f t="shared" si="283"/>
        <v>2025</v>
      </c>
      <c r="J230" s="119">
        <f t="shared" si="283"/>
        <v>2026</v>
      </c>
      <c r="K230" s="119">
        <f t="shared" si="283"/>
        <v>2027</v>
      </c>
      <c r="L230" s="119">
        <f t="shared" si="283"/>
        <v>2028</v>
      </c>
      <c r="M230" s="119">
        <f t="shared" si="283"/>
        <v>2029</v>
      </c>
      <c r="N230" s="119">
        <f t="shared" si="283"/>
        <v>2030</v>
      </c>
      <c r="O230" s="119">
        <f t="shared" si="283"/>
        <v>2031</v>
      </c>
      <c r="P230" s="119">
        <f t="shared" si="283"/>
        <v>2032</v>
      </c>
      <c r="Q230" s="119">
        <f t="shared" si="283"/>
        <v>2033</v>
      </c>
      <c r="R230" s="119">
        <f t="shared" si="283"/>
        <v>2034</v>
      </c>
      <c r="S230" s="119">
        <f t="shared" si="283"/>
        <v>2035</v>
      </c>
      <c r="T230" s="119">
        <f t="shared" si="283"/>
        <v>2036</v>
      </c>
      <c r="U230" s="119">
        <f t="shared" si="283"/>
        <v>2037</v>
      </c>
      <c r="V230" s="119">
        <f t="shared" si="283"/>
        <v>2038</v>
      </c>
      <c r="W230" s="119">
        <f t="shared" si="283"/>
        <v>2039</v>
      </c>
      <c r="X230" s="119">
        <f t="shared" si="283"/>
        <v>2040</v>
      </c>
      <c r="Y230" s="119">
        <f t="shared" si="283"/>
        <v>2041</v>
      </c>
      <c r="Z230" s="119">
        <f t="shared" si="283"/>
        <v>2042</v>
      </c>
      <c r="AA230" s="119">
        <f t="shared" si="283"/>
        <v>2043</v>
      </c>
      <c r="AB230" s="119">
        <f t="shared" si="283"/>
        <v>2044</v>
      </c>
      <c r="AC230" s="119">
        <f t="shared" si="283"/>
        <v>2045</v>
      </c>
      <c r="AD230" s="119">
        <f t="shared" si="283"/>
        <v>2046</v>
      </c>
      <c r="AE230" s="119">
        <f t="shared" si="283"/>
        <v>2047</v>
      </c>
      <c r="AF230" s="119">
        <f t="shared" si="283"/>
        <v>2048</v>
      </c>
      <c r="AG230" s="119">
        <f t="shared" si="283"/>
        <v>2049</v>
      </c>
      <c r="AH230" s="119">
        <f t="shared" si="283"/>
        <v>2050</v>
      </c>
    </row>
    <row r="231" spans="1:34" s="119" customFormat="1" x14ac:dyDescent="0.25">
      <c r="A231" s="130"/>
      <c r="B231" s="119" t="s">
        <v>752</v>
      </c>
      <c r="D231" s="119">
        <f>D176/$D176</f>
        <v>1</v>
      </c>
      <c r="E231" s="119">
        <f t="shared" ref="E231:AH231" si="284">E176/$D176</f>
        <v>1.0005666358547662</v>
      </c>
      <c r="F231" s="119">
        <f t="shared" si="284"/>
        <v>1.0011332717095323</v>
      </c>
      <c r="G231" s="119">
        <f t="shared" si="284"/>
        <v>1.0016999075642983</v>
      </c>
      <c r="H231" s="119">
        <f t="shared" si="284"/>
        <v>1.0022665434190643</v>
      </c>
      <c r="I231" s="119">
        <f t="shared" si="284"/>
        <v>1.0028331792738303</v>
      </c>
      <c r="J231" s="119">
        <f t="shared" si="284"/>
        <v>1.0028331792738301</v>
      </c>
      <c r="K231" s="119">
        <f t="shared" si="284"/>
        <v>1.0032045707122561</v>
      </c>
      <c r="L231" s="119">
        <f t="shared" si="284"/>
        <v>1.0035759621506821</v>
      </c>
      <c r="M231" s="119">
        <f t="shared" si="284"/>
        <v>1.0039473535891081</v>
      </c>
      <c r="N231" s="119">
        <f t="shared" si="284"/>
        <v>1.0046901364659602</v>
      </c>
      <c r="O231" s="119">
        <f t="shared" si="284"/>
        <v>1.0050825594015707</v>
      </c>
      <c r="P231" s="119">
        <f t="shared" si="284"/>
        <v>1.0054749823371811</v>
      </c>
      <c r="Q231" s="119">
        <f t="shared" si="284"/>
        <v>1.0058674052727916</v>
      </c>
      <c r="R231" s="119">
        <f t="shared" si="284"/>
        <v>1.0062598282084021</v>
      </c>
      <c r="S231" s="119">
        <f t="shared" si="284"/>
        <v>1.0066522511440124</v>
      </c>
      <c r="T231" s="119">
        <f t="shared" si="284"/>
        <v>1.0069360008505099</v>
      </c>
      <c r="U231" s="119">
        <f t="shared" si="284"/>
        <v>1.0072197505570075</v>
      </c>
      <c r="V231" s="119">
        <f t="shared" si="284"/>
        <v>1.0075035002635051</v>
      </c>
      <c r="W231" s="119">
        <f t="shared" si="284"/>
        <v>1.0077872499700027</v>
      </c>
      <c r="X231" s="119">
        <f t="shared" si="284"/>
        <v>1.0080709996765003</v>
      </c>
      <c r="Y231" s="119">
        <f t="shared" si="284"/>
        <v>1.0079736803358672</v>
      </c>
      <c r="Z231" s="119">
        <f t="shared" si="284"/>
        <v>1.0078763609952339</v>
      </c>
      <c r="AA231" s="119">
        <f t="shared" si="284"/>
        <v>1.0077790416546009</v>
      </c>
      <c r="AB231" s="119">
        <f t="shared" si="284"/>
        <v>1.0076817223139678</v>
      </c>
      <c r="AC231" s="119">
        <f t="shared" si="284"/>
        <v>1.0075844029733347</v>
      </c>
      <c r="AD231" s="119">
        <f t="shared" si="284"/>
        <v>1.0069368069139448</v>
      </c>
      <c r="AE231" s="119">
        <f t="shared" si="284"/>
        <v>1.0062892108545551</v>
      </c>
      <c r="AF231" s="119">
        <f t="shared" si="284"/>
        <v>1.0056416147951655</v>
      </c>
      <c r="AG231" s="119">
        <f t="shared" si="284"/>
        <v>1.0049940187357758</v>
      </c>
      <c r="AH231" s="119">
        <f t="shared" si="284"/>
        <v>1.0043464226763859</v>
      </c>
    </row>
    <row r="232" spans="1:34" s="119" customFormat="1" x14ac:dyDescent="0.25">
      <c r="A232" s="130"/>
      <c r="B232" s="119" t="s">
        <v>753</v>
      </c>
      <c r="D232" s="119">
        <f t="shared" ref="D232:AH232" si="285">D177/$D177</f>
        <v>1</v>
      </c>
      <c r="E232" s="119">
        <f t="shared" si="285"/>
        <v>0.99805974763949212</v>
      </c>
      <c r="F232" s="119">
        <f t="shared" si="285"/>
        <v>0.99611949527898358</v>
      </c>
      <c r="G232" s="119">
        <f t="shared" si="285"/>
        <v>0.9941792429184757</v>
      </c>
      <c r="H232" s="119">
        <f t="shared" si="285"/>
        <v>0.99223899055796705</v>
      </c>
      <c r="I232" s="119">
        <f t="shared" si="285"/>
        <v>0.99029873819745906</v>
      </c>
      <c r="J232" s="119">
        <f t="shared" si="285"/>
        <v>0.99029873819745851</v>
      </c>
      <c r="K232" s="119">
        <f t="shared" si="285"/>
        <v>0.9884710287101367</v>
      </c>
      <c r="L232" s="119">
        <f t="shared" si="285"/>
        <v>0.98664331922281434</v>
      </c>
      <c r="M232" s="119">
        <f t="shared" si="285"/>
        <v>0.98481560973549265</v>
      </c>
      <c r="N232" s="119">
        <f t="shared" si="285"/>
        <v>0.98116019076084882</v>
      </c>
      <c r="O232" s="119">
        <f t="shared" si="285"/>
        <v>0.97932304354986666</v>
      </c>
      <c r="P232" s="119">
        <f t="shared" si="285"/>
        <v>0.97748589633888494</v>
      </c>
      <c r="Q232" s="119">
        <f t="shared" si="285"/>
        <v>0.97564874912790245</v>
      </c>
      <c r="R232" s="119">
        <f t="shared" si="285"/>
        <v>0.97381160191691996</v>
      </c>
      <c r="S232" s="119">
        <f t="shared" si="285"/>
        <v>0.97197445470593691</v>
      </c>
      <c r="T232" s="119">
        <f t="shared" si="285"/>
        <v>0.9702078089615338</v>
      </c>
      <c r="U232" s="119">
        <f t="shared" si="285"/>
        <v>0.96844116321713003</v>
      </c>
      <c r="V232" s="119">
        <f t="shared" si="285"/>
        <v>0.96667451747272715</v>
      </c>
      <c r="W232" s="119">
        <f t="shared" si="285"/>
        <v>0.96490787172832415</v>
      </c>
      <c r="X232" s="119">
        <f t="shared" si="285"/>
        <v>0.9631412259839206</v>
      </c>
      <c r="Y232" s="119">
        <f t="shared" si="285"/>
        <v>0.96156170968511123</v>
      </c>
      <c r="Z232" s="119">
        <f t="shared" si="285"/>
        <v>0.95998219338630197</v>
      </c>
      <c r="AA232" s="119">
        <f t="shared" si="285"/>
        <v>0.9584026770874926</v>
      </c>
      <c r="AB232" s="119">
        <f t="shared" si="285"/>
        <v>0.95682316078868335</v>
      </c>
      <c r="AC232" s="119">
        <f t="shared" si="285"/>
        <v>0.95524364448987431</v>
      </c>
      <c r="AD232" s="119">
        <f t="shared" si="285"/>
        <v>0.95369993124233032</v>
      </c>
      <c r="AE232" s="119">
        <f t="shared" si="285"/>
        <v>0.95215621799478622</v>
      </c>
      <c r="AF232" s="119">
        <f t="shared" si="285"/>
        <v>0.95061250474724179</v>
      </c>
      <c r="AG232" s="119">
        <f t="shared" si="285"/>
        <v>0.94906879149969725</v>
      </c>
      <c r="AH232" s="119">
        <f t="shared" si="285"/>
        <v>0.9475250782521526</v>
      </c>
    </row>
    <row r="233" spans="1:34" s="119" customFormat="1" x14ac:dyDescent="0.25">
      <c r="A233" s="130"/>
    </row>
    <row r="234" spans="1:34" s="119" customFormat="1" x14ac:dyDescent="0.25">
      <c r="A234" s="130"/>
      <c r="B234" s="119" t="s">
        <v>659</v>
      </c>
      <c r="D234" s="119">
        <f t="shared" ref="D234:AH234" si="286">D179/$D179</f>
        <v>1</v>
      </c>
      <c r="E234" s="119">
        <f t="shared" si="286"/>
        <v>1.0145818756900318</v>
      </c>
      <c r="F234" s="119">
        <f t="shared" si="286"/>
        <v>1.0291637513800633</v>
      </c>
      <c r="G234" s="119">
        <f t="shared" si="286"/>
        <v>1.0437456270700951</v>
      </c>
      <c r="H234" s="119">
        <f t="shared" si="286"/>
        <v>1.0583275027601269</v>
      </c>
      <c r="I234" s="119">
        <f t="shared" si="286"/>
        <v>1.0729093784501569</v>
      </c>
      <c r="J234" s="119">
        <f t="shared" si="286"/>
        <v>1.0729093784501584</v>
      </c>
      <c r="K234" s="119">
        <f t="shared" si="286"/>
        <v>1.0877341118291786</v>
      </c>
      <c r="L234" s="119">
        <f t="shared" si="286"/>
        <v>1.1025588452081985</v>
      </c>
      <c r="M234" s="119">
        <f t="shared" si="286"/>
        <v>1.1173835785872186</v>
      </c>
      <c r="N234" s="119">
        <f t="shared" si="286"/>
        <v>1.1470330453452546</v>
      </c>
      <c r="O234" s="119">
        <f t="shared" si="286"/>
        <v>1.1639203949491588</v>
      </c>
      <c r="P234" s="119">
        <f t="shared" si="286"/>
        <v>1.1808077445530589</v>
      </c>
      <c r="Q234" s="119">
        <f t="shared" si="286"/>
        <v>1.1976950941569537</v>
      </c>
      <c r="R234" s="119">
        <f t="shared" si="286"/>
        <v>1.2145824437608539</v>
      </c>
      <c r="S234" s="119">
        <f t="shared" si="286"/>
        <v>1.2314697933647527</v>
      </c>
      <c r="T234" s="119">
        <f t="shared" si="286"/>
        <v>1.2501968294428847</v>
      </c>
      <c r="U234" s="119">
        <f t="shared" si="286"/>
        <v>1.2689238655210209</v>
      </c>
      <c r="V234" s="119">
        <f t="shared" si="286"/>
        <v>1.2876509015991517</v>
      </c>
      <c r="W234" s="119">
        <f t="shared" si="286"/>
        <v>1.3063779376772877</v>
      </c>
      <c r="X234" s="119">
        <f t="shared" si="286"/>
        <v>1.3251049737554297</v>
      </c>
      <c r="Y234" s="119">
        <f t="shared" si="286"/>
        <v>1.344104491388566</v>
      </c>
      <c r="Z234" s="119">
        <f t="shared" si="286"/>
        <v>1.3631040090217081</v>
      </c>
      <c r="AA234" s="119">
        <f t="shared" si="286"/>
        <v>1.3821035266548505</v>
      </c>
      <c r="AB234" s="119">
        <f t="shared" si="286"/>
        <v>1.4011030442879873</v>
      </c>
      <c r="AC234" s="119">
        <f t="shared" si="286"/>
        <v>1.4201025619211323</v>
      </c>
      <c r="AD234" s="119">
        <f t="shared" si="286"/>
        <v>1.4407982797918948</v>
      </c>
      <c r="AE234" s="119">
        <f t="shared" si="286"/>
        <v>1.4614939976626655</v>
      </c>
      <c r="AF234" s="119">
        <f t="shared" si="286"/>
        <v>1.4821897155334309</v>
      </c>
      <c r="AG234" s="119">
        <f t="shared" si="286"/>
        <v>1.5028854334041961</v>
      </c>
      <c r="AH234" s="119">
        <f t="shared" si="286"/>
        <v>1.5235811512749691</v>
      </c>
    </row>
    <row r="235" spans="1:34" s="119" customFormat="1" x14ac:dyDescent="0.25">
      <c r="A235" s="130"/>
      <c r="B235" s="119" t="s">
        <v>660</v>
      </c>
      <c r="D235" s="119">
        <f t="shared" ref="D235:AH235" si="287">D180/$D180</f>
        <v>1</v>
      </c>
      <c r="E235" s="119">
        <f t="shared" si="287"/>
        <v>1.0116908453447948</v>
      </c>
      <c r="F235" s="119">
        <f t="shared" si="287"/>
        <v>1.0233816906895896</v>
      </c>
      <c r="G235" s="119">
        <f t="shared" si="287"/>
        <v>1.0350725360343844</v>
      </c>
      <c r="H235" s="119">
        <f t="shared" si="287"/>
        <v>1.046763381379175</v>
      </c>
      <c r="I235" s="119">
        <f t="shared" si="287"/>
        <v>1.0584542267239743</v>
      </c>
      <c r="J235" s="119">
        <f t="shared" si="287"/>
        <v>1.0584542267239743</v>
      </c>
      <c r="K235" s="119">
        <f t="shared" si="287"/>
        <v>1.0699721412769734</v>
      </c>
      <c r="L235" s="119">
        <f t="shared" si="287"/>
        <v>1.0814900558299725</v>
      </c>
      <c r="M235" s="119">
        <f t="shared" si="287"/>
        <v>1.0930079703829758</v>
      </c>
      <c r="N235" s="119">
        <f t="shared" si="287"/>
        <v>1.1160437994889756</v>
      </c>
      <c r="O235" s="119">
        <f t="shared" si="287"/>
        <v>1.1277495054605291</v>
      </c>
      <c r="P235" s="119">
        <f t="shared" si="287"/>
        <v>1.1394552114320839</v>
      </c>
      <c r="Q235" s="119">
        <f t="shared" si="287"/>
        <v>1.1511609174036344</v>
      </c>
      <c r="R235" s="119">
        <f t="shared" si="287"/>
        <v>1.162866623375185</v>
      </c>
      <c r="S235" s="119">
        <f t="shared" si="287"/>
        <v>1.1745723293467356</v>
      </c>
      <c r="T235" s="119">
        <f t="shared" si="287"/>
        <v>1.1872719005160937</v>
      </c>
      <c r="U235" s="119">
        <f t="shared" si="287"/>
        <v>1.1999714716854517</v>
      </c>
      <c r="V235" s="119">
        <f t="shared" si="287"/>
        <v>1.2126710428548098</v>
      </c>
      <c r="W235" s="119">
        <f t="shared" si="287"/>
        <v>1.2253706140241678</v>
      </c>
      <c r="X235" s="119">
        <f t="shared" si="287"/>
        <v>1.2380701851935274</v>
      </c>
      <c r="Y235" s="119">
        <f t="shared" si="287"/>
        <v>1.2507436296323815</v>
      </c>
      <c r="Z235" s="119">
        <f t="shared" si="287"/>
        <v>1.2634170740712412</v>
      </c>
      <c r="AA235" s="119">
        <f t="shared" si="287"/>
        <v>1.2760905185100966</v>
      </c>
      <c r="AB235" s="119">
        <f t="shared" si="287"/>
        <v>1.288763962948952</v>
      </c>
      <c r="AC235" s="119">
        <f t="shared" si="287"/>
        <v>1.3014374073878123</v>
      </c>
      <c r="AD235" s="119">
        <f t="shared" si="287"/>
        <v>1.3153899205209176</v>
      </c>
      <c r="AE235" s="119">
        <f t="shared" si="287"/>
        <v>1.329342433654028</v>
      </c>
      <c r="AF235" s="119">
        <f t="shared" si="287"/>
        <v>1.3432949467871382</v>
      </c>
      <c r="AG235" s="119">
        <f t="shared" si="287"/>
        <v>1.3572474599202486</v>
      </c>
      <c r="AH235" s="119">
        <f t="shared" si="287"/>
        <v>1.3711999730533617</v>
      </c>
    </row>
    <row r="236" spans="1:34" s="119" customFormat="1" x14ac:dyDescent="0.25">
      <c r="A236" s="130"/>
      <c r="B236" s="119" t="s">
        <v>661</v>
      </c>
      <c r="D236" s="119">
        <f t="shared" ref="D236:AH236" si="288">D181/$D181</f>
        <v>1</v>
      </c>
      <c r="E236" s="119">
        <f t="shared" si="288"/>
        <v>1.0061046429884395</v>
      </c>
      <c r="F236" s="119">
        <f t="shared" si="288"/>
        <v>1.0122092859768788</v>
      </c>
      <c r="G236" s="119">
        <f t="shared" si="288"/>
        <v>1.0183139289653182</v>
      </c>
      <c r="H236" s="119">
        <f t="shared" si="288"/>
        <v>1.0244185719537577</v>
      </c>
      <c r="I236" s="119">
        <f t="shared" si="288"/>
        <v>1.0305232149421977</v>
      </c>
      <c r="J236" s="119">
        <f t="shared" si="288"/>
        <v>1.030523214942197</v>
      </c>
      <c r="K236" s="119">
        <f t="shared" si="288"/>
        <v>1.0358673501658695</v>
      </c>
      <c r="L236" s="119">
        <f t="shared" si="288"/>
        <v>1.0412114853895431</v>
      </c>
      <c r="M236" s="119">
        <f t="shared" si="288"/>
        <v>1.0465556206132156</v>
      </c>
      <c r="N236" s="119">
        <f t="shared" si="288"/>
        <v>1.0572438910605635</v>
      </c>
      <c r="O236" s="119">
        <f t="shared" si="288"/>
        <v>1.0613178317739846</v>
      </c>
      <c r="P236" s="119">
        <f t="shared" si="288"/>
        <v>1.0653917724874062</v>
      </c>
      <c r="Q236" s="119">
        <f t="shared" si="288"/>
        <v>1.0694657132008278</v>
      </c>
      <c r="R236" s="119">
        <f t="shared" si="288"/>
        <v>1.0735396539142494</v>
      </c>
      <c r="S236" s="119">
        <f t="shared" si="288"/>
        <v>1.0776135946276717</v>
      </c>
      <c r="T236" s="119">
        <f t="shared" si="288"/>
        <v>1.0801454860527888</v>
      </c>
      <c r="U236" s="119">
        <f t="shared" si="288"/>
        <v>1.0826773774779066</v>
      </c>
      <c r="V236" s="119">
        <f t="shared" si="288"/>
        <v>1.0852092689030235</v>
      </c>
      <c r="W236" s="119">
        <f t="shared" si="288"/>
        <v>1.0877411603281406</v>
      </c>
      <c r="X236" s="119">
        <f t="shared" si="288"/>
        <v>1.0902730517532579</v>
      </c>
      <c r="Y236" s="119">
        <f t="shared" si="288"/>
        <v>1.0919580613308213</v>
      </c>
      <c r="Z236" s="119">
        <f t="shared" si="288"/>
        <v>1.0936430709083849</v>
      </c>
      <c r="AA236" s="119">
        <f t="shared" si="288"/>
        <v>1.0953280804859482</v>
      </c>
      <c r="AB236" s="119">
        <f t="shared" si="288"/>
        <v>1.0970130900635111</v>
      </c>
      <c r="AC236" s="119">
        <f t="shared" si="288"/>
        <v>1.0986980996410753</v>
      </c>
      <c r="AD236" s="119">
        <f t="shared" si="288"/>
        <v>1.1000131311625283</v>
      </c>
      <c r="AE236" s="119">
        <f t="shared" si="288"/>
        <v>1.1013281626839808</v>
      </c>
      <c r="AF236" s="119">
        <f t="shared" si="288"/>
        <v>1.1026431942054336</v>
      </c>
      <c r="AG236" s="119">
        <f t="shared" si="288"/>
        <v>1.1039582257268861</v>
      </c>
      <c r="AH236" s="119">
        <f t="shared" si="288"/>
        <v>1.1052732572483386</v>
      </c>
    </row>
    <row r="237" spans="1:34" s="119" customFormat="1" x14ac:dyDescent="0.25">
      <c r="A237" s="130"/>
      <c r="B237" s="119" t="s">
        <v>662</v>
      </c>
      <c r="D237" s="119">
        <f t="shared" ref="D237:AH237" si="289">D182/$D182</f>
        <v>1</v>
      </c>
      <c r="E237" s="119">
        <f t="shared" si="289"/>
        <v>1.0068600567429236</v>
      </c>
      <c r="F237" s="119">
        <f t="shared" si="289"/>
        <v>1.0137201134858447</v>
      </c>
      <c r="G237" s="119">
        <f t="shared" si="289"/>
        <v>1.0205801702287656</v>
      </c>
      <c r="H237" s="119">
        <f t="shared" si="289"/>
        <v>1.0274402269716867</v>
      </c>
      <c r="I237" s="119">
        <f t="shared" si="289"/>
        <v>1.0343002837146102</v>
      </c>
      <c r="J237" s="119">
        <f t="shared" si="289"/>
        <v>1.0343002837146089</v>
      </c>
      <c r="K237" s="119">
        <f t="shared" si="289"/>
        <v>1.040506452870567</v>
      </c>
      <c r="L237" s="119">
        <f t="shared" si="289"/>
        <v>1.0467126220265277</v>
      </c>
      <c r="M237" s="119">
        <f t="shared" si="289"/>
        <v>1.0529187911824855</v>
      </c>
      <c r="N237" s="119">
        <f t="shared" si="289"/>
        <v>1.0653311294944026</v>
      </c>
      <c r="O237" s="119">
        <f t="shared" si="289"/>
        <v>1.0710143474756886</v>
      </c>
      <c r="P237" s="119">
        <f t="shared" si="289"/>
        <v>1.0766975654569728</v>
      </c>
      <c r="Q237" s="119">
        <f t="shared" si="289"/>
        <v>1.0823807834382584</v>
      </c>
      <c r="R237" s="119">
        <f t="shared" si="289"/>
        <v>1.088064001419544</v>
      </c>
      <c r="S237" s="119">
        <f t="shared" si="289"/>
        <v>1.0937472194008293</v>
      </c>
      <c r="T237" s="119">
        <f t="shared" si="289"/>
        <v>1.0987163289882063</v>
      </c>
      <c r="U237" s="119">
        <f t="shared" si="289"/>
        <v>1.1036854385755845</v>
      </c>
      <c r="V237" s="119">
        <f t="shared" si="289"/>
        <v>1.1086545481629613</v>
      </c>
      <c r="W237" s="119">
        <f t="shared" si="289"/>
        <v>1.113623657750338</v>
      </c>
      <c r="X237" s="119">
        <f t="shared" si="289"/>
        <v>1.1185927673377154</v>
      </c>
      <c r="Y237" s="119">
        <f t="shared" si="289"/>
        <v>1.1223754556360681</v>
      </c>
      <c r="Z237" s="119">
        <f t="shared" si="289"/>
        <v>1.1261581439344202</v>
      </c>
      <c r="AA237" s="119">
        <f t="shared" si="289"/>
        <v>1.1299408322327735</v>
      </c>
      <c r="AB237" s="119">
        <f t="shared" si="289"/>
        <v>1.1337235205311267</v>
      </c>
      <c r="AC237" s="119">
        <f t="shared" si="289"/>
        <v>1.1375062088294805</v>
      </c>
      <c r="AD237" s="119">
        <f t="shared" si="289"/>
        <v>1.1405963626841988</v>
      </c>
      <c r="AE237" s="119">
        <f t="shared" si="289"/>
        <v>1.1436865165389176</v>
      </c>
      <c r="AF237" s="119">
        <f t="shared" si="289"/>
        <v>1.1467766703936353</v>
      </c>
      <c r="AG237" s="119">
        <f t="shared" si="289"/>
        <v>1.1498668242483527</v>
      </c>
      <c r="AH237" s="119">
        <f t="shared" si="289"/>
        <v>1.1529569781030704</v>
      </c>
    </row>
    <row r="238" spans="1:34" s="119" customFormat="1" x14ac:dyDescent="0.25">
      <c r="A238" s="130"/>
      <c r="B238" s="119" t="s">
        <v>663</v>
      </c>
      <c r="D238" s="119">
        <f t="shared" ref="D238:AH238" si="290">D183/$D183</f>
        <v>1</v>
      </c>
      <c r="E238" s="119">
        <f t="shared" si="290"/>
        <v>1.0120066248298749</v>
      </c>
      <c r="F238" s="119">
        <f t="shared" si="290"/>
        <v>1.0240132496597545</v>
      </c>
      <c r="G238" s="119">
        <f t="shared" si="290"/>
        <v>1.0360198744896294</v>
      </c>
      <c r="H238" s="119">
        <f t="shared" si="290"/>
        <v>1.0480264993195088</v>
      </c>
      <c r="I238" s="119">
        <f t="shared" si="290"/>
        <v>1.0600331241493863</v>
      </c>
      <c r="J238" s="119">
        <f t="shared" si="290"/>
        <v>1.0600331241493837</v>
      </c>
      <c r="K238" s="119">
        <f t="shared" si="290"/>
        <v>1.0718309734445872</v>
      </c>
      <c r="L238" s="119">
        <f t="shared" si="290"/>
        <v>1.0836288227397908</v>
      </c>
      <c r="M238" s="119">
        <f t="shared" si="290"/>
        <v>1.0954266720349897</v>
      </c>
      <c r="N238" s="119">
        <f t="shared" si="290"/>
        <v>1.1190223706253979</v>
      </c>
      <c r="O238" s="119">
        <f t="shared" si="290"/>
        <v>1.131357072539136</v>
      </c>
      <c r="P238" s="119">
        <f t="shared" si="290"/>
        <v>1.1436917744528707</v>
      </c>
      <c r="Q238" s="119">
        <f t="shared" si="290"/>
        <v>1.1560264763666008</v>
      </c>
      <c r="R238" s="119">
        <f t="shared" si="290"/>
        <v>1.1683611782803354</v>
      </c>
      <c r="S238" s="119">
        <f t="shared" si="290"/>
        <v>1.1806958801940692</v>
      </c>
      <c r="T238" s="119">
        <f t="shared" si="290"/>
        <v>1.1937264830627465</v>
      </c>
      <c r="U238" s="119">
        <f t="shared" si="290"/>
        <v>1.2067570859314274</v>
      </c>
      <c r="V238" s="119">
        <f t="shared" si="290"/>
        <v>1.2197876888001036</v>
      </c>
      <c r="W238" s="119">
        <f t="shared" si="290"/>
        <v>1.2328182916687844</v>
      </c>
      <c r="X238" s="119">
        <f t="shared" si="290"/>
        <v>1.2458488945374659</v>
      </c>
      <c r="Y238" s="119">
        <f t="shared" si="290"/>
        <v>1.2583993983399158</v>
      </c>
      <c r="Z238" s="119">
        <f t="shared" si="290"/>
        <v>1.2709499021423571</v>
      </c>
      <c r="AA238" s="119">
        <f t="shared" si="290"/>
        <v>1.283500405944803</v>
      </c>
      <c r="AB238" s="119">
        <f t="shared" si="290"/>
        <v>1.296050909747249</v>
      </c>
      <c r="AC238" s="119">
        <f t="shared" si="290"/>
        <v>1.3086014135496906</v>
      </c>
      <c r="AD238" s="119">
        <f t="shared" si="290"/>
        <v>1.3223983847961147</v>
      </c>
      <c r="AE238" s="119">
        <f t="shared" si="290"/>
        <v>1.3361953560425344</v>
      </c>
      <c r="AF238" s="119">
        <f t="shared" si="290"/>
        <v>1.3499923272889542</v>
      </c>
      <c r="AG238" s="119">
        <f t="shared" si="290"/>
        <v>1.3637892985353741</v>
      </c>
      <c r="AH238" s="119">
        <f t="shared" si="290"/>
        <v>1.377586269781792</v>
      </c>
    </row>
    <row r="239" spans="1:34" s="119" customFormat="1" x14ac:dyDescent="0.25">
      <c r="A239" s="130"/>
      <c r="B239" s="119" t="s">
        <v>664</v>
      </c>
      <c r="D239" s="119">
        <f t="shared" ref="D239:AH239" si="291">D184/$D184</f>
        <v>1</v>
      </c>
      <c r="E239" s="119">
        <f t="shared" si="291"/>
        <v>1.0133190105442706</v>
      </c>
      <c r="F239" s="119">
        <f t="shared" si="291"/>
        <v>1.0266380210885448</v>
      </c>
      <c r="G239" s="119">
        <f t="shared" si="291"/>
        <v>1.0399570316328188</v>
      </c>
      <c r="H239" s="119">
        <f t="shared" si="291"/>
        <v>1.0532760421770928</v>
      </c>
      <c r="I239" s="119">
        <f t="shared" si="291"/>
        <v>1.0665950527213675</v>
      </c>
      <c r="J239" s="119">
        <f t="shared" si="291"/>
        <v>1.066595052721367</v>
      </c>
      <c r="K239" s="119">
        <f t="shared" si="291"/>
        <v>1.0800434836368262</v>
      </c>
      <c r="L239" s="119">
        <f t="shared" si="291"/>
        <v>1.0934919145522854</v>
      </c>
      <c r="M239" s="119">
        <f t="shared" si="291"/>
        <v>1.1069403454677444</v>
      </c>
      <c r="N239" s="119">
        <f t="shared" si="291"/>
        <v>1.1338372072986624</v>
      </c>
      <c r="O239" s="119">
        <f t="shared" si="291"/>
        <v>1.1458302477485904</v>
      </c>
      <c r="P239" s="119">
        <f t="shared" si="291"/>
        <v>1.1578232881985178</v>
      </c>
      <c r="Q239" s="119">
        <f t="shared" si="291"/>
        <v>1.1698163286484484</v>
      </c>
      <c r="R239" s="119">
        <f t="shared" si="291"/>
        <v>1.181809369098376</v>
      </c>
      <c r="S239" s="119">
        <f t="shared" si="291"/>
        <v>1.1938024095483075</v>
      </c>
      <c r="T239" s="119">
        <f t="shared" si="291"/>
        <v>1.2064723665032437</v>
      </c>
      <c r="U239" s="119">
        <f t="shared" si="291"/>
        <v>1.2191423234581775</v>
      </c>
      <c r="V239" s="119">
        <f t="shared" si="291"/>
        <v>1.2318122804131113</v>
      </c>
      <c r="W239" s="119">
        <f t="shared" si="291"/>
        <v>1.2444822373680449</v>
      </c>
      <c r="X239" s="119">
        <f t="shared" si="291"/>
        <v>1.2571521943229778</v>
      </c>
      <c r="Y239" s="119">
        <f t="shared" si="291"/>
        <v>1.2684667062661683</v>
      </c>
      <c r="Z239" s="119">
        <f t="shared" si="291"/>
        <v>1.2797812182093613</v>
      </c>
      <c r="AA239" s="119">
        <f t="shared" si="291"/>
        <v>1.291095730152551</v>
      </c>
      <c r="AB239" s="119">
        <f t="shared" si="291"/>
        <v>1.302410242095744</v>
      </c>
      <c r="AC239" s="119">
        <f t="shared" si="291"/>
        <v>1.3137247540389352</v>
      </c>
      <c r="AD239" s="119">
        <f t="shared" si="291"/>
        <v>1.3248061173096617</v>
      </c>
      <c r="AE239" s="119">
        <f t="shared" si="291"/>
        <v>1.3358874805803864</v>
      </c>
      <c r="AF239" s="119">
        <f t="shared" si="291"/>
        <v>1.3469688438511109</v>
      </c>
      <c r="AG239" s="119">
        <f t="shared" si="291"/>
        <v>1.3580502071218357</v>
      </c>
      <c r="AH239" s="119">
        <f t="shared" si="291"/>
        <v>1.3691315703925599</v>
      </c>
    </row>
    <row r="240" spans="1:34" s="119" customFormat="1" x14ac:dyDescent="0.25">
      <c r="A240" s="130"/>
      <c r="B240" s="119" t="s">
        <v>665</v>
      </c>
      <c r="D240" s="119">
        <f t="shared" ref="D240:AH240" si="292">D185/$D185</f>
        <v>1</v>
      </c>
      <c r="E240" s="119">
        <f t="shared" si="292"/>
        <v>1.010744912205191</v>
      </c>
      <c r="F240" s="119">
        <f t="shared" si="292"/>
        <v>1.0214898244103821</v>
      </c>
      <c r="G240" s="119">
        <f t="shared" si="292"/>
        <v>1.0322347366155731</v>
      </c>
      <c r="H240" s="119">
        <f t="shared" si="292"/>
        <v>1.0429796488207643</v>
      </c>
      <c r="I240" s="119">
        <f t="shared" si="292"/>
        <v>1.0537245610259529</v>
      </c>
      <c r="J240" s="119">
        <f t="shared" si="292"/>
        <v>1.0537245610259525</v>
      </c>
      <c r="K240" s="119">
        <f t="shared" si="292"/>
        <v>1.0645483234094304</v>
      </c>
      <c r="L240" s="119">
        <f t="shared" si="292"/>
        <v>1.0753720857929052</v>
      </c>
      <c r="M240" s="119">
        <f t="shared" si="292"/>
        <v>1.0861958481763803</v>
      </c>
      <c r="N240" s="119">
        <f t="shared" si="292"/>
        <v>1.1078433729433332</v>
      </c>
      <c r="O240" s="119">
        <f t="shared" si="292"/>
        <v>1.1189919308070853</v>
      </c>
      <c r="P240" s="119">
        <f t="shared" si="292"/>
        <v>1.1301404886708402</v>
      </c>
      <c r="Q240" s="119">
        <f t="shared" si="292"/>
        <v>1.1412890465345924</v>
      </c>
      <c r="R240" s="119">
        <f t="shared" si="292"/>
        <v>1.1524376043983444</v>
      </c>
      <c r="S240" s="119">
        <f t="shared" si="292"/>
        <v>1.1635861622620987</v>
      </c>
      <c r="T240" s="119">
        <f t="shared" si="292"/>
        <v>1.1756117344720589</v>
      </c>
      <c r="U240" s="119">
        <f t="shared" si="292"/>
        <v>1.1876373066820214</v>
      </c>
      <c r="V240" s="119">
        <f t="shared" si="292"/>
        <v>1.1996628788919839</v>
      </c>
      <c r="W240" s="119">
        <f t="shared" si="292"/>
        <v>1.2116884511019463</v>
      </c>
      <c r="X240" s="119">
        <f t="shared" si="292"/>
        <v>1.2237140233119093</v>
      </c>
      <c r="Y240" s="119">
        <f t="shared" si="292"/>
        <v>1.2337374308373683</v>
      </c>
      <c r="Z240" s="119">
        <f t="shared" si="292"/>
        <v>1.2437608383628278</v>
      </c>
      <c r="AA240" s="119">
        <f t="shared" si="292"/>
        <v>1.2537842458882844</v>
      </c>
      <c r="AB240" s="119">
        <f t="shared" si="292"/>
        <v>1.2638076534137439</v>
      </c>
      <c r="AC240" s="119">
        <f t="shared" si="292"/>
        <v>1.2738310609392007</v>
      </c>
      <c r="AD240" s="119">
        <f t="shared" si="292"/>
        <v>1.2837759466258234</v>
      </c>
      <c r="AE240" s="119">
        <f t="shared" si="292"/>
        <v>1.2937208323124463</v>
      </c>
      <c r="AF240" s="119">
        <f t="shared" si="292"/>
        <v>1.3036657179990689</v>
      </c>
      <c r="AG240" s="119">
        <f t="shared" si="292"/>
        <v>1.3136106036856918</v>
      </c>
      <c r="AH240" s="119">
        <f t="shared" si="292"/>
        <v>1.3235554893723165</v>
      </c>
    </row>
    <row r="241" spans="1:34" s="119" customFormat="1" x14ac:dyDescent="0.25">
      <c r="A241" s="130"/>
      <c r="B241" s="119" t="s">
        <v>666</v>
      </c>
      <c r="D241" s="119">
        <f t="shared" ref="D241:AH241" si="293">D186/$D186</f>
        <v>1</v>
      </c>
      <c r="E241" s="119">
        <f t="shared" si="293"/>
        <v>1.0138740241661646</v>
      </c>
      <c r="F241" s="119">
        <f t="shared" si="293"/>
        <v>1.0277480483323249</v>
      </c>
      <c r="G241" s="119">
        <f t="shared" si="293"/>
        <v>1.0416220724984895</v>
      </c>
      <c r="H241" s="119">
        <f t="shared" si="293"/>
        <v>1.0554960966646501</v>
      </c>
      <c r="I241" s="119">
        <f t="shared" si="293"/>
        <v>1.0693701208308128</v>
      </c>
      <c r="J241" s="119">
        <f t="shared" si="293"/>
        <v>1.0693701208308104</v>
      </c>
      <c r="K241" s="119">
        <f t="shared" si="293"/>
        <v>1.0827811810846222</v>
      </c>
      <c r="L241" s="119">
        <f t="shared" si="293"/>
        <v>1.096192241338434</v>
      </c>
      <c r="M241" s="119">
        <f t="shared" si="293"/>
        <v>1.1096033015922457</v>
      </c>
      <c r="N241" s="119">
        <f t="shared" si="293"/>
        <v>1.1364254220998697</v>
      </c>
      <c r="O241" s="119">
        <f t="shared" si="293"/>
        <v>1.1508888995412958</v>
      </c>
      <c r="P241" s="119">
        <f t="shared" si="293"/>
        <v>1.1653523769827221</v>
      </c>
      <c r="Q241" s="119">
        <f t="shared" si="293"/>
        <v>1.1798158544241484</v>
      </c>
      <c r="R241" s="119">
        <f t="shared" si="293"/>
        <v>1.1942793318655787</v>
      </c>
      <c r="S241" s="119">
        <f t="shared" si="293"/>
        <v>1.2087428093070047</v>
      </c>
      <c r="T241" s="119">
        <f t="shared" si="293"/>
        <v>1.2247957483964373</v>
      </c>
      <c r="U241" s="119">
        <f t="shared" si="293"/>
        <v>1.2408486874858735</v>
      </c>
      <c r="V241" s="119">
        <f t="shared" si="293"/>
        <v>1.2569016265753057</v>
      </c>
      <c r="W241" s="119">
        <f t="shared" si="293"/>
        <v>1.2729545656647379</v>
      </c>
      <c r="X241" s="119">
        <f t="shared" si="293"/>
        <v>1.2890075047541703</v>
      </c>
      <c r="Y241" s="119">
        <f t="shared" si="293"/>
        <v>1.3044253564960688</v>
      </c>
      <c r="Z241" s="119">
        <f t="shared" si="293"/>
        <v>1.3198432082379674</v>
      </c>
      <c r="AA241" s="119">
        <f t="shared" si="293"/>
        <v>1.3352610599798662</v>
      </c>
      <c r="AB241" s="119">
        <f t="shared" si="293"/>
        <v>1.3506789117217648</v>
      </c>
      <c r="AC241" s="119">
        <f t="shared" si="293"/>
        <v>1.3660967634636605</v>
      </c>
      <c r="AD241" s="119">
        <f t="shared" si="293"/>
        <v>1.3827665587567548</v>
      </c>
      <c r="AE241" s="119">
        <f t="shared" si="293"/>
        <v>1.399436354049854</v>
      </c>
      <c r="AF241" s="119">
        <f t="shared" si="293"/>
        <v>1.4161061493429492</v>
      </c>
      <c r="AG241" s="119">
        <f t="shared" si="293"/>
        <v>1.4327759446360446</v>
      </c>
      <c r="AH241" s="119">
        <f t="shared" si="293"/>
        <v>1.4494457399291452</v>
      </c>
    </row>
    <row r="242" spans="1:34" s="119" customFormat="1" x14ac:dyDescent="0.25">
      <c r="A242" s="130"/>
      <c r="B242" s="119" t="s">
        <v>667</v>
      </c>
      <c r="D242" s="119">
        <f t="shared" ref="D242:AH242" si="294">D187/$D187</f>
        <v>1</v>
      </c>
      <c r="E242" s="119">
        <f t="shared" si="294"/>
        <v>1.0139831929196295</v>
      </c>
      <c r="F242" s="119">
        <f t="shared" si="294"/>
        <v>1.0279663858392538</v>
      </c>
      <c r="G242" s="119">
        <f t="shared" si="294"/>
        <v>1.0419495787588782</v>
      </c>
      <c r="H242" s="119">
        <f t="shared" si="294"/>
        <v>1.0559327716785076</v>
      </c>
      <c r="I242" s="119">
        <f t="shared" si="294"/>
        <v>1.0699159645981344</v>
      </c>
      <c r="J242" s="119">
        <f t="shared" si="294"/>
        <v>1.0699159645981322</v>
      </c>
      <c r="K242" s="119">
        <f t="shared" si="294"/>
        <v>1.0834274626112552</v>
      </c>
      <c r="L242" s="119">
        <f t="shared" si="294"/>
        <v>1.0969389606243785</v>
      </c>
      <c r="M242" s="119">
        <f t="shared" si="294"/>
        <v>1.1104504586375015</v>
      </c>
      <c r="N242" s="119">
        <f t="shared" si="294"/>
        <v>1.1374734546637491</v>
      </c>
      <c r="O242" s="119">
        <f t="shared" si="294"/>
        <v>1.1510057661275055</v>
      </c>
      <c r="P242" s="119">
        <f t="shared" si="294"/>
        <v>1.1645380775912584</v>
      </c>
      <c r="Q242" s="119">
        <f t="shared" si="294"/>
        <v>1.1780703890550162</v>
      </c>
      <c r="R242" s="119">
        <f t="shared" si="294"/>
        <v>1.191602700518769</v>
      </c>
      <c r="S242" s="119">
        <f t="shared" si="294"/>
        <v>1.2051350119825224</v>
      </c>
      <c r="T242" s="119">
        <f t="shared" si="294"/>
        <v>1.2196538732386093</v>
      </c>
      <c r="U242" s="119">
        <f t="shared" si="294"/>
        <v>1.2341727344946969</v>
      </c>
      <c r="V242" s="119">
        <f t="shared" si="294"/>
        <v>1.2486915957507894</v>
      </c>
      <c r="W242" s="119">
        <f t="shared" si="294"/>
        <v>1.263210457006877</v>
      </c>
      <c r="X242" s="119">
        <f t="shared" si="294"/>
        <v>1.2777293182629728</v>
      </c>
      <c r="Y242" s="119">
        <f t="shared" si="294"/>
        <v>1.2927991545807953</v>
      </c>
      <c r="Z242" s="119">
        <f t="shared" si="294"/>
        <v>1.3078689908986212</v>
      </c>
      <c r="AA242" s="119">
        <f t="shared" si="294"/>
        <v>1.3229388272164422</v>
      </c>
      <c r="AB242" s="119">
        <f t="shared" si="294"/>
        <v>1.3380086635342681</v>
      </c>
      <c r="AC242" s="119">
        <f t="shared" si="294"/>
        <v>1.3530784998520948</v>
      </c>
      <c r="AD242" s="119">
        <f t="shared" si="294"/>
        <v>1.3699854905735145</v>
      </c>
      <c r="AE242" s="119">
        <f t="shared" si="294"/>
        <v>1.3868924812949301</v>
      </c>
      <c r="AF242" s="119">
        <f t="shared" si="294"/>
        <v>1.4037994720163505</v>
      </c>
      <c r="AG242" s="119">
        <f t="shared" si="294"/>
        <v>1.420706462737771</v>
      </c>
      <c r="AH242" s="119">
        <f t="shared" si="294"/>
        <v>1.4376134534591887</v>
      </c>
    </row>
    <row r="243" spans="1:34" s="119" customFormat="1" x14ac:dyDescent="0.25">
      <c r="A243" s="130"/>
      <c r="B243" s="119" t="s">
        <v>668</v>
      </c>
      <c r="D243" s="119">
        <f t="shared" ref="D243:AH243" si="295">D188/$D188</f>
        <v>1</v>
      </c>
      <c r="E243" s="119">
        <f t="shared" si="295"/>
        <v>0.9865909947338467</v>
      </c>
      <c r="F243" s="119">
        <f t="shared" si="295"/>
        <v>0.97318198946768919</v>
      </c>
      <c r="G243" s="119">
        <f t="shared" si="295"/>
        <v>0.95977298420153589</v>
      </c>
      <c r="H243" s="119">
        <f t="shared" si="295"/>
        <v>0.9463639789353826</v>
      </c>
      <c r="I243" s="119">
        <f t="shared" si="295"/>
        <v>0.93295497366922875</v>
      </c>
      <c r="J243" s="119">
        <f t="shared" si="295"/>
        <v>0.93295497366922941</v>
      </c>
      <c r="K243" s="119">
        <f t="shared" si="295"/>
        <v>0.92073674558492713</v>
      </c>
      <c r="L243" s="119">
        <f t="shared" si="295"/>
        <v>0.90851851750062051</v>
      </c>
      <c r="M243" s="119">
        <f t="shared" si="295"/>
        <v>0.89630028941631823</v>
      </c>
      <c r="N243" s="119">
        <f t="shared" si="295"/>
        <v>0.87186383324771</v>
      </c>
      <c r="O243" s="119">
        <f t="shared" si="295"/>
        <v>0.86124610634478105</v>
      </c>
      <c r="P243" s="119">
        <f t="shared" si="295"/>
        <v>0.85062837944184833</v>
      </c>
      <c r="Q243" s="119">
        <f t="shared" si="295"/>
        <v>0.8400106525389156</v>
      </c>
      <c r="R243" s="119">
        <f t="shared" si="295"/>
        <v>0.82939292563598721</v>
      </c>
      <c r="S243" s="119">
        <f t="shared" si="295"/>
        <v>0.81877519873305005</v>
      </c>
      <c r="T243" s="119">
        <f t="shared" si="295"/>
        <v>0.81066624531630638</v>
      </c>
      <c r="U243" s="119">
        <f t="shared" si="295"/>
        <v>0.80255729189956249</v>
      </c>
      <c r="V243" s="119">
        <f t="shared" si="295"/>
        <v>0.79444833848282082</v>
      </c>
      <c r="W243" s="119">
        <f t="shared" si="295"/>
        <v>0.78633938506607703</v>
      </c>
      <c r="X243" s="119">
        <f t="shared" si="295"/>
        <v>0.77823043164933547</v>
      </c>
      <c r="Y243" s="119">
        <f t="shared" si="295"/>
        <v>0.77032559871554596</v>
      </c>
      <c r="Z243" s="119">
        <f t="shared" si="295"/>
        <v>0.76242076578175433</v>
      </c>
      <c r="AA243" s="119">
        <f t="shared" si="295"/>
        <v>0.75451593284796492</v>
      </c>
      <c r="AB243" s="119">
        <f t="shared" si="295"/>
        <v>0.74661109991417551</v>
      </c>
      <c r="AC243" s="119">
        <f t="shared" si="295"/>
        <v>0.73870626698038389</v>
      </c>
      <c r="AD243" s="119">
        <f t="shared" si="295"/>
        <v>0.7320067834075985</v>
      </c>
      <c r="AE243" s="119">
        <f t="shared" si="295"/>
        <v>0.72530729983481523</v>
      </c>
      <c r="AF243" s="119">
        <f t="shared" si="295"/>
        <v>0.71860781626202985</v>
      </c>
      <c r="AG243" s="119">
        <f t="shared" si="295"/>
        <v>0.71190833268924447</v>
      </c>
      <c r="AH243" s="119">
        <f t="shared" si="295"/>
        <v>0.70520884911646076</v>
      </c>
    </row>
    <row r="244" spans="1:34" s="119" customFormat="1" x14ac:dyDescent="0.25">
      <c r="A244" s="130"/>
      <c r="B244" s="119" t="s">
        <v>669</v>
      </c>
      <c r="D244" s="119">
        <f t="shared" ref="D244:AH244" si="296">D189/$D189</f>
        <v>1</v>
      </c>
      <c r="E244" s="119">
        <f t="shared" si="296"/>
        <v>1.0095695543512078</v>
      </c>
      <c r="F244" s="119">
        <f t="shared" si="296"/>
        <v>1.0191391087024122</v>
      </c>
      <c r="G244" s="119">
        <f t="shared" si="296"/>
        <v>1.0287086630536197</v>
      </c>
      <c r="H244" s="119">
        <f t="shared" si="296"/>
        <v>1.0382782174048244</v>
      </c>
      <c r="I244" s="119">
        <f t="shared" si="296"/>
        <v>1.0478477717560315</v>
      </c>
      <c r="J244" s="119">
        <f t="shared" si="296"/>
        <v>1.0478477717560319</v>
      </c>
      <c r="K244" s="119">
        <f t="shared" si="296"/>
        <v>1.0579891773055914</v>
      </c>
      <c r="L244" s="119">
        <f t="shared" si="296"/>
        <v>1.0681305828551511</v>
      </c>
      <c r="M244" s="119">
        <f t="shared" si="296"/>
        <v>1.0782719884047105</v>
      </c>
      <c r="N244" s="119">
        <f t="shared" si="296"/>
        <v>1.0985547995038283</v>
      </c>
      <c r="O244" s="119">
        <f t="shared" si="296"/>
        <v>1.108747093651802</v>
      </c>
      <c r="P244" s="119">
        <f t="shared" si="296"/>
        <v>1.1189393877997744</v>
      </c>
      <c r="Q244" s="119">
        <f t="shared" si="296"/>
        <v>1.1291316819477502</v>
      </c>
      <c r="R244" s="119">
        <f t="shared" si="296"/>
        <v>1.1393239760957228</v>
      </c>
      <c r="S244" s="119">
        <f t="shared" si="296"/>
        <v>1.1495162702436958</v>
      </c>
      <c r="T244" s="119">
        <f t="shared" si="296"/>
        <v>1.1607935369583475</v>
      </c>
      <c r="U244" s="119">
        <f t="shared" si="296"/>
        <v>1.1720708036729994</v>
      </c>
      <c r="V244" s="119">
        <f t="shared" si="296"/>
        <v>1.1833480703876516</v>
      </c>
      <c r="W244" s="119">
        <f t="shared" si="296"/>
        <v>1.1946253371023037</v>
      </c>
      <c r="X244" s="119">
        <f t="shared" si="296"/>
        <v>1.2059026038169534</v>
      </c>
      <c r="Y244" s="119">
        <f t="shared" si="296"/>
        <v>1.2174973714001767</v>
      </c>
      <c r="Z244" s="119">
        <f t="shared" si="296"/>
        <v>1.2290921389833975</v>
      </c>
      <c r="AA244" s="119">
        <f t="shared" si="296"/>
        <v>1.2406869065666184</v>
      </c>
      <c r="AB244" s="119">
        <f t="shared" si="296"/>
        <v>1.2522816741498395</v>
      </c>
      <c r="AC244" s="119">
        <f t="shared" si="296"/>
        <v>1.2638764417330586</v>
      </c>
      <c r="AD244" s="119">
        <f t="shared" si="296"/>
        <v>1.2765048108762549</v>
      </c>
      <c r="AE244" s="119">
        <f t="shared" si="296"/>
        <v>1.2891331800194559</v>
      </c>
      <c r="AF244" s="119">
        <f t="shared" si="296"/>
        <v>1.3017615491626535</v>
      </c>
      <c r="AG244" s="119">
        <f t="shared" si="296"/>
        <v>1.3143899183058514</v>
      </c>
      <c r="AH244" s="119">
        <f t="shared" si="296"/>
        <v>1.3270182874490533</v>
      </c>
    </row>
    <row r="245" spans="1:34" s="119" customFormat="1" x14ac:dyDescent="0.25">
      <c r="A245" s="130"/>
      <c r="B245" s="119" t="s">
        <v>216</v>
      </c>
      <c r="D245" s="119">
        <f t="shared" ref="D245:AH245" si="297">D190/$D190</f>
        <v>1</v>
      </c>
      <c r="E245" s="119">
        <f t="shared" si="297"/>
        <v>1.0107323944312265</v>
      </c>
      <c r="F245" s="119">
        <f t="shared" si="297"/>
        <v>1.0214647888624531</v>
      </c>
      <c r="G245" s="119">
        <f t="shared" si="297"/>
        <v>1.0321971832936796</v>
      </c>
      <c r="H245" s="119">
        <f t="shared" si="297"/>
        <v>1.0429295777249061</v>
      </c>
      <c r="I245" s="119">
        <f t="shared" si="297"/>
        <v>1.053661972156132</v>
      </c>
      <c r="J245" s="119">
        <f t="shared" si="297"/>
        <v>1.0536619721561327</v>
      </c>
      <c r="K245" s="119">
        <f t="shared" si="297"/>
        <v>1.0644281332939114</v>
      </c>
      <c r="L245" s="119">
        <f t="shared" si="297"/>
        <v>1.0751942944316901</v>
      </c>
      <c r="M245" s="119">
        <f t="shared" si="297"/>
        <v>1.085960455569472</v>
      </c>
      <c r="N245" s="119">
        <f t="shared" si="297"/>
        <v>1.1074927778450299</v>
      </c>
      <c r="O245" s="119">
        <f t="shared" si="297"/>
        <v>1.1197397751181362</v>
      </c>
      <c r="P245" s="119">
        <f t="shared" si="297"/>
        <v>1.131986772391246</v>
      </c>
      <c r="Q245" s="119">
        <f t="shared" si="297"/>
        <v>1.1442337696643556</v>
      </c>
      <c r="R245" s="119">
        <f t="shared" si="297"/>
        <v>1.1564807669374655</v>
      </c>
      <c r="S245" s="119">
        <f t="shared" si="297"/>
        <v>1.1687277642105764</v>
      </c>
      <c r="T245" s="119">
        <f t="shared" si="297"/>
        <v>1.1820507114710812</v>
      </c>
      <c r="U245" s="119">
        <f t="shared" si="297"/>
        <v>1.1953736587315844</v>
      </c>
      <c r="V245" s="119">
        <f t="shared" si="297"/>
        <v>1.2086966059920816</v>
      </c>
      <c r="W245" s="119">
        <f t="shared" si="297"/>
        <v>1.2220195532525848</v>
      </c>
      <c r="X245" s="119">
        <f t="shared" si="297"/>
        <v>1.2353425005130907</v>
      </c>
      <c r="Y245" s="119">
        <f t="shared" si="297"/>
        <v>1.247356111440054</v>
      </c>
      <c r="Z245" s="119">
        <f t="shared" si="297"/>
        <v>1.2593697223670173</v>
      </c>
      <c r="AA245" s="119">
        <f t="shared" si="297"/>
        <v>1.2713833332939803</v>
      </c>
      <c r="AB245" s="119">
        <f t="shared" si="297"/>
        <v>1.2833969442209436</v>
      </c>
      <c r="AC245" s="119">
        <f t="shared" si="297"/>
        <v>1.2954105551479063</v>
      </c>
      <c r="AD245" s="119">
        <f t="shared" si="297"/>
        <v>1.3088502988853639</v>
      </c>
      <c r="AE245" s="119">
        <f t="shared" si="297"/>
        <v>1.3222900426228268</v>
      </c>
      <c r="AF245" s="119">
        <f t="shared" si="297"/>
        <v>1.3357297863602837</v>
      </c>
      <c r="AG245" s="119">
        <f t="shared" si="297"/>
        <v>1.3491695300977409</v>
      </c>
      <c r="AH245" s="119">
        <f t="shared" si="297"/>
        <v>1.3626092738352042</v>
      </c>
    </row>
    <row r="246" spans="1:34" s="119" customFormat="1" x14ac:dyDescent="0.25">
      <c r="A246" s="130"/>
      <c r="B246" s="119" t="s">
        <v>670</v>
      </c>
      <c r="D246" s="119">
        <f t="shared" ref="D246:AH246" si="298">D191/$D191</f>
        <v>1</v>
      </c>
      <c r="E246" s="119">
        <f t="shared" si="298"/>
        <v>1.015698141053377</v>
      </c>
      <c r="F246" s="119">
        <f t="shared" si="298"/>
        <v>1.0313962821067577</v>
      </c>
      <c r="G246" s="119">
        <f t="shared" si="298"/>
        <v>1.0470944231601382</v>
      </c>
      <c r="H246" s="119">
        <f t="shared" si="298"/>
        <v>1.0627925642135154</v>
      </c>
      <c r="I246" s="119">
        <f t="shared" si="298"/>
        <v>1.0784907052668933</v>
      </c>
      <c r="J246" s="119">
        <f t="shared" si="298"/>
        <v>1.0784907052668959</v>
      </c>
      <c r="K246" s="119">
        <f t="shared" si="298"/>
        <v>1.0945744560368973</v>
      </c>
      <c r="L246" s="119">
        <f t="shared" si="298"/>
        <v>1.1106582068069057</v>
      </c>
      <c r="M246" s="119">
        <f t="shared" si="298"/>
        <v>1.1267419575769071</v>
      </c>
      <c r="N246" s="119">
        <f t="shared" si="298"/>
        <v>1.1589094591169169</v>
      </c>
      <c r="O246" s="119">
        <f t="shared" si="298"/>
        <v>1.177564022486103</v>
      </c>
      <c r="P246" s="119">
        <f t="shared" si="298"/>
        <v>1.1962185858552892</v>
      </c>
      <c r="Q246" s="119">
        <f t="shared" si="298"/>
        <v>1.2148731492244684</v>
      </c>
      <c r="R246" s="119">
        <f t="shared" si="298"/>
        <v>1.2335277125936546</v>
      </c>
      <c r="S246" s="119">
        <f t="shared" si="298"/>
        <v>1.252182275962838</v>
      </c>
      <c r="T246" s="119">
        <f t="shared" si="298"/>
        <v>1.2729431524013266</v>
      </c>
      <c r="U246" s="119">
        <f t="shared" si="298"/>
        <v>1.2937040288398196</v>
      </c>
      <c r="V246" s="119">
        <f t="shared" si="298"/>
        <v>1.3144649052783053</v>
      </c>
      <c r="W246" s="119">
        <f t="shared" si="298"/>
        <v>1.335225781716791</v>
      </c>
      <c r="X246" s="119">
        <f t="shared" si="298"/>
        <v>1.355986658155278</v>
      </c>
      <c r="Y246" s="119">
        <f t="shared" si="298"/>
        <v>1.3772344162259496</v>
      </c>
      <c r="Z246" s="119">
        <f t="shared" si="298"/>
        <v>1.3984821742966154</v>
      </c>
      <c r="AA246" s="119">
        <f t="shared" si="298"/>
        <v>1.4197299323672739</v>
      </c>
      <c r="AB246" s="119">
        <f t="shared" si="298"/>
        <v>1.4409776904379397</v>
      </c>
      <c r="AC246" s="119">
        <f t="shared" si="298"/>
        <v>1.462225448508597</v>
      </c>
      <c r="AD246" s="119">
        <f t="shared" si="298"/>
        <v>1.4853279946657438</v>
      </c>
      <c r="AE246" s="119">
        <f t="shared" si="298"/>
        <v>1.5084305408228893</v>
      </c>
      <c r="AF246" s="119">
        <f t="shared" si="298"/>
        <v>1.5315330869800348</v>
      </c>
      <c r="AG246" s="119">
        <f t="shared" si="298"/>
        <v>1.5546356331371805</v>
      </c>
      <c r="AH246" s="119">
        <f t="shared" si="298"/>
        <v>1.5777381792943281</v>
      </c>
    </row>
    <row r="247" spans="1:34" s="119" customFormat="1" x14ac:dyDescent="0.25">
      <c r="A247" s="130"/>
      <c r="B247" s="119" t="s">
        <v>671</v>
      </c>
      <c r="D247" s="119">
        <f t="shared" ref="D247:AH247" si="299">D192/$D192</f>
        <v>1</v>
      </c>
      <c r="E247" s="119">
        <f t="shared" si="299"/>
        <v>1.0174633688578869</v>
      </c>
      <c r="F247" s="119">
        <f t="shared" si="299"/>
        <v>1.0349267377157738</v>
      </c>
      <c r="G247" s="119">
        <f t="shared" si="299"/>
        <v>1.0523901065736607</v>
      </c>
      <c r="H247" s="119">
        <f t="shared" si="299"/>
        <v>1.0698534754315416</v>
      </c>
      <c r="I247" s="119">
        <f t="shared" si="299"/>
        <v>1.0873168442894316</v>
      </c>
      <c r="J247" s="119">
        <f t="shared" si="299"/>
        <v>1.0873168442894285</v>
      </c>
      <c r="K247" s="119">
        <f t="shared" si="299"/>
        <v>1.1056222790650729</v>
      </c>
      <c r="L247" s="119">
        <f t="shared" si="299"/>
        <v>1.1239277138407173</v>
      </c>
      <c r="M247" s="119">
        <f t="shared" si="299"/>
        <v>1.1422331486163617</v>
      </c>
      <c r="N247" s="119">
        <f t="shared" si="299"/>
        <v>1.1788440181676469</v>
      </c>
      <c r="O247" s="119">
        <f t="shared" si="299"/>
        <v>1.1997952693322618</v>
      </c>
      <c r="P247" s="119">
        <f t="shared" si="299"/>
        <v>1.2207465204968793</v>
      </c>
      <c r="Q247" s="119">
        <f t="shared" si="299"/>
        <v>1.2416977716614965</v>
      </c>
      <c r="R247" s="119">
        <f t="shared" si="299"/>
        <v>1.2626490228261138</v>
      </c>
      <c r="S247" s="119">
        <f t="shared" si="299"/>
        <v>1.2836002739907311</v>
      </c>
      <c r="T247" s="119">
        <f t="shared" si="299"/>
        <v>1.3066346316133883</v>
      </c>
      <c r="U247" s="119">
        <f t="shared" si="299"/>
        <v>1.3296689892360394</v>
      </c>
      <c r="V247" s="119">
        <f t="shared" si="299"/>
        <v>1.3527033468586902</v>
      </c>
      <c r="W247" s="119">
        <f t="shared" si="299"/>
        <v>1.3757377044813475</v>
      </c>
      <c r="X247" s="119">
        <f t="shared" si="299"/>
        <v>1.3987720621039974</v>
      </c>
      <c r="Y247" s="119">
        <f t="shared" si="299"/>
        <v>1.4226101974423702</v>
      </c>
      <c r="Z247" s="119">
        <f t="shared" si="299"/>
        <v>1.446448332780742</v>
      </c>
      <c r="AA247" s="119">
        <f t="shared" si="299"/>
        <v>1.4702864681191139</v>
      </c>
      <c r="AB247" s="119">
        <f t="shared" si="299"/>
        <v>1.4941246034574918</v>
      </c>
      <c r="AC247" s="119">
        <f t="shared" si="299"/>
        <v>1.5179627387958603</v>
      </c>
      <c r="AD247" s="119">
        <f t="shared" si="299"/>
        <v>1.5442804433333654</v>
      </c>
      <c r="AE247" s="119">
        <f t="shared" si="299"/>
        <v>1.5705981478708733</v>
      </c>
      <c r="AF247" s="119">
        <f t="shared" si="299"/>
        <v>1.5969158524083751</v>
      </c>
      <c r="AG247" s="119">
        <f t="shared" si="299"/>
        <v>1.6232335569458769</v>
      </c>
      <c r="AH247" s="119">
        <f t="shared" si="299"/>
        <v>1.64955126148338</v>
      </c>
    </row>
    <row r="248" spans="1:34" s="119" customFormat="1" x14ac:dyDescent="0.25">
      <c r="A248" s="130"/>
      <c r="B248" s="119" t="s">
        <v>672</v>
      </c>
      <c r="D248" s="119">
        <f t="shared" ref="D248:AH248" si="300">D193/$D193</f>
        <v>1</v>
      </c>
      <c r="E248" s="119">
        <f t="shared" si="300"/>
        <v>1.0113372173494903</v>
      </c>
      <c r="F248" s="119">
        <f t="shared" si="300"/>
        <v>1.0226744346989805</v>
      </c>
      <c r="G248" s="119">
        <f t="shared" si="300"/>
        <v>1.0340116520484672</v>
      </c>
      <c r="H248" s="119">
        <f t="shared" si="300"/>
        <v>1.0453488693979573</v>
      </c>
      <c r="I248" s="119">
        <f t="shared" si="300"/>
        <v>1.0566860867474448</v>
      </c>
      <c r="J248" s="119">
        <f t="shared" si="300"/>
        <v>1.0566860867474441</v>
      </c>
      <c r="K248" s="119">
        <f t="shared" si="300"/>
        <v>1.0675454532467497</v>
      </c>
      <c r="L248" s="119">
        <f t="shared" si="300"/>
        <v>1.0784048197460587</v>
      </c>
      <c r="M248" s="119">
        <f t="shared" si="300"/>
        <v>1.0892641862453643</v>
      </c>
      <c r="N248" s="119">
        <f t="shared" si="300"/>
        <v>1.1109829192439811</v>
      </c>
      <c r="O248" s="119">
        <f t="shared" si="300"/>
        <v>1.124709013949051</v>
      </c>
      <c r="P248" s="119">
        <f t="shared" si="300"/>
        <v>1.1384351086541231</v>
      </c>
      <c r="Q248" s="119">
        <f t="shared" si="300"/>
        <v>1.1521612033591917</v>
      </c>
      <c r="R248" s="119">
        <f t="shared" si="300"/>
        <v>1.1658872980642636</v>
      </c>
      <c r="S248" s="119">
        <f t="shared" si="300"/>
        <v>1.1796133927693329</v>
      </c>
      <c r="T248" s="119">
        <f t="shared" si="300"/>
        <v>1.1956176606145932</v>
      </c>
      <c r="U248" s="119">
        <f t="shared" si="300"/>
        <v>1.2116219284598575</v>
      </c>
      <c r="V248" s="119">
        <f t="shared" si="300"/>
        <v>1.2276261963051147</v>
      </c>
      <c r="W248" s="119">
        <f t="shared" si="300"/>
        <v>1.2436304641503793</v>
      </c>
      <c r="X248" s="119">
        <f t="shared" si="300"/>
        <v>1.2596347319956365</v>
      </c>
      <c r="Y248" s="119">
        <f t="shared" si="300"/>
        <v>1.2758082963191413</v>
      </c>
      <c r="Z248" s="119">
        <f t="shared" si="300"/>
        <v>1.2919818606426461</v>
      </c>
      <c r="AA248" s="119">
        <f t="shared" si="300"/>
        <v>1.3081554249661511</v>
      </c>
      <c r="AB248" s="119">
        <f t="shared" si="300"/>
        <v>1.3243289892896559</v>
      </c>
      <c r="AC248" s="119">
        <f t="shared" si="300"/>
        <v>1.3405025536131669</v>
      </c>
      <c r="AD248" s="119">
        <f t="shared" si="300"/>
        <v>1.35752591170582</v>
      </c>
      <c r="AE248" s="119">
        <f t="shared" si="300"/>
        <v>1.3745492697984649</v>
      </c>
      <c r="AF248" s="119">
        <f t="shared" si="300"/>
        <v>1.3915726278911169</v>
      </c>
      <c r="AG248" s="119">
        <f t="shared" si="300"/>
        <v>1.4085959859837689</v>
      </c>
      <c r="AH248" s="119">
        <f t="shared" si="300"/>
        <v>1.4256193440764093</v>
      </c>
    </row>
    <row r="249" spans="1:34" s="119" customFormat="1" x14ac:dyDescent="0.25">
      <c r="A249" s="130"/>
      <c r="B249" s="119" t="s">
        <v>673</v>
      </c>
      <c r="D249" s="119">
        <f t="shared" ref="D249:AH249" si="301">D194/$D194</f>
        <v>1</v>
      </c>
      <c r="E249" s="119">
        <f t="shared" si="301"/>
        <v>1.0178052508035556</v>
      </c>
      <c r="F249" s="119">
        <f t="shared" si="301"/>
        <v>1.0356105016071169</v>
      </c>
      <c r="G249" s="119">
        <f t="shared" si="301"/>
        <v>1.0534157524106782</v>
      </c>
      <c r="H249" s="119">
        <f t="shared" si="301"/>
        <v>1.0712210032142395</v>
      </c>
      <c r="I249" s="119">
        <f t="shared" si="301"/>
        <v>1.0890262540177953</v>
      </c>
      <c r="J249" s="119">
        <f t="shared" si="301"/>
        <v>1.0890262540177951</v>
      </c>
      <c r="K249" s="119">
        <f t="shared" si="301"/>
        <v>1.1071173124270617</v>
      </c>
      <c r="L249" s="119">
        <f t="shared" si="301"/>
        <v>1.1252083708363283</v>
      </c>
      <c r="M249" s="119">
        <f t="shared" si="301"/>
        <v>1.1432994292455951</v>
      </c>
      <c r="N249" s="119">
        <f t="shared" si="301"/>
        <v>1.1794815460641275</v>
      </c>
      <c r="O249" s="119">
        <f t="shared" si="301"/>
        <v>1.19978150039267</v>
      </c>
      <c r="P249" s="119">
        <f t="shared" si="301"/>
        <v>1.2200814547212055</v>
      </c>
      <c r="Q249" s="119">
        <f t="shared" si="301"/>
        <v>1.2403814090497471</v>
      </c>
      <c r="R249" s="119">
        <f t="shared" si="301"/>
        <v>1.260681363378283</v>
      </c>
      <c r="S249" s="119">
        <f t="shared" si="301"/>
        <v>1.2809813177068163</v>
      </c>
      <c r="T249" s="119">
        <f t="shared" si="301"/>
        <v>1.3035403735424387</v>
      </c>
      <c r="U249" s="119">
        <f t="shared" si="301"/>
        <v>1.3260994293780586</v>
      </c>
      <c r="V249" s="119">
        <f t="shared" si="301"/>
        <v>1.3486584852136729</v>
      </c>
      <c r="W249" s="119">
        <f t="shared" si="301"/>
        <v>1.3712175410492931</v>
      </c>
      <c r="X249" s="119">
        <f t="shared" si="301"/>
        <v>1.3937765968849074</v>
      </c>
      <c r="Y249" s="119">
        <f t="shared" si="301"/>
        <v>1.4163855168797097</v>
      </c>
      <c r="Z249" s="119">
        <f t="shared" si="301"/>
        <v>1.4389944368745122</v>
      </c>
      <c r="AA249" s="119">
        <f t="shared" si="301"/>
        <v>1.4616033568693145</v>
      </c>
      <c r="AB249" s="119">
        <f t="shared" si="301"/>
        <v>1.4842122768641171</v>
      </c>
      <c r="AC249" s="119">
        <f t="shared" si="301"/>
        <v>1.5068211968589238</v>
      </c>
      <c r="AD249" s="119">
        <f t="shared" si="301"/>
        <v>1.5308134960623412</v>
      </c>
      <c r="AE249" s="119">
        <f t="shared" si="301"/>
        <v>1.5548057952657686</v>
      </c>
      <c r="AF249" s="119">
        <f t="shared" si="301"/>
        <v>1.5787980944691902</v>
      </c>
      <c r="AG249" s="119">
        <f t="shared" si="301"/>
        <v>1.6027903936726118</v>
      </c>
      <c r="AH249" s="119">
        <f t="shared" si="301"/>
        <v>1.6267826928760398</v>
      </c>
    </row>
    <row r="250" spans="1:34" s="119" customFormat="1" x14ac:dyDescent="0.25">
      <c r="A250" s="130"/>
      <c r="B250" s="119" t="s">
        <v>674</v>
      </c>
      <c r="D250" s="119">
        <f t="shared" ref="D250:AH250" si="302">D195/$D195</f>
        <v>1</v>
      </c>
      <c r="E250" s="119">
        <f t="shared" si="302"/>
        <v>1.0039058261857385</v>
      </c>
      <c r="F250" s="119">
        <f t="shared" si="302"/>
        <v>1.0078116523714771</v>
      </c>
      <c r="G250" s="119">
        <f t="shared" si="302"/>
        <v>1.0117174785572143</v>
      </c>
      <c r="H250" s="119">
        <f t="shared" si="302"/>
        <v>1.0156233047429528</v>
      </c>
      <c r="I250" s="119">
        <f t="shared" si="302"/>
        <v>1.0195291309286914</v>
      </c>
      <c r="J250" s="119">
        <f t="shared" si="302"/>
        <v>1.0195291309286907</v>
      </c>
      <c r="K250" s="119">
        <f t="shared" si="302"/>
        <v>1.0222839362172236</v>
      </c>
      <c r="L250" s="119">
        <f t="shared" si="302"/>
        <v>1.0250387415057551</v>
      </c>
      <c r="M250" s="119">
        <f t="shared" si="302"/>
        <v>1.027793546794288</v>
      </c>
      <c r="N250" s="119">
        <f t="shared" si="302"/>
        <v>1.0333031573713529</v>
      </c>
      <c r="O250" s="119">
        <f t="shared" si="302"/>
        <v>1.0359082782250297</v>
      </c>
      <c r="P250" s="119">
        <f t="shared" si="302"/>
        <v>1.0385133990787057</v>
      </c>
      <c r="Q250" s="119">
        <f t="shared" si="302"/>
        <v>1.0411185199323818</v>
      </c>
      <c r="R250" s="119">
        <f t="shared" si="302"/>
        <v>1.0437236407860584</v>
      </c>
      <c r="S250" s="119">
        <f t="shared" si="302"/>
        <v>1.0463287616397348</v>
      </c>
      <c r="T250" s="119">
        <f t="shared" si="302"/>
        <v>1.0486851630397405</v>
      </c>
      <c r="U250" s="119">
        <f t="shared" si="302"/>
        <v>1.0510415644397459</v>
      </c>
      <c r="V250" s="119">
        <f t="shared" si="302"/>
        <v>1.0533979658397514</v>
      </c>
      <c r="W250" s="119">
        <f t="shared" si="302"/>
        <v>1.0557543672397569</v>
      </c>
      <c r="X250" s="119">
        <f t="shared" si="302"/>
        <v>1.0581107686397626</v>
      </c>
      <c r="Y250" s="119">
        <f t="shared" si="302"/>
        <v>1.0592980936833931</v>
      </c>
      <c r="Z250" s="119">
        <f t="shared" si="302"/>
        <v>1.0604854187270238</v>
      </c>
      <c r="AA250" s="119">
        <f t="shared" si="302"/>
        <v>1.0616727437706548</v>
      </c>
      <c r="AB250" s="119">
        <f t="shared" si="302"/>
        <v>1.0628600688142853</v>
      </c>
      <c r="AC250" s="119">
        <f t="shared" si="302"/>
        <v>1.064047393857916</v>
      </c>
      <c r="AD250" s="119">
        <f t="shared" si="302"/>
        <v>1.065332678303907</v>
      </c>
      <c r="AE250" s="119">
        <f t="shared" si="302"/>
        <v>1.0666179627498982</v>
      </c>
      <c r="AF250" s="119">
        <f t="shared" si="302"/>
        <v>1.0679032471958894</v>
      </c>
      <c r="AG250" s="119">
        <f t="shared" si="302"/>
        <v>1.0691885316418808</v>
      </c>
      <c r="AH250" s="119">
        <f t="shared" si="302"/>
        <v>1.0704738160878717</v>
      </c>
    </row>
    <row r="251" spans="1:34" s="119" customFormat="1" x14ac:dyDescent="0.25">
      <c r="A251" s="130"/>
      <c r="B251" s="119" t="s">
        <v>675</v>
      </c>
      <c r="D251" s="119">
        <f t="shared" ref="D251:AH251" si="303">D196/$D196</f>
        <v>1</v>
      </c>
      <c r="E251" s="119">
        <f t="shared" si="303"/>
        <v>1.0082389400863097</v>
      </c>
      <c r="F251" s="119">
        <f t="shared" si="303"/>
        <v>1.0164778801726195</v>
      </c>
      <c r="G251" s="119">
        <f t="shared" si="303"/>
        <v>1.0247168202589292</v>
      </c>
      <c r="H251" s="119">
        <f t="shared" si="303"/>
        <v>1.0329557603452419</v>
      </c>
      <c r="I251" s="119">
        <f t="shared" si="303"/>
        <v>1.0411947004315512</v>
      </c>
      <c r="J251" s="119">
        <f t="shared" si="303"/>
        <v>1.0411947004315487</v>
      </c>
      <c r="K251" s="119">
        <f t="shared" si="303"/>
        <v>1.0485429797549739</v>
      </c>
      <c r="L251" s="119">
        <f t="shared" si="303"/>
        <v>1.055891259078396</v>
      </c>
      <c r="M251" s="119">
        <f t="shared" si="303"/>
        <v>1.0632395384018212</v>
      </c>
      <c r="N251" s="119">
        <f t="shared" si="303"/>
        <v>1.0779360970486689</v>
      </c>
      <c r="O251" s="119">
        <f t="shared" si="303"/>
        <v>1.0852736058269665</v>
      </c>
      <c r="P251" s="119">
        <f t="shared" si="303"/>
        <v>1.0926111146052659</v>
      </c>
      <c r="Q251" s="119">
        <f t="shared" si="303"/>
        <v>1.0999486233835625</v>
      </c>
      <c r="R251" s="119">
        <f t="shared" si="303"/>
        <v>1.1072861321618621</v>
      </c>
      <c r="S251" s="119">
        <f t="shared" si="303"/>
        <v>1.114623640940162</v>
      </c>
      <c r="T251" s="119">
        <f t="shared" si="303"/>
        <v>1.1228662956471351</v>
      </c>
      <c r="U251" s="119">
        <f t="shared" si="303"/>
        <v>1.1311089503541101</v>
      </c>
      <c r="V251" s="119">
        <f t="shared" si="303"/>
        <v>1.1393516050610852</v>
      </c>
      <c r="W251" s="119">
        <f t="shared" si="303"/>
        <v>1.1475942597680571</v>
      </c>
      <c r="X251" s="119">
        <f t="shared" si="303"/>
        <v>1.1558369144750318</v>
      </c>
      <c r="Y251" s="119">
        <f t="shared" si="303"/>
        <v>1.163395220180552</v>
      </c>
      <c r="Z251" s="119">
        <f t="shared" si="303"/>
        <v>1.1709535258860746</v>
      </c>
      <c r="AA251" s="119">
        <f t="shared" si="303"/>
        <v>1.1785118315915943</v>
      </c>
      <c r="AB251" s="119">
        <f t="shared" si="303"/>
        <v>1.1860701372971141</v>
      </c>
      <c r="AC251" s="119">
        <f t="shared" si="303"/>
        <v>1.1936284430026314</v>
      </c>
      <c r="AD251" s="119">
        <f t="shared" si="303"/>
        <v>1.2014413934123296</v>
      </c>
      <c r="AE251" s="119">
        <f t="shared" si="303"/>
        <v>1.2092543438220316</v>
      </c>
      <c r="AF251" s="119">
        <f t="shared" si="303"/>
        <v>1.2170672942317335</v>
      </c>
      <c r="AG251" s="119">
        <f t="shared" si="303"/>
        <v>1.2248802446414353</v>
      </c>
      <c r="AH251" s="119">
        <f t="shared" si="303"/>
        <v>1.2326931950511384</v>
      </c>
    </row>
    <row r="252" spans="1:34" s="119" customFormat="1" x14ac:dyDescent="0.25">
      <c r="A252" s="130"/>
    </row>
    <row r="253" spans="1:34" s="119" customFormat="1" x14ac:dyDescent="0.25">
      <c r="A253" s="130"/>
      <c r="B253" s="119" t="s">
        <v>676</v>
      </c>
    </row>
    <row r="254" spans="1:34" s="119" customFormat="1" x14ac:dyDescent="0.25">
      <c r="A254" s="130"/>
      <c r="B254" s="119" t="s">
        <v>677</v>
      </c>
      <c r="D254" s="119">
        <f t="shared" ref="D254:AH254" si="304">D199/$D199</f>
        <v>1</v>
      </c>
      <c r="E254" s="119">
        <f t="shared" si="304"/>
        <v>1.0024710585518601</v>
      </c>
      <c r="F254" s="119">
        <f t="shared" si="304"/>
        <v>1.0049421171037203</v>
      </c>
      <c r="G254" s="119">
        <f t="shared" si="304"/>
        <v>1.0074131756555806</v>
      </c>
      <c r="H254" s="119">
        <f t="shared" si="304"/>
        <v>1.0098842342074414</v>
      </c>
      <c r="I254" s="119">
        <f t="shared" si="304"/>
        <v>1.0123552927593007</v>
      </c>
      <c r="J254" s="119">
        <f t="shared" si="304"/>
        <v>1.0123552927593007</v>
      </c>
      <c r="K254" s="119">
        <f t="shared" si="304"/>
        <v>1.0116578342021134</v>
      </c>
      <c r="L254" s="119">
        <f t="shared" si="304"/>
        <v>1.0109603756449259</v>
      </c>
      <c r="M254" s="119">
        <f t="shared" si="304"/>
        <v>1.0102629170877386</v>
      </c>
      <c r="N254" s="119">
        <f t="shared" si="304"/>
        <v>1.0088679999733641</v>
      </c>
      <c r="O254" s="119">
        <f t="shared" si="304"/>
        <v>1.0075309857899726</v>
      </c>
      <c r="P254" s="119">
        <f t="shared" si="304"/>
        <v>1.0061939716065811</v>
      </c>
      <c r="Q254" s="119">
        <f t="shared" si="304"/>
        <v>1.0048569574231898</v>
      </c>
      <c r="R254" s="119">
        <f t="shared" si="304"/>
        <v>1.0035199432397988</v>
      </c>
      <c r="S254" s="119">
        <f t="shared" si="304"/>
        <v>1.0021829290564075</v>
      </c>
      <c r="T254" s="119">
        <f t="shared" si="304"/>
        <v>1.0016248955599849</v>
      </c>
      <c r="U254" s="119">
        <f t="shared" si="304"/>
        <v>1.0010668620635619</v>
      </c>
      <c r="V254" s="119">
        <f t="shared" si="304"/>
        <v>1.0005088285671391</v>
      </c>
      <c r="W254" s="119">
        <f t="shared" si="304"/>
        <v>0.99995079507071638</v>
      </c>
      <c r="X254" s="119">
        <f t="shared" si="304"/>
        <v>0.99939276157429346</v>
      </c>
      <c r="Y254" s="119">
        <f t="shared" si="304"/>
        <v>0.99873808869085134</v>
      </c>
      <c r="Z254" s="119">
        <f t="shared" si="304"/>
        <v>0.998083415807409</v>
      </c>
      <c r="AA254" s="119">
        <f t="shared" si="304"/>
        <v>0.99742874292396688</v>
      </c>
      <c r="AB254" s="119">
        <f t="shared" si="304"/>
        <v>0.99677407004052465</v>
      </c>
      <c r="AC254" s="119">
        <f t="shared" si="304"/>
        <v>0.99611939715708231</v>
      </c>
      <c r="AD254" s="119">
        <f t="shared" si="304"/>
        <v>0.99510016445946758</v>
      </c>
      <c r="AE254" s="119">
        <f t="shared" si="304"/>
        <v>0.99408093176185275</v>
      </c>
      <c r="AF254" s="119">
        <f t="shared" si="304"/>
        <v>0.99306169906423791</v>
      </c>
      <c r="AG254" s="119">
        <f t="shared" si="304"/>
        <v>0.99204246636662319</v>
      </c>
      <c r="AH254" s="119">
        <f t="shared" si="304"/>
        <v>0.99102323366900857</v>
      </c>
    </row>
    <row r="255" spans="1:34" s="119" customFormat="1" x14ac:dyDescent="0.25">
      <c r="A255" s="130"/>
      <c r="B255" s="119" t="s">
        <v>678</v>
      </c>
      <c r="D255" s="119">
        <f t="shared" ref="D255:AH255" si="305">D200/$D200</f>
        <v>1</v>
      </c>
      <c r="E255" s="119">
        <f t="shared" si="305"/>
        <v>1.0017256765028855</v>
      </c>
      <c r="F255" s="119">
        <f t="shared" si="305"/>
        <v>1.0034513530057709</v>
      </c>
      <c r="G255" s="119">
        <f t="shared" si="305"/>
        <v>1.0051770295086562</v>
      </c>
      <c r="H255" s="119">
        <f t="shared" si="305"/>
        <v>1.0069027060115416</v>
      </c>
      <c r="I255" s="119">
        <f t="shared" si="305"/>
        <v>1.0086283825144269</v>
      </c>
      <c r="J255" s="119">
        <f t="shared" si="305"/>
        <v>1.0086283825144275</v>
      </c>
      <c r="K255" s="119">
        <f t="shared" si="305"/>
        <v>1.0067761322875719</v>
      </c>
      <c r="L255" s="119">
        <f t="shared" si="305"/>
        <v>1.0049238820607171</v>
      </c>
      <c r="M255" s="119">
        <f t="shared" si="305"/>
        <v>1.0030716318338622</v>
      </c>
      <c r="N255" s="119">
        <f t="shared" si="305"/>
        <v>0.99936713138015176</v>
      </c>
      <c r="O255" s="119">
        <f t="shared" si="305"/>
        <v>0.99698128898896898</v>
      </c>
      <c r="P255" s="119">
        <f t="shared" si="305"/>
        <v>0.99459544659778609</v>
      </c>
      <c r="Q255" s="119">
        <f t="shared" si="305"/>
        <v>0.99220960420660331</v>
      </c>
      <c r="R255" s="119">
        <f t="shared" si="305"/>
        <v>0.98982376181542042</v>
      </c>
      <c r="S255" s="119">
        <f t="shared" si="305"/>
        <v>0.98743791942423742</v>
      </c>
      <c r="T255" s="119">
        <f t="shared" si="305"/>
        <v>0.98661842487768836</v>
      </c>
      <c r="U255" s="119">
        <f t="shared" si="305"/>
        <v>0.98579893033113886</v>
      </c>
      <c r="V255" s="119">
        <f t="shared" si="305"/>
        <v>0.98497943578458924</v>
      </c>
      <c r="W255" s="119">
        <f t="shared" si="305"/>
        <v>0.98415994123803974</v>
      </c>
      <c r="X255" s="119">
        <f t="shared" si="305"/>
        <v>0.98334044669149001</v>
      </c>
      <c r="Y255" s="119">
        <f t="shared" si="305"/>
        <v>0.98189703956111696</v>
      </c>
      <c r="Z255" s="119">
        <f t="shared" si="305"/>
        <v>0.98045363243074357</v>
      </c>
      <c r="AA255" s="119">
        <f t="shared" si="305"/>
        <v>0.9790102253003703</v>
      </c>
      <c r="AB255" s="119">
        <f t="shared" si="305"/>
        <v>0.97756681816999702</v>
      </c>
      <c r="AC255" s="119">
        <f t="shared" si="305"/>
        <v>0.97612341103962375</v>
      </c>
      <c r="AD255" s="119">
        <f t="shared" si="305"/>
        <v>0.97500626013408187</v>
      </c>
      <c r="AE255" s="119">
        <f t="shared" si="305"/>
        <v>0.97388910922853966</v>
      </c>
      <c r="AF255" s="119">
        <f t="shared" si="305"/>
        <v>0.97277195832299745</v>
      </c>
      <c r="AG255" s="119">
        <f t="shared" si="305"/>
        <v>0.97165480741745525</v>
      </c>
      <c r="AH255" s="119">
        <f t="shared" si="305"/>
        <v>0.97053765651191315</v>
      </c>
    </row>
    <row r="256" spans="1:34" s="119" customFormat="1" x14ac:dyDescent="0.25">
      <c r="A256" s="130"/>
      <c r="B256" s="119" t="s">
        <v>679</v>
      </c>
      <c r="D256" s="119">
        <f t="shared" ref="D256:AH256" si="306">D201/$D201</f>
        <v>1</v>
      </c>
      <c r="E256" s="119">
        <f t="shared" si="306"/>
        <v>1.0033872208901857</v>
      </c>
      <c r="F256" s="119">
        <f t="shared" si="306"/>
        <v>1.0067744417803715</v>
      </c>
      <c r="G256" s="119">
        <f t="shared" si="306"/>
        <v>1.0101616626705572</v>
      </c>
      <c r="H256" s="119">
        <f t="shared" si="306"/>
        <v>1.0135488835607429</v>
      </c>
      <c r="I256" s="119">
        <f t="shared" si="306"/>
        <v>1.0169361044509289</v>
      </c>
      <c r="J256" s="119">
        <f t="shared" si="306"/>
        <v>1.0169361044509289</v>
      </c>
      <c r="K256" s="119">
        <f t="shared" si="306"/>
        <v>1.0176580208811283</v>
      </c>
      <c r="L256" s="119">
        <f t="shared" si="306"/>
        <v>1.0183799373113276</v>
      </c>
      <c r="M256" s="119">
        <f t="shared" si="306"/>
        <v>1.0191018537415268</v>
      </c>
      <c r="N256" s="119">
        <f t="shared" si="306"/>
        <v>1.0205456866019254</v>
      </c>
      <c r="O256" s="119">
        <f t="shared" si="306"/>
        <v>1.0204978058296135</v>
      </c>
      <c r="P256" s="119">
        <f t="shared" si="306"/>
        <v>1.0204499250573016</v>
      </c>
      <c r="Q256" s="119">
        <f t="shared" si="306"/>
        <v>1.0204020442849897</v>
      </c>
      <c r="R256" s="119">
        <f t="shared" si="306"/>
        <v>1.0203541635126776</v>
      </c>
      <c r="S256" s="119">
        <f t="shared" si="306"/>
        <v>1.0203062827403655</v>
      </c>
      <c r="T256" s="119">
        <f t="shared" si="306"/>
        <v>1.020069615672601</v>
      </c>
      <c r="U256" s="119">
        <f t="shared" si="306"/>
        <v>1.0198329486048368</v>
      </c>
      <c r="V256" s="119">
        <f t="shared" si="306"/>
        <v>1.019596281537072</v>
      </c>
      <c r="W256" s="119">
        <f t="shared" si="306"/>
        <v>1.019359614469308</v>
      </c>
      <c r="X256" s="119">
        <f t="shared" si="306"/>
        <v>1.0191229474015433</v>
      </c>
      <c r="Y256" s="119">
        <f t="shared" si="306"/>
        <v>1.0194377218142623</v>
      </c>
      <c r="Z256" s="119">
        <f t="shared" si="306"/>
        <v>1.0197524962269813</v>
      </c>
      <c r="AA256" s="119">
        <f t="shared" si="306"/>
        <v>1.0200672706397003</v>
      </c>
      <c r="AB256" s="119">
        <f t="shared" si="306"/>
        <v>1.0203820450524193</v>
      </c>
      <c r="AC256" s="119">
        <f t="shared" si="306"/>
        <v>1.0206968194651382</v>
      </c>
      <c r="AD256" s="119">
        <f t="shared" si="306"/>
        <v>1.0197979397790602</v>
      </c>
      <c r="AE256" s="119">
        <f t="shared" si="306"/>
        <v>1.0188990600929819</v>
      </c>
      <c r="AF256" s="119">
        <f t="shared" si="306"/>
        <v>1.0180001804069041</v>
      </c>
      <c r="AG256" s="119">
        <f t="shared" si="306"/>
        <v>1.0171013007208261</v>
      </c>
      <c r="AH256" s="119">
        <f t="shared" si="306"/>
        <v>1.016202421034748</v>
      </c>
    </row>
    <row r="257" spans="1:34" s="119" customFormat="1" x14ac:dyDescent="0.25">
      <c r="A257" s="130"/>
      <c r="B257" s="119" t="s">
        <v>680</v>
      </c>
      <c r="D257" s="119">
        <f t="shared" ref="D257:AH257" si="307">D202/$D202</f>
        <v>1</v>
      </c>
      <c r="E257" s="119">
        <f t="shared" si="307"/>
        <v>1.0041389078035174</v>
      </c>
      <c r="F257" s="119">
        <f t="shared" si="307"/>
        <v>1.0082778156070349</v>
      </c>
      <c r="G257" s="119">
        <f t="shared" si="307"/>
        <v>1.0124167234105523</v>
      </c>
      <c r="H257" s="119">
        <f t="shared" si="307"/>
        <v>1.0165556312140698</v>
      </c>
      <c r="I257" s="119">
        <f t="shared" si="307"/>
        <v>1.0206945390175874</v>
      </c>
      <c r="J257" s="119">
        <f t="shared" si="307"/>
        <v>1.0206945390175872</v>
      </c>
      <c r="K257" s="119">
        <f t="shared" si="307"/>
        <v>1.0260236205270001</v>
      </c>
      <c r="L257" s="119">
        <f t="shared" si="307"/>
        <v>1.0313527020364142</v>
      </c>
      <c r="M257" s="119">
        <f t="shared" si="307"/>
        <v>1.0366817835458271</v>
      </c>
      <c r="N257" s="119">
        <f t="shared" si="307"/>
        <v>1.0473399465646538</v>
      </c>
      <c r="O257" s="119">
        <f t="shared" si="307"/>
        <v>1.0551652158994895</v>
      </c>
      <c r="P257" s="119">
        <f t="shared" si="307"/>
        <v>1.0629904852343237</v>
      </c>
      <c r="Q257" s="119">
        <f t="shared" si="307"/>
        <v>1.0708157545691577</v>
      </c>
      <c r="R257" s="119">
        <f t="shared" si="307"/>
        <v>1.0786410239039945</v>
      </c>
      <c r="S257" s="119">
        <f t="shared" si="307"/>
        <v>1.0864662932388256</v>
      </c>
      <c r="T257" s="119">
        <f t="shared" si="307"/>
        <v>1.0883197189047831</v>
      </c>
      <c r="U257" s="119">
        <f t="shared" si="307"/>
        <v>1.0901731445707403</v>
      </c>
      <c r="V257" s="119">
        <f t="shared" si="307"/>
        <v>1.0920265702366982</v>
      </c>
      <c r="W257" s="119">
        <f t="shared" si="307"/>
        <v>1.0938799959026559</v>
      </c>
      <c r="X257" s="119">
        <f t="shared" si="307"/>
        <v>1.0957334215686139</v>
      </c>
      <c r="Y257" s="119">
        <f t="shared" si="307"/>
        <v>1.0970143287240015</v>
      </c>
      <c r="Z257" s="119">
        <f t="shared" si="307"/>
        <v>1.0982952358793894</v>
      </c>
      <c r="AA257" s="119">
        <f t="shared" si="307"/>
        <v>1.099576143034777</v>
      </c>
      <c r="AB257" s="119">
        <f t="shared" si="307"/>
        <v>1.1008570501901647</v>
      </c>
      <c r="AC257" s="119">
        <f t="shared" si="307"/>
        <v>1.1021379573455525</v>
      </c>
      <c r="AD257" s="119">
        <f t="shared" si="307"/>
        <v>1.1025889510626241</v>
      </c>
      <c r="AE257" s="119">
        <f t="shared" si="307"/>
        <v>1.1030399447796957</v>
      </c>
      <c r="AF257" s="119">
        <f t="shared" si="307"/>
        <v>1.103490938496767</v>
      </c>
      <c r="AG257" s="119">
        <f t="shared" si="307"/>
        <v>1.1039419322138384</v>
      </c>
      <c r="AH257" s="119">
        <f t="shared" si="307"/>
        <v>1.10439292593091</v>
      </c>
    </row>
    <row r="258" spans="1:34" s="119" customFormat="1" x14ac:dyDescent="0.25">
      <c r="A258" s="130"/>
      <c r="B258" s="119" t="s">
        <v>681</v>
      </c>
      <c r="D258" s="119">
        <f t="shared" ref="D258:AH258" si="308">D203/$D203</f>
        <v>1</v>
      </c>
      <c r="E258" s="119">
        <f t="shared" si="308"/>
        <v>1.0010613069291734</v>
      </c>
      <c r="F258" s="119">
        <f t="shared" si="308"/>
        <v>1.0021226138583468</v>
      </c>
      <c r="G258" s="119">
        <f t="shared" si="308"/>
        <v>1.0031839207875206</v>
      </c>
      <c r="H258" s="119">
        <f t="shared" si="308"/>
        <v>1.0042452277166942</v>
      </c>
      <c r="I258" s="119">
        <f t="shared" si="308"/>
        <v>1.0053065346458674</v>
      </c>
      <c r="J258" s="119">
        <f t="shared" si="308"/>
        <v>1.0053065346458672</v>
      </c>
      <c r="K258" s="119">
        <f t="shared" si="308"/>
        <v>1.0079695284507788</v>
      </c>
      <c r="L258" s="119">
        <f t="shared" si="308"/>
        <v>1.0106325222556913</v>
      </c>
      <c r="M258" s="119">
        <f t="shared" si="308"/>
        <v>1.0132955160606036</v>
      </c>
      <c r="N258" s="119">
        <f t="shared" si="308"/>
        <v>1.0186215036704287</v>
      </c>
      <c r="O258" s="119">
        <f t="shared" si="308"/>
        <v>1.03243201220571</v>
      </c>
      <c r="P258" s="119">
        <f t="shared" si="308"/>
        <v>1.0462425207409853</v>
      </c>
      <c r="Q258" s="119">
        <f t="shared" si="308"/>
        <v>1.0600530292762667</v>
      </c>
      <c r="R258" s="119">
        <f t="shared" si="308"/>
        <v>1.073863537811542</v>
      </c>
      <c r="S258" s="119">
        <f t="shared" si="308"/>
        <v>1.0876740463468204</v>
      </c>
      <c r="T258" s="119">
        <f t="shared" si="308"/>
        <v>1.0888002554563292</v>
      </c>
      <c r="U258" s="119">
        <f t="shared" si="308"/>
        <v>1.0899264645658377</v>
      </c>
      <c r="V258" s="119">
        <f t="shared" si="308"/>
        <v>1.0910526736753463</v>
      </c>
      <c r="W258" s="119">
        <f t="shared" si="308"/>
        <v>1.0921788827848549</v>
      </c>
      <c r="X258" s="119">
        <f t="shared" si="308"/>
        <v>1.0933050918943632</v>
      </c>
      <c r="Y258" s="119">
        <f t="shared" si="308"/>
        <v>1.0948523001460784</v>
      </c>
      <c r="Z258" s="119">
        <f t="shared" si="308"/>
        <v>1.0963995083977935</v>
      </c>
      <c r="AA258" s="119">
        <f t="shared" si="308"/>
        <v>1.0979467166495083</v>
      </c>
      <c r="AB258" s="119">
        <f t="shared" si="308"/>
        <v>1.0994939249012232</v>
      </c>
      <c r="AC258" s="119">
        <f t="shared" si="308"/>
        <v>1.1010411331529379</v>
      </c>
      <c r="AD258" s="119">
        <f t="shared" si="308"/>
        <v>1.1020116887197291</v>
      </c>
      <c r="AE258" s="119">
        <f t="shared" si="308"/>
        <v>1.1029822442865196</v>
      </c>
      <c r="AF258" s="119">
        <f t="shared" si="308"/>
        <v>1.1039527998533107</v>
      </c>
      <c r="AG258" s="119">
        <f t="shared" si="308"/>
        <v>1.1049233554201017</v>
      </c>
      <c r="AH258" s="119">
        <f t="shared" si="308"/>
        <v>1.1058939109868926</v>
      </c>
    </row>
    <row r="259" spans="1:34" s="119" customFormat="1" x14ac:dyDescent="0.25">
      <c r="A259" s="130"/>
      <c r="B259" s="119" t="s">
        <v>682</v>
      </c>
      <c r="D259" s="119">
        <f t="shared" ref="D259:AH259" si="309">D204/$D204</f>
        <v>1</v>
      </c>
      <c r="E259" s="119">
        <f t="shared" si="309"/>
        <v>1.0134730856156631</v>
      </c>
      <c r="F259" s="119">
        <f t="shared" si="309"/>
        <v>1.0269461712313293</v>
      </c>
      <c r="G259" s="119">
        <f t="shared" si="309"/>
        <v>1.0404192568469923</v>
      </c>
      <c r="H259" s="119">
        <f t="shared" si="309"/>
        <v>1.0538923424626585</v>
      </c>
      <c r="I259" s="119">
        <f t="shared" si="309"/>
        <v>1.0673654280783236</v>
      </c>
      <c r="J259" s="119">
        <f t="shared" si="309"/>
        <v>1.0673654280783231</v>
      </c>
      <c r="K259" s="119">
        <f t="shared" si="309"/>
        <v>1.0707715145721668</v>
      </c>
      <c r="L259" s="119">
        <f t="shared" si="309"/>
        <v>1.0741776010660093</v>
      </c>
      <c r="M259" s="119">
        <f t="shared" si="309"/>
        <v>1.0775836875598528</v>
      </c>
      <c r="N259" s="119">
        <f t="shared" si="309"/>
        <v>1.0843958605475392</v>
      </c>
      <c r="O259" s="119">
        <f t="shared" si="309"/>
        <v>1.0875517548051412</v>
      </c>
      <c r="P259" s="119">
        <f t="shared" si="309"/>
        <v>1.0907076490627436</v>
      </c>
      <c r="Q259" s="119">
        <f t="shared" si="309"/>
        <v>1.0938635433203452</v>
      </c>
      <c r="R259" s="119">
        <f t="shared" si="309"/>
        <v>1.0970194375779474</v>
      </c>
      <c r="S259" s="119">
        <f t="shared" si="309"/>
        <v>1.1001753318355487</v>
      </c>
      <c r="T259" s="119">
        <f t="shared" si="309"/>
        <v>1.0992586919503415</v>
      </c>
      <c r="U259" s="119">
        <f t="shared" si="309"/>
        <v>1.098342052065135</v>
      </c>
      <c r="V259" s="119">
        <f t="shared" si="309"/>
        <v>1.0974254121799281</v>
      </c>
      <c r="W259" s="119">
        <f t="shared" si="309"/>
        <v>1.0965087722947211</v>
      </c>
      <c r="X259" s="119">
        <f t="shared" si="309"/>
        <v>1.0955921324095144</v>
      </c>
      <c r="Y259" s="119">
        <f t="shared" si="309"/>
        <v>1.0918466789024546</v>
      </c>
      <c r="Z259" s="119">
        <f t="shared" si="309"/>
        <v>1.088101225395395</v>
      </c>
      <c r="AA259" s="119">
        <f t="shared" si="309"/>
        <v>1.0843557718883339</v>
      </c>
      <c r="AB259" s="119">
        <f t="shared" si="309"/>
        <v>1.0806103183812727</v>
      </c>
      <c r="AC259" s="119">
        <f t="shared" si="309"/>
        <v>1.0768648648742118</v>
      </c>
      <c r="AD259" s="119">
        <f t="shared" si="309"/>
        <v>1.0715028831305617</v>
      </c>
      <c r="AE259" s="119">
        <f t="shared" si="309"/>
        <v>1.0661409013869099</v>
      </c>
      <c r="AF259" s="119">
        <f t="shared" si="309"/>
        <v>1.0607789196432582</v>
      </c>
      <c r="AG259" s="119">
        <f t="shared" si="309"/>
        <v>1.0554169378996066</v>
      </c>
      <c r="AH259" s="119">
        <f t="shared" si="309"/>
        <v>1.0500549561559538</v>
      </c>
    </row>
    <row r="260" spans="1:34" s="119" customFormat="1" x14ac:dyDescent="0.25">
      <c r="A260" s="130"/>
      <c r="B260" s="119" t="s">
        <v>683</v>
      </c>
      <c r="D260" s="119">
        <f t="shared" ref="D260:AH260" si="310">D205/$D205</f>
        <v>1</v>
      </c>
      <c r="E260" s="119">
        <f t="shared" si="310"/>
        <v>1.0002560246321479</v>
      </c>
      <c r="F260" s="119">
        <f t="shared" si="310"/>
        <v>1.0005120492642958</v>
      </c>
      <c r="G260" s="119">
        <f t="shared" si="310"/>
        <v>1.0007680738964437</v>
      </c>
      <c r="H260" s="119">
        <f t="shared" si="310"/>
        <v>1.0010240985285914</v>
      </c>
      <c r="I260" s="119">
        <f t="shared" si="310"/>
        <v>1.0012801231607393</v>
      </c>
      <c r="J260" s="119">
        <f t="shared" si="310"/>
        <v>1.0012801231607371</v>
      </c>
      <c r="K260" s="119">
        <f t="shared" si="310"/>
        <v>1.0114217635722473</v>
      </c>
      <c r="L260" s="119">
        <f t="shared" si="310"/>
        <v>1.0215634039837549</v>
      </c>
      <c r="M260" s="119">
        <f t="shared" si="310"/>
        <v>1.0317050443952624</v>
      </c>
      <c r="N260" s="119">
        <f t="shared" si="310"/>
        <v>1.0519883252182789</v>
      </c>
      <c r="O260" s="119">
        <f t="shared" si="310"/>
        <v>1.0522940811596535</v>
      </c>
      <c r="P260" s="119">
        <f t="shared" si="310"/>
        <v>1.0525998371010281</v>
      </c>
      <c r="Q260" s="119">
        <f t="shared" si="310"/>
        <v>1.0529055930424025</v>
      </c>
      <c r="R260" s="119">
        <f t="shared" si="310"/>
        <v>1.0532113489837771</v>
      </c>
      <c r="S260" s="119">
        <f t="shared" si="310"/>
        <v>1.0535171049251515</v>
      </c>
      <c r="T260" s="119">
        <f t="shared" si="310"/>
        <v>1.0567845609130573</v>
      </c>
      <c r="U260" s="119">
        <f t="shared" si="310"/>
        <v>1.0600520169009651</v>
      </c>
      <c r="V260" s="119">
        <f t="shared" si="310"/>
        <v>1.0633194728888715</v>
      </c>
      <c r="W260" s="119">
        <f t="shared" si="310"/>
        <v>1.066586928876778</v>
      </c>
      <c r="X260" s="119">
        <f t="shared" si="310"/>
        <v>1.0698543848646846</v>
      </c>
      <c r="Y260" s="119">
        <f t="shared" si="310"/>
        <v>1.0728213470831354</v>
      </c>
      <c r="Z260" s="119">
        <f t="shared" si="310"/>
        <v>1.0757883093015845</v>
      </c>
      <c r="AA260" s="119">
        <f t="shared" si="310"/>
        <v>1.078755271520035</v>
      </c>
      <c r="AB260" s="119">
        <f t="shared" si="310"/>
        <v>1.0817222337384853</v>
      </c>
      <c r="AC260" s="119">
        <f t="shared" si="310"/>
        <v>1.084689195956936</v>
      </c>
      <c r="AD260" s="119">
        <f t="shared" si="310"/>
        <v>1.087402868026305</v>
      </c>
      <c r="AE260" s="119">
        <f t="shared" si="310"/>
        <v>1.0901165400956729</v>
      </c>
      <c r="AF260" s="119">
        <f t="shared" si="310"/>
        <v>1.0928302121650415</v>
      </c>
      <c r="AG260" s="119">
        <f t="shared" si="310"/>
        <v>1.0955438842344101</v>
      </c>
      <c r="AH260" s="119">
        <f t="shared" si="310"/>
        <v>1.0982575563037777</v>
      </c>
    </row>
    <row r="261" spans="1:34" s="119" customFormat="1" x14ac:dyDescent="0.25">
      <c r="A261" s="130"/>
      <c r="B261" s="119" t="s">
        <v>684</v>
      </c>
      <c r="D261" s="119">
        <f t="shared" ref="D261:AH261" si="311">D206/$D206</f>
        <v>1</v>
      </c>
      <c r="E261" s="119">
        <f t="shared" si="311"/>
        <v>0.99956360166281388</v>
      </c>
      <c r="F261" s="119">
        <f t="shared" si="311"/>
        <v>0.99912720332562777</v>
      </c>
      <c r="G261" s="119">
        <f t="shared" si="311"/>
        <v>0.99869080498844165</v>
      </c>
      <c r="H261" s="119">
        <f t="shared" si="311"/>
        <v>0.99825440665125553</v>
      </c>
      <c r="I261" s="119">
        <f t="shared" si="311"/>
        <v>0.9978180083140693</v>
      </c>
      <c r="J261" s="119">
        <f t="shared" si="311"/>
        <v>0.99781800831406831</v>
      </c>
      <c r="K261" s="119">
        <f t="shared" si="311"/>
        <v>1.0062704773586821</v>
      </c>
      <c r="L261" s="119">
        <f t="shared" si="311"/>
        <v>1.0147229464032921</v>
      </c>
      <c r="M261" s="119">
        <f t="shared" si="311"/>
        <v>1.0231754154479022</v>
      </c>
      <c r="N261" s="119">
        <f t="shared" si="311"/>
        <v>1.0400803535371264</v>
      </c>
      <c r="O261" s="119">
        <f t="shared" si="311"/>
        <v>1.0424915699099004</v>
      </c>
      <c r="P261" s="119">
        <f t="shared" si="311"/>
        <v>1.044902786282675</v>
      </c>
      <c r="Q261" s="119">
        <f t="shared" si="311"/>
        <v>1.0473140026554486</v>
      </c>
      <c r="R261" s="119">
        <f t="shared" si="311"/>
        <v>1.0497252190282231</v>
      </c>
      <c r="S261" s="119">
        <f t="shared" si="311"/>
        <v>1.0521364354009977</v>
      </c>
      <c r="T261" s="119">
        <f t="shared" si="311"/>
        <v>1.0562202070981228</v>
      </c>
      <c r="U261" s="119">
        <f t="shared" si="311"/>
        <v>1.0603039787952464</v>
      </c>
      <c r="V261" s="119">
        <f t="shared" si="311"/>
        <v>1.0643877504923698</v>
      </c>
      <c r="W261" s="119">
        <f t="shared" si="311"/>
        <v>1.0684715221894951</v>
      </c>
      <c r="X261" s="119">
        <f t="shared" si="311"/>
        <v>1.0725552938866183</v>
      </c>
      <c r="Y261" s="119">
        <f t="shared" si="311"/>
        <v>1.076545253337766</v>
      </c>
      <c r="Z261" s="119">
        <f t="shared" si="311"/>
        <v>1.0805352127889134</v>
      </c>
      <c r="AA261" s="119">
        <f t="shared" si="311"/>
        <v>1.08452517224006</v>
      </c>
      <c r="AB261" s="119">
        <f t="shared" si="311"/>
        <v>1.0885151316912074</v>
      </c>
      <c r="AC261" s="119">
        <f t="shared" si="311"/>
        <v>1.0925050911423535</v>
      </c>
      <c r="AD261" s="119">
        <f t="shared" si="311"/>
        <v>1.0951282192407905</v>
      </c>
      <c r="AE261" s="119">
        <f t="shared" si="311"/>
        <v>1.0977513473392282</v>
      </c>
      <c r="AF261" s="119">
        <f t="shared" si="311"/>
        <v>1.1003744754376656</v>
      </c>
      <c r="AG261" s="119">
        <f t="shared" si="311"/>
        <v>1.1029976035361031</v>
      </c>
      <c r="AH261" s="119">
        <f t="shared" si="311"/>
        <v>1.1056207316345401</v>
      </c>
    </row>
    <row r="262" spans="1:34" s="119" customFormat="1" x14ac:dyDescent="0.25">
      <c r="A262" s="130"/>
      <c r="B262" s="119" t="s">
        <v>685</v>
      </c>
      <c r="D262" s="119">
        <f t="shared" ref="D262:AH262" si="312">D207/$D207</f>
        <v>1</v>
      </c>
      <c r="E262" s="119">
        <f t="shared" si="312"/>
        <v>1.0000739959236495</v>
      </c>
      <c r="F262" s="119">
        <f t="shared" si="312"/>
        <v>1.0001479918472993</v>
      </c>
      <c r="G262" s="119">
        <f t="shared" si="312"/>
        <v>1.0002219877709488</v>
      </c>
      <c r="H262" s="119">
        <f t="shared" si="312"/>
        <v>1.0002959836945984</v>
      </c>
      <c r="I262" s="119">
        <f t="shared" si="312"/>
        <v>1.0003699796182481</v>
      </c>
      <c r="J262" s="119">
        <f t="shared" si="312"/>
        <v>1.0003699796182492</v>
      </c>
      <c r="K262" s="119">
        <f t="shared" si="312"/>
        <v>1.0061494765964272</v>
      </c>
      <c r="L262" s="119">
        <f t="shared" si="312"/>
        <v>1.0119289735746049</v>
      </c>
      <c r="M262" s="119">
        <f t="shared" si="312"/>
        <v>1.0177084705527839</v>
      </c>
      <c r="N262" s="119">
        <f t="shared" si="312"/>
        <v>1.0292674645091375</v>
      </c>
      <c r="O262" s="119">
        <f t="shared" si="312"/>
        <v>1.0298853903844318</v>
      </c>
      <c r="P262" s="119">
        <f t="shared" si="312"/>
        <v>1.0305033162597259</v>
      </c>
      <c r="Q262" s="119">
        <f t="shared" si="312"/>
        <v>1.0311212421350204</v>
      </c>
      <c r="R262" s="119">
        <f t="shared" si="312"/>
        <v>1.0317391680103147</v>
      </c>
      <c r="S262" s="119">
        <f t="shared" si="312"/>
        <v>1.032357093885609</v>
      </c>
      <c r="T262" s="119">
        <f t="shared" si="312"/>
        <v>1.0345758680428323</v>
      </c>
      <c r="U262" s="119">
        <f t="shared" si="312"/>
        <v>1.0367946422000558</v>
      </c>
      <c r="V262" s="119">
        <f t="shared" si="312"/>
        <v>1.0390134163572795</v>
      </c>
      <c r="W262" s="119">
        <f t="shared" si="312"/>
        <v>1.041232190514503</v>
      </c>
      <c r="X262" s="119">
        <f t="shared" si="312"/>
        <v>1.0434509646717265</v>
      </c>
      <c r="Y262" s="119">
        <f t="shared" si="312"/>
        <v>1.0453764254899365</v>
      </c>
      <c r="Z262" s="119">
        <f t="shared" si="312"/>
        <v>1.0473018863081465</v>
      </c>
      <c r="AA262" s="119">
        <f t="shared" si="312"/>
        <v>1.0492273471263567</v>
      </c>
      <c r="AB262" s="119">
        <f t="shared" si="312"/>
        <v>1.051152807944566</v>
      </c>
      <c r="AC262" s="119">
        <f t="shared" si="312"/>
        <v>1.0530782687627755</v>
      </c>
      <c r="AD262" s="119">
        <f t="shared" si="312"/>
        <v>1.0546730404202838</v>
      </c>
      <c r="AE262" s="119">
        <f t="shared" si="312"/>
        <v>1.0562678120777913</v>
      </c>
      <c r="AF262" s="119">
        <f t="shared" si="312"/>
        <v>1.0578625837352995</v>
      </c>
      <c r="AG262" s="119">
        <f t="shared" si="312"/>
        <v>1.0594573553928075</v>
      </c>
      <c r="AH262" s="119">
        <f t="shared" si="312"/>
        <v>1.0610521270503153</v>
      </c>
    </row>
    <row r="263" spans="1:34" s="119" customFormat="1" x14ac:dyDescent="0.25">
      <c r="A263" s="130"/>
      <c r="B263" s="119" t="s">
        <v>686</v>
      </c>
      <c r="D263" s="119">
        <f t="shared" ref="D263:AH263" si="313">D208/$D208</f>
        <v>1</v>
      </c>
      <c r="E263" s="119">
        <f t="shared" si="313"/>
        <v>1.0111617214738631</v>
      </c>
      <c r="F263" s="119">
        <f t="shared" si="313"/>
        <v>1.0223234429477259</v>
      </c>
      <c r="G263" s="119">
        <f t="shared" si="313"/>
        <v>1.033485164421585</v>
      </c>
      <c r="H263" s="119">
        <f t="shared" si="313"/>
        <v>1.0446468858954481</v>
      </c>
      <c r="I263" s="119">
        <f t="shared" si="313"/>
        <v>1.0558086073693083</v>
      </c>
      <c r="J263" s="119">
        <f t="shared" si="313"/>
        <v>1.0558086073693069</v>
      </c>
      <c r="K263" s="119">
        <f t="shared" si="313"/>
        <v>1.0692176378368967</v>
      </c>
      <c r="L263" s="119">
        <f t="shared" si="313"/>
        <v>1.0826266683044865</v>
      </c>
      <c r="M263" s="119">
        <f t="shared" si="313"/>
        <v>1.0960356987720763</v>
      </c>
      <c r="N263" s="119">
        <f t="shared" si="313"/>
        <v>1.1228537597072534</v>
      </c>
      <c r="O263" s="119">
        <f t="shared" si="313"/>
        <v>1.1323643763305229</v>
      </c>
      <c r="P263" s="119">
        <f t="shared" si="313"/>
        <v>1.1418749929537899</v>
      </c>
      <c r="Q263" s="119">
        <f t="shared" si="313"/>
        <v>1.1513856095770609</v>
      </c>
      <c r="R263" s="119">
        <f t="shared" si="313"/>
        <v>1.1608962262003319</v>
      </c>
      <c r="S263" s="119">
        <f t="shared" si="313"/>
        <v>1.170406842823603</v>
      </c>
      <c r="T263" s="119">
        <f t="shared" si="313"/>
        <v>1.1781863351187547</v>
      </c>
      <c r="U263" s="119">
        <f t="shared" si="313"/>
        <v>1.1859658274139047</v>
      </c>
      <c r="V263" s="119">
        <f t="shared" si="313"/>
        <v>1.1937453197090564</v>
      </c>
      <c r="W263" s="119">
        <f t="shared" si="313"/>
        <v>1.2015248120042081</v>
      </c>
      <c r="X263" s="119">
        <f t="shared" si="313"/>
        <v>1.2093043042993588</v>
      </c>
      <c r="Y263" s="119">
        <f t="shared" si="313"/>
        <v>1.2156489712781957</v>
      </c>
      <c r="Z263" s="119">
        <f t="shared" si="313"/>
        <v>1.2219936382570318</v>
      </c>
      <c r="AA263" s="119">
        <f t="shared" si="313"/>
        <v>1.2283383052358696</v>
      </c>
      <c r="AB263" s="119">
        <f t="shared" si="313"/>
        <v>1.2346829722147057</v>
      </c>
      <c r="AC263" s="119">
        <f t="shared" si="313"/>
        <v>1.2410276391935429</v>
      </c>
      <c r="AD263" s="119">
        <f t="shared" si="313"/>
        <v>1.2465115721431168</v>
      </c>
      <c r="AE263" s="119">
        <f t="shared" si="313"/>
        <v>1.2519955050926899</v>
      </c>
      <c r="AF263" s="119">
        <f t="shared" si="313"/>
        <v>1.2574794380422631</v>
      </c>
      <c r="AG263" s="119">
        <f t="shared" si="313"/>
        <v>1.2629633709918364</v>
      </c>
      <c r="AH263" s="119">
        <f t="shared" si="313"/>
        <v>1.2684473039414106</v>
      </c>
    </row>
    <row r="264" spans="1:34" s="119" customFormat="1" x14ac:dyDescent="0.25">
      <c r="A264" s="130"/>
      <c r="B264" s="119" t="s">
        <v>687</v>
      </c>
      <c r="D264" s="119">
        <f t="shared" ref="D264:AH264" si="314">D209/$D209</f>
        <v>1</v>
      </c>
      <c r="E264" s="119">
        <f t="shared" si="314"/>
        <v>1.0058578626316044</v>
      </c>
      <c r="F264" s="119">
        <f t="shared" si="314"/>
        <v>1.0117157252632087</v>
      </c>
      <c r="G264" s="119">
        <f t="shared" si="314"/>
        <v>1.0175735878948131</v>
      </c>
      <c r="H264" s="119">
        <f t="shared" si="314"/>
        <v>1.0234314505264175</v>
      </c>
      <c r="I264" s="119">
        <f t="shared" si="314"/>
        <v>1.0292893131580205</v>
      </c>
      <c r="J264" s="119">
        <f t="shared" si="314"/>
        <v>1.0292893131580199</v>
      </c>
      <c r="K264" s="119">
        <f t="shared" si="314"/>
        <v>1.0345301116422683</v>
      </c>
      <c r="L264" s="119">
        <f t="shared" si="314"/>
        <v>1.0397709101265187</v>
      </c>
      <c r="M264" s="119">
        <f t="shared" si="314"/>
        <v>1.0450117086107669</v>
      </c>
      <c r="N264" s="119">
        <f t="shared" si="314"/>
        <v>1.0554933055792657</v>
      </c>
      <c r="O264" s="119">
        <f t="shared" si="314"/>
        <v>1.0607382061256876</v>
      </c>
      <c r="P264" s="119">
        <f t="shared" si="314"/>
        <v>1.0659831066721077</v>
      </c>
      <c r="Q264" s="119">
        <f t="shared" si="314"/>
        <v>1.0712280072185278</v>
      </c>
      <c r="R264" s="119">
        <f t="shared" si="314"/>
        <v>1.0764729077649478</v>
      </c>
      <c r="S264" s="119">
        <f t="shared" si="314"/>
        <v>1.0817178083113672</v>
      </c>
      <c r="T264" s="119">
        <f t="shared" si="314"/>
        <v>1.0871978857946276</v>
      </c>
      <c r="U264" s="119">
        <f t="shared" si="314"/>
        <v>1.0926779632778874</v>
      </c>
      <c r="V264" s="119">
        <f t="shared" si="314"/>
        <v>1.0981580407611449</v>
      </c>
      <c r="W264" s="119">
        <f t="shared" si="314"/>
        <v>1.1036381182444046</v>
      </c>
      <c r="X264" s="119">
        <f t="shared" si="314"/>
        <v>1.1091181957276617</v>
      </c>
      <c r="Y264" s="119">
        <f t="shared" si="314"/>
        <v>1.1141131118969576</v>
      </c>
      <c r="Z264" s="119">
        <f t="shared" si="314"/>
        <v>1.1191080280662538</v>
      </c>
      <c r="AA264" s="119">
        <f t="shared" si="314"/>
        <v>1.1241029442355521</v>
      </c>
      <c r="AB264" s="119">
        <f t="shared" si="314"/>
        <v>1.1290978604048483</v>
      </c>
      <c r="AC264" s="119">
        <f t="shared" si="314"/>
        <v>1.1340927765741438</v>
      </c>
      <c r="AD264" s="119">
        <f t="shared" si="314"/>
        <v>1.1397932949117182</v>
      </c>
      <c r="AE264" s="119">
        <f t="shared" si="314"/>
        <v>1.1454938132492909</v>
      </c>
      <c r="AF264" s="119">
        <f t="shared" si="314"/>
        <v>1.1511943315868658</v>
      </c>
      <c r="AG264" s="119">
        <f t="shared" si="314"/>
        <v>1.1568948499244405</v>
      </c>
      <c r="AH264" s="119">
        <f t="shared" si="314"/>
        <v>1.1625953682620145</v>
      </c>
    </row>
    <row r="265" spans="1:34" s="119" customFormat="1" x14ac:dyDescent="0.25">
      <c r="A265" s="130"/>
      <c r="B265" s="119" t="s">
        <v>688</v>
      </c>
      <c r="D265" s="119">
        <f t="shared" ref="D265:AH265" si="315">D210/$D210</f>
        <v>1</v>
      </c>
      <c r="E265" s="119">
        <f t="shared" si="315"/>
        <v>1.0038372510340232</v>
      </c>
      <c r="F265" s="119">
        <f t="shared" si="315"/>
        <v>1.0076745020680464</v>
      </c>
      <c r="G265" s="119">
        <f t="shared" si="315"/>
        <v>1.011511753102071</v>
      </c>
      <c r="H265" s="119">
        <f t="shared" si="315"/>
        <v>1.0153490041360942</v>
      </c>
      <c r="I265" s="119">
        <f t="shared" si="315"/>
        <v>1.0191862551701172</v>
      </c>
      <c r="J265" s="119">
        <f t="shared" si="315"/>
        <v>1.0191862551701174</v>
      </c>
      <c r="K265" s="119">
        <f t="shared" si="315"/>
        <v>1.0222709353258728</v>
      </c>
      <c r="L265" s="119">
        <f t="shared" si="315"/>
        <v>1.0253556154816279</v>
      </c>
      <c r="M265" s="119">
        <f t="shared" si="315"/>
        <v>1.0284402956373833</v>
      </c>
      <c r="N265" s="119">
        <f t="shared" si="315"/>
        <v>1.0346096559488933</v>
      </c>
      <c r="O265" s="119">
        <f t="shared" si="315"/>
        <v>1.0374594033976026</v>
      </c>
      <c r="P265" s="119">
        <f t="shared" si="315"/>
        <v>1.0403091508463118</v>
      </c>
      <c r="Q265" s="119">
        <f t="shared" si="315"/>
        <v>1.0431588982950211</v>
      </c>
      <c r="R265" s="119">
        <f t="shared" si="315"/>
        <v>1.0460086457437303</v>
      </c>
      <c r="S265" s="119">
        <f t="shared" si="315"/>
        <v>1.0488583931924396</v>
      </c>
      <c r="T265" s="119">
        <f t="shared" si="315"/>
        <v>1.0517180976943017</v>
      </c>
      <c r="U265" s="119">
        <f t="shared" si="315"/>
        <v>1.0545778021961638</v>
      </c>
      <c r="V265" s="119">
        <f t="shared" si="315"/>
        <v>1.0574375066980246</v>
      </c>
      <c r="W265" s="119">
        <f t="shared" si="315"/>
        <v>1.0602972111998854</v>
      </c>
      <c r="X265" s="119">
        <f t="shared" si="315"/>
        <v>1.0631569157017471</v>
      </c>
      <c r="Y265" s="119">
        <f t="shared" si="315"/>
        <v>1.0653984152628868</v>
      </c>
      <c r="Z265" s="119">
        <f t="shared" si="315"/>
        <v>1.0676399148240272</v>
      </c>
      <c r="AA265" s="119">
        <f t="shared" si="315"/>
        <v>1.0698814143851672</v>
      </c>
      <c r="AB265" s="119">
        <f t="shared" si="315"/>
        <v>1.0721229139463075</v>
      </c>
      <c r="AC265" s="119">
        <f t="shared" si="315"/>
        <v>1.0743644135074479</v>
      </c>
      <c r="AD265" s="119">
        <f t="shared" si="315"/>
        <v>1.0770834370978293</v>
      </c>
      <c r="AE265" s="119">
        <f t="shared" si="315"/>
        <v>1.0798024606882113</v>
      </c>
      <c r="AF265" s="119">
        <f t="shared" si="315"/>
        <v>1.0825214842785928</v>
      </c>
      <c r="AG265" s="119">
        <f t="shared" si="315"/>
        <v>1.0852405078689742</v>
      </c>
      <c r="AH265" s="119">
        <f t="shared" si="315"/>
        <v>1.0879595314593562</v>
      </c>
    </row>
    <row r="266" spans="1:34" s="119" customFormat="1" x14ac:dyDescent="0.25">
      <c r="A266" s="130"/>
      <c r="B266" s="119" t="s">
        <v>689</v>
      </c>
      <c r="D266" s="119">
        <f t="shared" ref="D266:AH266" si="316">D211/$D211</f>
        <v>1</v>
      </c>
      <c r="E266" s="119">
        <f t="shared" si="316"/>
        <v>1.0129413885584029</v>
      </c>
      <c r="F266" s="119">
        <f t="shared" si="316"/>
        <v>1.0258827771168093</v>
      </c>
      <c r="G266" s="119">
        <f t="shared" si="316"/>
        <v>1.0388241656752124</v>
      </c>
      <c r="H266" s="119">
        <f t="shared" si="316"/>
        <v>1.0517655542336153</v>
      </c>
      <c r="I266" s="119">
        <f t="shared" si="316"/>
        <v>1.0647069427920208</v>
      </c>
      <c r="J266" s="119">
        <f t="shared" si="316"/>
        <v>1.0647069427920217</v>
      </c>
      <c r="K266" s="119">
        <f t="shared" si="316"/>
        <v>1.0775137007825195</v>
      </c>
      <c r="L266" s="119">
        <f t="shared" si="316"/>
        <v>1.090320458773014</v>
      </c>
      <c r="M266" s="119">
        <f t="shared" si="316"/>
        <v>1.1031272167635118</v>
      </c>
      <c r="N266" s="119">
        <f t="shared" si="316"/>
        <v>1.1287407327445049</v>
      </c>
      <c r="O266" s="119">
        <f t="shared" si="316"/>
        <v>1.1416931711667118</v>
      </c>
      <c r="P266" s="119">
        <f t="shared" si="316"/>
        <v>1.1546456095889226</v>
      </c>
      <c r="Q266" s="119">
        <f t="shared" si="316"/>
        <v>1.1675980480111301</v>
      </c>
      <c r="R266" s="119">
        <f t="shared" si="316"/>
        <v>1.1805504864333376</v>
      </c>
      <c r="S266" s="119">
        <f t="shared" si="316"/>
        <v>1.1935029248555495</v>
      </c>
      <c r="T266" s="119">
        <f t="shared" si="316"/>
        <v>1.206501812843884</v>
      </c>
      <c r="U266" s="119">
        <f t="shared" si="316"/>
        <v>1.2195007008322161</v>
      </c>
      <c r="V266" s="119">
        <f t="shared" si="316"/>
        <v>1.2324995888205481</v>
      </c>
      <c r="W266" s="119">
        <f t="shared" si="316"/>
        <v>1.2454984768088835</v>
      </c>
      <c r="X266" s="119">
        <f t="shared" si="316"/>
        <v>1.2584973647972157</v>
      </c>
      <c r="Y266" s="119">
        <f t="shared" si="316"/>
        <v>1.2701468857908749</v>
      </c>
      <c r="Z266" s="119">
        <f t="shared" si="316"/>
        <v>1.2817964067845309</v>
      </c>
      <c r="AA266" s="119">
        <f t="shared" si="316"/>
        <v>1.2934459277781869</v>
      </c>
      <c r="AB266" s="119">
        <f t="shared" si="316"/>
        <v>1.3050954487718429</v>
      </c>
      <c r="AC266" s="119">
        <f t="shared" si="316"/>
        <v>1.316744969765496</v>
      </c>
      <c r="AD266" s="119">
        <f t="shared" si="316"/>
        <v>1.3288753183683228</v>
      </c>
      <c r="AE266" s="119">
        <f t="shared" si="316"/>
        <v>1.3410056669711501</v>
      </c>
      <c r="AF266" s="119">
        <f t="shared" si="316"/>
        <v>1.353136015573974</v>
      </c>
      <c r="AG266" s="119">
        <f t="shared" si="316"/>
        <v>1.3652663641767981</v>
      </c>
      <c r="AH266" s="119">
        <f t="shared" si="316"/>
        <v>1.3773967127796238</v>
      </c>
    </row>
    <row r="267" spans="1:34" s="119" customFormat="1" x14ac:dyDescent="0.25">
      <c r="A267" s="130"/>
      <c r="B267" s="119" t="s">
        <v>690</v>
      </c>
      <c r="D267" s="119">
        <f t="shared" ref="D267:AH267" si="317">D212/$D212</f>
        <v>1</v>
      </c>
      <c r="E267" s="119">
        <f t="shared" si="317"/>
        <v>1.0143351980404107</v>
      </c>
      <c r="F267" s="119">
        <f t="shared" si="317"/>
        <v>1.0286703960808214</v>
      </c>
      <c r="G267" s="119">
        <f t="shared" si="317"/>
        <v>1.0430055941212319</v>
      </c>
      <c r="H267" s="119">
        <f t="shared" si="317"/>
        <v>1.0573407921616427</v>
      </c>
      <c r="I267" s="119">
        <f t="shared" si="317"/>
        <v>1.0716759902020536</v>
      </c>
      <c r="J267" s="119">
        <f t="shared" si="317"/>
        <v>1.0716759902020534</v>
      </c>
      <c r="K267" s="119">
        <f t="shared" si="317"/>
        <v>1.0859622500346628</v>
      </c>
      <c r="L267" s="119">
        <f t="shared" si="317"/>
        <v>1.1002485098672781</v>
      </c>
      <c r="M267" s="119">
        <f t="shared" si="317"/>
        <v>1.1145347696998931</v>
      </c>
      <c r="N267" s="119">
        <f t="shared" si="317"/>
        <v>1.1431072893651171</v>
      </c>
      <c r="O267" s="119">
        <f t="shared" si="317"/>
        <v>1.1584365767024056</v>
      </c>
      <c r="P267" s="119">
        <f t="shared" si="317"/>
        <v>1.173765864039688</v>
      </c>
      <c r="Q267" s="119">
        <f t="shared" si="317"/>
        <v>1.1890951513769761</v>
      </c>
      <c r="R267" s="119">
        <f t="shared" si="317"/>
        <v>1.204424438714264</v>
      </c>
      <c r="S267" s="119">
        <f t="shared" si="317"/>
        <v>1.2197537260515525</v>
      </c>
      <c r="T267" s="119">
        <f t="shared" si="317"/>
        <v>1.2363137570102833</v>
      </c>
      <c r="U267" s="119">
        <f t="shared" si="317"/>
        <v>1.2528737879690204</v>
      </c>
      <c r="V267" s="119">
        <f t="shared" si="317"/>
        <v>1.2694338189277574</v>
      </c>
      <c r="W267" s="119">
        <f t="shared" si="317"/>
        <v>1.2859938498864945</v>
      </c>
      <c r="X267" s="119">
        <f t="shared" si="317"/>
        <v>1.3025538808452344</v>
      </c>
      <c r="Y267" s="119">
        <f t="shared" si="317"/>
        <v>1.3192558487513881</v>
      </c>
      <c r="Z267" s="119">
        <f t="shared" si="317"/>
        <v>1.3359578166575448</v>
      </c>
      <c r="AA267" s="119">
        <f t="shared" si="317"/>
        <v>1.3526597845636956</v>
      </c>
      <c r="AB267" s="119">
        <f t="shared" si="317"/>
        <v>1.3693617524698523</v>
      </c>
      <c r="AC267" s="119">
        <f t="shared" si="317"/>
        <v>1.3860637203760096</v>
      </c>
      <c r="AD267" s="119">
        <f t="shared" si="317"/>
        <v>1.4044812349397497</v>
      </c>
      <c r="AE267" s="119">
        <f t="shared" si="317"/>
        <v>1.4228987495034964</v>
      </c>
      <c r="AF267" s="119">
        <f t="shared" si="317"/>
        <v>1.4413162640672372</v>
      </c>
      <c r="AG267" s="119">
        <f t="shared" si="317"/>
        <v>1.4597337786309783</v>
      </c>
      <c r="AH267" s="119">
        <f t="shared" si="317"/>
        <v>1.4781512931947256</v>
      </c>
    </row>
    <row r="268" spans="1:34" s="119" customFormat="1" x14ac:dyDescent="0.25">
      <c r="A268" s="130"/>
      <c r="B268" s="119" t="s">
        <v>691</v>
      </c>
      <c r="D268" s="119">
        <f t="shared" ref="D268:AH268" si="318">D213/$D213</f>
        <v>1</v>
      </c>
      <c r="E268" s="119">
        <f t="shared" si="318"/>
        <v>1.0060679467584015</v>
      </c>
      <c r="F268" s="119">
        <f t="shared" si="318"/>
        <v>1.012135893516805</v>
      </c>
      <c r="G268" s="119">
        <f t="shared" si="318"/>
        <v>1.0182038402752065</v>
      </c>
      <c r="H268" s="119">
        <f t="shared" si="318"/>
        <v>1.024271787033608</v>
      </c>
      <c r="I268" s="119">
        <f t="shared" si="318"/>
        <v>1.0303397337920117</v>
      </c>
      <c r="J268" s="119">
        <f t="shared" si="318"/>
        <v>1.0303397337920115</v>
      </c>
      <c r="K268" s="119">
        <f t="shared" si="318"/>
        <v>1.0362564986363247</v>
      </c>
      <c r="L268" s="119">
        <f t="shared" si="318"/>
        <v>1.04217326348064</v>
      </c>
      <c r="M268" s="119">
        <f t="shared" si="318"/>
        <v>1.0480900283249535</v>
      </c>
      <c r="N268" s="119">
        <f t="shared" si="318"/>
        <v>1.0599235580135815</v>
      </c>
      <c r="O268" s="119">
        <f t="shared" si="318"/>
        <v>1.0652624261990371</v>
      </c>
      <c r="P268" s="119">
        <f t="shared" si="318"/>
        <v>1.0706012943844923</v>
      </c>
      <c r="Q268" s="119">
        <f t="shared" si="318"/>
        <v>1.0759401625699454</v>
      </c>
      <c r="R268" s="119">
        <f t="shared" si="318"/>
        <v>1.0812790307554003</v>
      </c>
      <c r="S268" s="119">
        <f t="shared" si="318"/>
        <v>1.0866178989408535</v>
      </c>
      <c r="T268" s="119">
        <f t="shared" si="318"/>
        <v>1.0920707887733703</v>
      </c>
      <c r="U268" s="119">
        <f t="shared" si="318"/>
        <v>1.0975236786058868</v>
      </c>
      <c r="V268" s="119">
        <f t="shared" si="318"/>
        <v>1.1029765684384034</v>
      </c>
      <c r="W268" s="119">
        <f t="shared" si="318"/>
        <v>1.10842945827092</v>
      </c>
      <c r="X268" s="119">
        <f t="shared" si="318"/>
        <v>1.1138823481034379</v>
      </c>
      <c r="Y268" s="119">
        <f t="shared" si="318"/>
        <v>1.118795167884981</v>
      </c>
      <c r="Z268" s="119">
        <f t="shared" si="318"/>
        <v>1.1237079876665255</v>
      </c>
      <c r="AA268" s="119">
        <f t="shared" si="318"/>
        <v>1.1286208074480679</v>
      </c>
      <c r="AB268" s="119">
        <f t="shared" si="318"/>
        <v>1.1335336272296124</v>
      </c>
      <c r="AC268" s="119">
        <f t="shared" si="318"/>
        <v>1.1384464470111559</v>
      </c>
      <c r="AD268" s="119">
        <f t="shared" si="318"/>
        <v>1.1351981368745157</v>
      </c>
      <c r="AE268" s="119">
        <f t="shared" si="318"/>
        <v>1.1319498267378765</v>
      </c>
      <c r="AF268" s="119">
        <f t="shared" si="318"/>
        <v>1.1287015166012362</v>
      </c>
      <c r="AG268" s="119">
        <f t="shared" si="318"/>
        <v>1.1254532064645959</v>
      </c>
      <c r="AH268" s="119">
        <f t="shared" si="318"/>
        <v>1.1222048963279565</v>
      </c>
    </row>
    <row r="269" spans="1:34" s="119" customFormat="1" x14ac:dyDescent="0.25">
      <c r="A269" s="130"/>
      <c r="B269" s="119" t="s">
        <v>692</v>
      </c>
      <c r="D269" s="119">
        <f t="shared" ref="D269:AH269" si="319">D214/$D214</f>
        <v>1</v>
      </c>
      <c r="E269" s="119">
        <f t="shared" si="319"/>
        <v>1.0049941197146621</v>
      </c>
      <c r="F269" s="119">
        <f t="shared" si="319"/>
        <v>1.0099882394293245</v>
      </c>
      <c r="G269" s="119">
        <f t="shared" si="319"/>
        <v>1.0149823591439866</v>
      </c>
      <c r="H269" s="119">
        <f t="shared" si="319"/>
        <v>1.0199764788586487</v>
      </c>
      <c r="I269" s="119">
        <f t="shared" si="319"/>
        <v>1.0249705985733113</v>
      </c>
      <c r="J269" s="119">
        <f t="shared" si="319"/>
        <v>1.0249705985733086</v>
      </c>
      <c r="K269" s="119">
        <f t="shared" si="319"/>
        <v>1.030405652849439</v>
      </c>
      <c r="L269" s="119">
        <f t="shared" si="319"/>
        <v>1.0358407071255693</v>
      </c>
      <c r="M269" s="119">
        <f t="shared" si="319"/>
        <v>1.0412757614016999</v>
      </c>
      <c r="N269" s="119">
        <f t="shared" si="319"/>
        <v>1.0521458699539614</v>
      </c>
      <c r="O269" s="119">
        <f t="shared" si="319"/>
        <v>1.0572883014466781</v>
      </c>
      <c r="P269" s="119">
        <f t="shared" si="319"/>
        <v>1.0624307329393943</v>
      </c>
      <c r="Q269" s="119">
        <f t="shared" si="319"/>
        <v>1.0675731644321129</v>
      </c>
      <c r="R269" s="119">
        <f t="shared" si="319"/>
        <v>1.0727155959248291</v>
      </c>
      <c r="S269" s="119">
        <f t="shared" si="319"/>
        <v>1.0778580274175462</v>
      </c>
      <c r="T269" s="119">
        <f t="shared" si="319"/>
        <v>1.0827677819487442</v>
      </c>
      <c r="U269" s="119">
        <f t="shared" si="319"/>
        <v>1.0876775364799434</v>
      </c>
      <c r="V269" s="119">
        <f t="shared" si="319"/>
        <v>1.0925872910111412</v>
      </c>
      <c r="W269" s="119">
        <f t="shared" si="319"/>
        <v>1.097497045542339</v>
      </c>
      <c r="X269" s="119">
        <f t="shared" si="319"/>
        <v>1.1024068000735381</v>
      </c>
      <c r="Y269" s="119">
        <f t="shared" si="319"/>
        <v>1.1074034424562413</v>
      </c>
      <c r="Z269" s="119">
        <f t="shared" si="319"/>
        <v>1.112400084838945</v>
      </c>
      <c r="AA269" s="119">
        <f t="shared" si="319"/>
        <v>1.1173967272216485</v>
      </c>
      <c r="AB269" s="119">
        <f t="shared" si="319"/>
        <v>1.1223933696043522</v>
      </c>
      <c r="AC269" s="119">
        <f t="shared" si="319"/>
        <v>1.1273900119870548</v>
      </c>
      <c r="AD269" s="119">
        <f t="shared" si="319"/>
        <v>1.1227450770163041</v>
      </c>
      <c r="AE269" s="119">
        <f t="shared" si="319"/>
        <v>1.1181001420455525</v>
      </c>
      <c r="AF269" s="119">
        <f t="shared" si="319"/>
        <v>1.1134552070748021</v>
      </c>
      <c r="AG269" s="119">
        <f t="shared" si="319"/>
        <v>1.1088102721040516</v>
      </c>
      <c r="AH269" s="119">
        <f t="shared" si="319"/>
        <v>1.1041653371333005</v>
      </c>
    </row>
    <row r="270" spans="1:34" s="119" customFormat="1" x14ac:dyDescent="0.25">
      <c r="A270" s="130"/>
      <c r="B270" s="119" t="s">
        <v>693</v>
      </c>
      <c r="D270" s="119">
        <f t="shared" ref="D270:AH270" si="320">D215/$D215</f>
        <v>1</v>
      </c>
      <c r="E270" s="119">
        <f t="shared" si="320"/>
        <v>1.0136808826262387</v>
      </c>
      <c r="F270" s="119">
        <f t="shared" si="320"/>
        <v>1.0273617652524818</v>
      </c>
      <c r="G270" s="119">
        <f t="shared" si="320"/>
        <v>1.0410426478787205</v>
      </c>
      <c r="H270" s="119">
        <f t="shared" si="320"/>
        <v>1.0547235305049638</v>
      </c>
      <c r="I270" s="119">
        <f t="shared" si="320"/>
        <v>1.0684044131312045</v>
      </c>
      <c r="J270" s="119">
        <f t="shared" si="320"/>
        <v>1.0684044131312069</v>
      </c>
      <c r="K270" s="119">
        <f t="shared" si="320"/>
        <v>1.0810093393682434</v>
      </c>
      <c r="L270" s="119">
        <f t="shared" si="320"/>
        <v>1.0936142656052796</v>
      </c>
      <c r="M270" s="119">
        <f t="shared" si="320"/>
        <v>1.1062191918423117</v>
      </c>
      <c r="N270" s="119">
        <f t="shared" si="320"/>
        <v>1.1314290443163815</v>
      </c>
      <c r="O270" s="119">
        <f t="shared" si="320"/>
        <v>1.1399680666532521</v>
      </c>
      <c r="P270" s="119">
        <f t="shared" si="320"/>
        <v>1.1485070889901243</v>
      </c>
      <c r="Q270" s="119">
        <f t="shared" si="320"/>
        <v>1.1570461113269943</v>
      </c>
      <c r="R270" s="119">
        <f t="shared" si="320"/>
        <v>1.1655851336638665</v>
      </c>
      <c r="S270" s="119">
        <f t="shared" si="320"/>
        <v>1.1741241560007363</v>
      </c>
      <c r="T270" s="119">
        <f t="shared" si="320"/>
        <v>1.1831806507463696</v>
      </c>
      <c r="U270" s="119">
        <f t="shared" si="320"/>
        <v>1.1922371454920027</v>
      </c>
      <c r="V270" s="119">
        <f t="shared" si="320"/>
        <v>1.2012936402376357</v>
      </c>
      <c r="W270" s="119">
        <f t="shared" si="320"/>
        <v>1.2103501349832688</v>
      </c>
      <c r="X270" s="119">
        <f t="shared" si="320"/>
        <v>1.2194066297289017</v>
      </c>
      <c r="Y270" s="119">
        <f t="shared" si="320"/>
        <v>1.2267610748222493</v>
      </c>
      <c r="Z270" s="119">
        <f t="shared" si="320"/>
        <v>1.2341155199155966</v>
      </c>
      <c r="AA270" s="119">
        <f t="shared" si="320"/>
        <v>1.241469965008944</v>
      </c>
      <c r="AB270" s="119">
        <f t="shared" si="320"/>
        <v>1.2488244101022914</v>
      </c>
      <c r="AC270" s="119">
        <f t="shared" si="320"/>
        <v>1.2561788551956365</v>
      </c>
      <c r="AD270" s="119">
        <f t="shared" si="320"/>
        <v>1.262070843514534</v>
      </c>
      <c r="AE270" s="119">
        <f t="shared" si="320"/>
        <v>1.2679628318334317</v>
      </c>
      <c r="AF270" s="119">
        <f t="shared" si="320"/>
        <v>1.2738548201523294</v>
      </c>
      <c r="AG270" s="119">
        <f t="shared" si="320"/>
        <v>1.2797468084712271</v>
      </c>
      <c r="AH270" s="119">
        <f t="shared" si="320"/>
        <v>1.2856387967901248</v>
      </c>
    </row>
    <row r="271" spans="1:34" s="119" customFormat="1" x14ac:dyDescent="0.25">
      <c r="A271" s="130"/>
      <c r="B271" s="119" t="s">
        <v>694</v>
      </c>
      <c r="D271" s="119">
        <f t="shared" ref="D271:AH271" si="321">D216/$D216</f>
        <v>1</v>
      </c>
      <c r="E271" s="119">
        <f t="shared" si="321"/>
        <v>0.99606850031175176</v>
      </c>
      <c r="F271" s="119">
        <f t="shared" si="321"/>
        <v>0.99213700062350263</v>
      </c>
      <c r="G271" s="119">
        <f t="shared" si="321"/>
        <v>0.9882055009352545</v>
      </c>
      <c r="H271" s="119">
        <f t="shared" si="321"/>
        <v>0.98427400124700537</v>
      </c>
      <c r="I271" s="119">
        <f t="shared" si="321"/>
        <v>0.98034250155875802</v>
      </c>
      <c r="J271" s="119">
        <f t="shared" si="321"/>
        <v>0.98034250155875713</v>
      </c>
      <c r="K271" s="119">
        <f t="shared" si="321"/>
        <v>0.97133685732040997</v>
      </c>
      <c r="L271" s="119">
        <f t="shared" si="321"/>
        <v>0.96233121308206659</v>
      </c>
      <c r="M271" s="119">
        <f t="shared" si="321"/>
        <v>0.95332556884371955</v>
      </c>
      <c r="N271" s="119">
        <f t="shared" si="321"/>
        <v>0.93531428036703157</v>
      </c>
      <c r="O271" s="119">
        <f t="shared" si="321"/>
        <v>0.92785580290583969</v>
      </c>
      <c r="P271" s="119">
        <f t="shared" si="321"/>
        <v>0.92039732544465025</v>
      </c>
      <c r="Q271" s="119">
        <f t="shared" si="321"/>
        <v>0.91293884798345903</v>
      </c>
      <c r="R271" s="119">
        <f t="shared" si="321"/>
        <v>0.90548037052226971</v>
      </c>
      <c r="S271" s="119">
        <f t="shared" si="321"/>
        <v>0.8980218930610796</v>
      </c>
      <c r="T271" s="119">
        <f t="shared" si="321"/>
        <v>0.88674660524636861</v>
      </c>
      <c r="U271" s="119">
        <f t="shared" si="321"/>
        <v>0.87547131743165885</v>
      </c>
      <c r="V271" s="119">
        <f t="shared" si="321"/>
        <v>0.8641960296169453</v>
      </c>
      <c r="W271" s="119">
        <f t="shared" si="321"/>
        <v>0.85292074180223554</v>
      </c>
      <c r="X271" s="119">
        <f t="shared" si="321"/>
        <v>0.84164545398752266</v>
      </c>
      <c r="Y271" s="119">
        <f t="shared" si="321"/>
        <v>0.82680448776206417</v>
      </c>
      <c r="Z271" s="119">
        <f t="shared" si="321"/>
        <v>0.81196352153661022</v>
      </c>
      <c r="AA271" s="119">
        <f t="shared" si="321"/>
        <v>0.79712255531115239</v>
      </c>
      <c r="AB271" s="119">
        <f t="shared" si="321"/>
        <v>0.78228158908569456</v>
      </c>
      <c r="AC271" s="119">
        <f t="shared" si="321"/>
        <v>0.76744062286023784</v>
      </c>
      <c r="AD271" s="119">
        <f t="shared" si="321"/>
        <v>0.74801558030268644</v>
      </c>
      <c r="AE271" s="119">
        <f t="shared" si="321"/>
        <v>0.72859053774512483</v>
      </c>
      <c r="AF271" s="119">
        <f t="shared" si="321"/>
        <v>0.70916549518757066</v>
      </c>
      <c r="AG271" s="119">
        <f t="shared" si="321"/>
        <v>0.6897404526300166</v>
      </c>
      <c r="AH271" s="119">
        <f t="shared" si="321"/>
        <v>0.67031541007245588</v>
      </c>
    </row>
    <row r="272" spans="1:34" s="119" customFormat="1" x14ac:dyDescent="0.25">
      <c r="A272" s="130"/>
      <c r="B272" s="119" t="s">
        <v>695</v>
      </c>
      <c r="D272" s="119">
        <f t="shared" ref="D272:AH272" si="322">D217/$D217</f>
        <v>1</v>
      </c>
      <c r="E272" s="119">
        <f t="shared" si="322"/>
        <v>1.0196246481743998</v>
      </c>
      <c r="F272" s="119">
        <f t="shared" si="322"/>
        <v>1.0392492963487927</v>
      </c>
      <c r="G272" s="119">
        <f t="shared" si="322"/>
        <v>1.0588739445231927</v>
      </c>
      <c r="H272" s="119">
        <f t="shared" si="322"/>
        <v>1.0784985926975854</v>
      </c>
      <c r="I272" s="119">
        <f t="shared" si="322"/>
        <v>1.0981232408719781</v>
      </c>
      <c r="J272" s="119">
        <f t="shared" si="322"/>
        <v>1.0981232408719783</v>
      </c>
      <c r="K272" s="119">
        <f t="shared" si="322"/>
        <v>1.1156265082245418</v>
      </c>
      <c r="L272" s="119">
        <f t="shared" si="322"/>
        <v>1.1331297755771055</v>
      </c>
      <c r="M272" s="119">
        <f t="shared" si="322"/>
        <v>1.1506330429296689</v>
      </c>
      <c r="N272" s="119">
        <f t="shared" si="322"/>
        <v>1.1856395776348025</v>
      </c>
      <c r="O272" s="119">
        <f t="shared" si="322"/>
        <v>1.1997319145628458</v>
      </c>
      <c r="P272" s="119">
        <f t="shared" si="322"/>
        <v>1.2138242514908884</v>
      </c>
      <c r="Q272" s="119">
        <f t="shared" si="322"/>
        <v>1.2279165884189311</v>
      </c>
      <c r="R272" s="119">
        <f t="shared" si="322"/>
        <v>1.2420089253469737</v>
      </c>
      <c r="S272" s="119">
        <f t="shared" si="322"/>
        <v>1.2561012622750138</v>
      </c>
      <c r="T272" s="119">
        <f t="shared" si="322"/>
        <v>1.2775707558615004</v>
      </c>
      <c r="U272" s="119">
        <f t="shared" si="322"/>
        <v>1.2990402494479774</v>
      </c>
      <c r="V272" s="119">
        <f t="shared" si="322"/>
        <v>1.3205097430344612</v>
      </c>
      <c r="W272" s="119">
        <f t="shared" si="322"/>
        <v>1.3419792366209451</v>
      </c>
      <c r="X272" s="119">
        <f t="shared" si="322"/>
        <v>1.3634487302074259</v>
      </c>
      <c r="Y272" s="119">
        <f t="shared" si="322"/>
        <v>1.381610719372719</v>
      </c>
      <c r="Z272" s="119">
        <f t="shared" si="322"/>
        <v>1.3997727085380016</v>
      </c>
      <c r="AA272" s="119">
        <f t="shared" si="322"/>
        <v>1.4179346977032914</v>
      </c>
      <c r="AB272" s="119">
        <f t="shared" si="322"/>
        <v>1.4360966868685812</v>
      </c>
      <c r="AC272" s="119">
        <f t="shared" si="322"/>
        <v>1.4542586760338663</v>
      </c>
      <c r="AD272" s="119">
        <f t="shared" si="322"/>
        <v>1.468075574536871</v>
      </c>
      <c r="AE272" s="119">
        <f t="shared" si="322"/>
        <v>1.4818924730398779</v>
      </c>
      <c r="AF272" s="119">
        <f t="shared" si="322"/>
        <v>1.4957093715428851</v>
      </c>
      <c r="AG272" s="119">
        <f t="shared" si="322"/>
        <v>1.509526270045892</v>
      </c>
      <c r="AH272" s="119">
        <f t="shared" si="322"/>
        <v>1.5233431685488994</v>
      </c>
    </row>
    <row r="273" spans="1:52" s="119" customFormat="1" x14ac:dyDescent="0.25">
      <c r="A273" s="130"/>
      <c r="B273" s="119" t="s">
        <v>696</v>
      </c>
      <c r="D273" s="119">
        <f t="shared" ref="D273:AH273" si="323">D218/$D218</f>
        <v>1</v>
      </c>
      <c r="E273" s="119">
        <f t="shared" si="323"/>
        <v>1.0101358040589485</v>
      </c>
      <c r="F273" s="119">
        <f t="shared" si="323"/>
        <v>1.0202716081178971</v>
      </c>
      <c r="G273" s="119">
        <f t="shared" si="323"/>
        <v>1.030407412176843</v>
      </c>
      <c r="H273" s="119">
        <f t="shared" si="323"/>
        <v>1.0405432162357915</v>
      </c>
      <c r="I273" s="119">
        <f t="shared" si="323"/>
        <v>1.0506790202947407</v>
      </c>
      <c r="J273" s="119">
        <f t="shared" si="323"/>
        <v>1.05067902029474</v>
      </c>
      <c r="K273" s="119">
        <f t="shared" si="323"/>
        <v>1.0607821084974574</v>
      </c>
      <c r="L273" s="119">
        <f t="shared" si="323"/>
        <v>1.0708851967001749</v>
      </c>
      <c r="M273" s="119">
        <f t="shared" si="323"/>
        <v>1.0809882849028922</v>
      </c>
      <c r="N273" s="119">
        <f t="shared" si="323"/>
        <v>1.1011944613083273</v>
      </c>
      <c r="O273" s="119">
        <f t="shared" si="323"/>
        <v>1.1108376567028233</v>
      </c>
      <c r="P273" s="119">
        <f t="shared" si="323"/>
        <v>1.120480852097322</v>
      </c>
      <c r="Q273" s="119">
        <f t="shared" si="323"/>
        <v>1.1301240474918206</v>
      </c>
      <c r="R273" s="119">
        <f t="shared" si="323"/>
        <v>1.1397672428863168</v>
      </c>
      <c r="S273" s="119">
        <f t="shared" si="323"/>
        <v>1.1494104382808179</v>
      </c>
      <c r="T273" s="119">
        <f t="shared" si="323"/>
        <v>1.1595928703626073</v>
      </c>
      <c r="U273" s="119">
        <f t="shared" si="323"/>
        <v>1.169775302444394</v>
      </c>
      <c r="V273" s="119">
        <f t="shared" si="323"/>
        <v>1.1799577345261834</v>
      </c>
      <c r="W273" s="119">
        <f t="shared" si="323"/>
        <v>1.1901401666079703</v>
      </c>
      <c r="X273" s="119">
        <f t="shared" si="323"/>
        <v>1.2003225986897594</v>
      </c>
      <c r="Y273" s="119">
        <f t="shared" si="323"/>
        <v>1.2083978862563418</v>
      </c>
      <c r="Z273" s="119">
        <f t="shared" si="323"/>
        <v>1.2164731738229242</v>
      </c>
      <c r="AA273" s="119">
        <f t="shared" si="323"/>
        <v>1.2245484613895066</v>
      </c>
      <c r="AB273" s="119">
        <f t="shared" si="323"/>
        <v>1.2326237489560867</v>
      </c>
      <c r="AC273" s="119">
        <f t="shared" si="323"/>
        <v>1.2406990365226673</v>
      </c>
      <c r="AD273" s="119">
        <f t="shared" si="323"/>
        <v>1.2484601982745656</v>
      </c>
      <c r="AE273" s="119">
        <f t="shared" si="323"/>
        <v>1.256221360026462</v>
      </c>
      <c r="AF273" s="119">
        <f t="shared" si="323"/>
        <v>1.2639825217783587</v>
      </c>
      <c r="AG273" s="119">
        <f t="shared" si="323"/>
        <v>1.2717436835302551</v>
      </c>
      <c r="AH273" s="119">
        <f t="shared" si="323"/>
        <v>1.279504845282152</v>
      </c>
    </row>
    <row r="274" spans="1:52" s="119" customFormat="1" x14ac:dyDescent="0.25">
      <c r="A274" s="130"/>
      <c r="B274" s="119" t="s">
        <v>697</v>
      </c>
      <c r="D274" s="119">
        <f t="shared" ref="D274:AH274" si="324">D219/$D219</f>
        <v>1</v>
      </c>
      <c r="E274" s="119">
        <f t="shared" si="324"/>
        <v>1.0109370022303759</v>
      </c>
      <c r="F274" s="119">
        <f t="shared" si="324"/>
        <v>1.0218740044607544</v>
      </c>
      <c r="G274" s="119">
        <f t="shared" si="324"/>
        <v>1.0328110066911302</v>
      </c>
      <c r="H274" s="119">
        <f t="shared" si="324"/>
        <v>1.0437480089215088</v>
      </c>
      <c r="I274" s="119">
        <f t="shared" si="324"/>
        <v>1.0546850111518837</v>
      </c>
      <c r="J274" s="119">
        <f t="shared" si="324"/>
        <v>1.0546850111518846</v>
      </c>
      <c r="K274" s="119">
        <f t="shared" si="324"/>
        <v>1.060785514704073</v>
      </c>
      <c r="L274" s="119">
        <f t="shared" si="324"/>
        <v>1.0668860182562627</v>
      </c>
      <c r="M274" s="119">
        <f t="shared" si="324"/>
        <v>1.0729865218084509</v>
      </c>
      <c r="N274" s="119">
        <f t="shared" si="324"/>
        <v>1.0851875289128274</v>
      </c>
      <c r="O274" s="119">
        <f t="shared" si="324"/>
        <v>1.0876280114450783</v>
      </c>
      <c r="P274" s="119">
        <f t="shared" si="324"/>
        <v>1.0900684939773297</v>
      </c>
      <c r="Q274" s="119">
        <f t="shared" si="324"/>
        <v>1.0925089765095815</v>
      </c>
      <c r="R274" s="119">
        <f t="shared" si="324"/>
        <v>1.0949494590418323</v>
      </c>
      <c r="S274" s="119">
        <f t="shared" si="324"/>
        <v>1.0973899415740835</v>
      </c>
      <c r="T274" s="119">
        <f t="shared" si="324"/>
        <v>1.0986377925268573</v>
      </c>
      <c r="U274" s="119">
        <f t="shared" si="324"/>
        <v>1.0998856434796309</v>
      </c>
      <c r="V274" s="119">
        <f t="shared" si="324"/>
        <v>1.1011334944324049</v>
      </c>
      <c r="W274" s="119">
        <f t="shared" si="324"/>
        <v>1.102381345385179</v>
      </c>
      <c r="X274" s="119">
        <f t="shared" si="324"/>
        <v>1.1036291963379525</v>
      </c>
      <c r="Y274" s="119">
        <f t="shared" si="324"/>
        <v>1.1065474006020177</v>
      </c>
      <c r="Z274" s="119">
        <f t="shared" si="324"/>
        <v>1.1094656048660818</v>
      </c>
      <c r="AA274" s="119">
        <f t="shared" si="324"/>
        <v>1.1123838091301461</v>
      </c>
      <c r="AB274" s="119">
        <f t="shared" si="324"/>
        <v>1.1153020133942111</v>
      </c>
      <c r="AC274" s="119">
        <f t="shared" si="324"/>
        <v>1.1182202176582747</v>
      </c>
      <c r="AD274" s="119">
        <f t="shared" si="324"/>
        <v>1.1223565343702278</v>
      </c>
      <c r="AE274" s="119">
        <f t="shared" si="324"/>
        <v>1.1264928510821832</v>
      </c>
      <c r="AF274" s="119">
        <f t="shared" si="324"/>
        <v>1.1306291677941374</v>
      </c>
      <c r="AG274" s="119">
        <f t="shared" si="324"/>
        <v>1.1347654845060913</v>
      </c>
      <c r="AH274" s="119">
        <f t="shared" si="324"/>
        <v>1.1389018012180467</v>
      </c>
    </row>
    <row r="275" spans="1:52" s="119" customFormat="1" x14ac:dyDescent="0.25">
      <c r="A275" s="130"/>
      <c r="B275" s="119" t="s">
        <v>698</v>
      </c>
      <c r="D275" s="119">
        <f t="shared" ref="D275:AH275" si="325">D220/$D220</f>
        <v>1</v>
      </c>
      <c r="E275" s="119">
        <f t="shared" si="325"/>
        <v>1.0012140293513687</v>
      </c>
      <c r="F275" s="119">
        <f t="shared" si="325"/>
        <v>1.0024280587027368</v>
      </c>
      <c r="G275" s="119">
        <f t="shared" si="325"/>
        <v>1.003642088054105</v>
      </c>
      <c r="H275" s="119">
        <f t="shared" si="325"/>
        <v>1.0048561174054733</v>
      </c>
      <c r="I275" s="119">
        <f t="shared" si="325"/>
        <v>1.0060701467568418</v>
      </c>
      <c r="J275" s="119">
        <f t="shared" si="325"/>
        <v>1.0060701467568423</v>
      </c>
      <c r="K275" s="119">
        <f t="shared" si="325"/>
        <v>1.004355362993627</v>
      </c>
      <c r="L275" s="119">
        <f t="shared" si="325"/>
        <v>1.0026405792304116</v>
      </c>
      <c r="M275" s="119">
        <f t="shared" si="325"/>
        <v>1.0009257954671968</v>
      </c>
      <c r="N275" s="119">
        <f t="shared" si="325"/>
        <v>0.99749622794076676</v>
      </c>
      <c r="O275" s="119">
        <f t="shared" si="325"/>
        <v>0.99483957962356129</v>
      </c>
      <c r="P275" s="119">
        <f t="shared" si="325"/>
        <v>0.99218293130635571</v>
      </c>
      <c r="Q275" s="119">
        <f t="shared" si="325"/>
        <v>0.98952628298915002</v>
      </c>
      <c r="R275" s="119">
        <f t="shared" si="325"/>
        <v>0.98686963467194444</v>
      </c>
      <c r="S275" s="119">
        <f t="shared" si="325"/>
        <v>0.98421298635473931</v>
      </c>
      <c r="T275" s="119">
        <f t="shared" si="325"/>
        <v>0.98126385380414027</v>
      </c>
      <c r="U275" s="119">
        <f t="shared" si="325"/>
        <v>0.97831472125354035</v>
      </c>
      <c r="V275" s="119">
        <f t="shared" si="325"/>
        <v>0.9753655887029411</v>
      </c>
      <c r="W275" s="119">
        <f t="shared" si="325"/>
        <v>0.97241645615234196</v>
      </c>
      <c r="X275" s="119">
        <f t="shared" si="325"/>
        <v>0.96946732360174215</v>
      </c>
      <c r="Y275" s="119">
        <f t="shared" si="325"/>
        <v>0.96980270038028793</v>
      </c>
      <c r="Z275" s="119">
        <f t="shared" si="325"/>
        <v>0.97013807715883338</v>
      </c>
      <c r="AA275" s="119">
        <f t="shared" si="325"/>
        <v>0.97047345393737894</v>
      </c>
      <c r="AB275" s="119">
        <f t="shared" si="325"/>
        <v>0.97080883071592472</v>
      </c>
      <c r="AC275" s="119">
        <f t="shared" si="325"/>
        <v>0.97114420749447039</v>
      </c>
      <c r="AD275" s="119">
        <f t="shared" si="325"/>
        <v>0.97109946356792742</v>
      </c>
      <c r="AE275" s="119">
        <f t="shared" si="325"/>
        <v>0.97105471964138457</v>
      </c>
      <c r="AF275" s="119">
        <f t="shared" si="325"/>
        <v>0.97100997571484193</v>
      </c>
      <c r="AG275" s="119">
        <f t="shared" si="325"/>
        <v>0.97096523178829908</v>
      </c>
      <c r="AH275" s="119">
        <f t="shared" si="325"/>
        <v>0.97092048786175644</v>
      </c>
    </row>
    <row r="276" spans="1:52" s="119" customFormat="1" x14ac:dyDescent="0.25">
      <c r="A276" s="130"/>
      <c r="B276" s="119" t="s">
        <v>699</v>
      </c>
      <c r="D276" s="119">
        <f t="shared" ref="D276:AH276" si="326">D221/$D221</f>
        <v>1</v>
      </c>
      <c r="E276" s="119">
        <f t="shared" si="326"/>
        <v>1.0137724827454759</v>
      </c>
      <c r="F276" s="119">
        <f t="shared" si="326"/>
        <v>1.0275449654909483</v>
      </c>
      <c r="G276" s="119">
        <f t="shared" si="326"/>
        <v>1.0413174482364242</v>
      </c>
      <c r="H276" s="119">
        <f t="shared" si="326"/>
        <v>1.0550899309819002</v>
      </c>
      <c r="I276" s="119">
        <f t="shared" si="326"/>
        <v>1.0688624137273721</v>
      </c>
      <c r="J276" s="119">
        <f t="shared" si="326"/>
        <v>1.0688624137273726</v>
      </c>
      <c r="K276" s="119">
        <f t="shared" si="326"/>
        <v>1.0772420653527368</v>
      </c>
      <c r="L276" s="119">
        <f t="shared" si="326"/>
        <v>1.0856217169780975</v>
      </c>
      <c r="M276" s="119">
        <f t="shared" si="326"/>
        <v>1.0940013686034618</v>
      </c>
      <c r="N276" s="119">
        <f t="shared" si="326"/>
        <v>1.1107606718541856</v>
      </c>
      <c r="O276" s="119">
        <f t="shared" si="326"/>
        <v>1.114687614894595</v>
      </c>
      <c r="P276" s="119">
        <f t="shared" si="326"/>
        <v>1.1186145579350042</v>
      </c>
      <c r="Q276" s="119">
        <f t="shared" si="326"/>
        <v>1.1225415009754132</v>
      </c>
      <c r="R276" s="119">
        <f t="shared" si="326"/>
        <v>1.1264684440158224</v>
      </c>
      <c r="S276" s="119">
        <f t="shared" si="326"/>
        <v>1.1303953870562313</v>
      </c>
      <c r="T276" s="119">
        <f t="shared" si="326"/>
        <v>1.1328671913300816</v>
      </c>
      <c r="U276" s="119">
        <f t="shared" si="326"/>
        <v>1.1353389956039317</v>
      </c>
      <c r="V276" s="119">
        <f t="shared" si="326"/>
        <v>1.1378107998777827</v>
      </c>
      <c r="W276" s="119">
        <f t="shared" si="326"/>
        <v>1.1402826041516336</v>
      </c>
      <c r="X276" s="119">
        <f t="shared" si="326"/>
        <v>1.1427544084254839</v>
      </c>
      <c r="Y276" s="119">
        <f t="shared" si="326"/>
        <v>1.1464258346824705</v>
      </c>
      <c r="Z276" s="119">
        <f t="shared" si="326"/>
        <v>1.1500972609394564</v>
      </c>
      <c r="AA276" s="119">
        <f t="shared" si="326"/>
        <v>1.1537686871964414</v>
      </c>
      <c r="AB276" s="119">
        <f t="shared" si="326"/>
        <v>1.1574401134534273</v>
      </c>
      <c r="AC276" s="119">
        <f t="shared" si="326"/>
        <v>1.1611115397104124</v>
      </c>
      <c r="AD276" s="119">
        <f t="shared" si="326"/>
        <v>1.1664671662075952</v>
      </c>
      <c r="AE276" s="119">
        <f t="shared" si="326"/>
        <v>1.1718227927047795</v>
      </c>
      <c r="AF276" s="119">
        <f t="shared" si="326"/>
        <v>1.1771784192019641</v>
      </c>
      <c r="AG276" s="119">
        <f t="shared" si="326"/>
        <v>1.1825340456991484</v>
      </c>
      <c r="AH276" s="119">
        <f t="shared" si="326"/>
        <v>1.1878896721963339</v>
      </c>
    </row>
    <row r="277" spans="1:52" s="119" customFormat="1" x14ac:dyDescent="0.25">
      <c r="A277" s="130"/>
      <c r="B277" s="119" t="s">
        <v>700</v>
      </c>
      <c r="D277" s="119">
        <f t="shared" ref="D277:AH277" si="327">D222/$D222</f>
        <v>1</v>
      </c>
      <c r="E277" s="119">
        <f t="shared" si="327"/>
        <v>1.0008262280453886</v>
      </c>
      <c r="F277" s="119">
        <f t="shared" si="327"/>
        <v>1.0016524560907774</v>
      </c>
      <c r="G277" s="119">
        <f t="shared" si="327"/>
        <v>1.0024786841361659</v>
      </c>
      <c r="H277" s="119">
        <f t="shared" si="327"/>
        <v>1.0033049121815549</v>
      </c>
      <c r="I277" s="119">
        <f t="shared" si="327"/>
        <v>1.0041311402269437</v>
      </c>
      <c r="J277" s="119">
        <f t="shared" si="327"/>
        <v>1.0041311402269439</v>
      </c>
      <c r="K277" s="119">
        <f t="shared" si="327"/>
        <v>1.0046542941440828</v>
      </c>
      <c r="L277" s="119">
        <f t="shared" si="327"/>
        <v>1.0051774480612217</v>
      </c>
      <c r="M277" s="119">
        <f t="shared" si="327"/>
        <v>1.0057006019783608</v>
      </c>
      <c r="N277" s="119">
        <f t="shared" si="327"/>
        <v>1.0067469098126385</v>
      </c>
      <c r="O277" s="119">
        <f t="shared" si="327"/>
        <v>1.0070660712711346</v>
      </c>
      <c r="P277" s="119">
        <f t="shared" si="327"/>
        <v>1.0073852327296309</v>
      </c>
      <c r="Q277" s="119">
        <f t="shared" si="327"/>
        <v>1.0077043941881272</v>
      </c>
      <c r="R277" s="119">
        <f t="shared" si="327"/>
        <v>1.0080235556466235</v>
      </c>
      <c r="S277" s="119">
        <f t="shared" si="327"/>
        <v>1.0083427171051196</v>
      </c>
      <c r="T277" s="119">
        <f t="shared" si="327"/>
        <v>1.0087015146425946</v>
      </c>
      <c r="U277" s="119">
        <f t="shared" si="327"/>
        <v>1.0090603121800696</v>
      </c>
      <c r="V277" s="119">
        <f t="shared" si="327"/>
        <v>1.0094191097175447</v>
      </c>
      <c r="W277" s="119">
        <f t="shared" si="327"/>
        <v>1.0097779072550197</v>
      </c>
      <c r="X277" s="119">
        <f t="shared" si="327"/>
        <v>1.0101367047924947</v>
      </c>
      <c r="Y277" s="119">
        <f t="shared" si="327"/>
        <v>1.0107589567407613</v>
      </c>
      <c r="Z277" s="119">
        <f t="shared" si="327"/>
        <v>1.0113812086890281</v>
      </c>
      <c r="AA277" s="119">
        <f t="shared" si="327"/>
        <v>1.0120034606372947</v>
      </c>
      <c r="AB277" s="119">
        <f t="shared" si="327"/>
        <v>1.0126257125855616</v>
      </c>
      <c r="AC277" s="119">
        <f t="shared" si="327"/>
        <v>1.0132479645338284</v>
      </c>
      <c r="AD277" s="119">
        <f t="shared" si="327"/>
        <v>1.0143684382057927</v>
      </c>
      <c r="AE277" s="119">
        <f t="shared" si="327"/>
        <v>1.0154889118777568</v>
      </c>
      <c r="AF277" s="119">
        <f t="shared" si="327"/>
        <v>1.0166093855497209</v>
      </c>
      <c r="AG277" s="119">
        <f t="shared" si="327"/>
        <v>1.017729859221685</v>
      </c>
      <c r="AH277" s="119">
        <f t="shared" si="327"/>
        <v>1.0188503328936493</v>
      </c>
    </row>
    <row r="278" spans="1:52" s="119" customFormat="1" x14ac:dyDescent="0.25">
      <c r="A278" s="130"/>
      <c r="B278" s="119" t="s">
        <v>671</v>
      </c>
      <c r="D278" s="119">
        <f t="shared" ref="D278:AH278" si="328">D223/$D223</f>
        <v>1</v>
      </c>
      <c r="E278" s="119">
        <f t="shared" si="328"/>
        <v>1.0011308824344469</v>
      </c>
      <c r="F278" s="119">
        <f t="shared" si="328"/>
        <v>1.0022617648688943</v>
      </c>
      <c r="G278" s="119">
        <f t="shared" si="328"/>
        <v>1.0033926473033414</v>
      </c>
      <c r="H278" s="119">
        <f t="shared" si="328"/>
        <v>1.0045235297377884</v>
      </c>
      <c r="I278" s="119">
        <f t="shared" si="328"/>
        <v>1.0056544121722357</v>
      </c>
      <c r="J278" s="119">
        <f t="shared" si="328"/>
        <v>1.0056544121722355</v>
      </c>
      <c r="K278" s="119">
        <f t="shared" si="328"/>
        <v>1.006559737720168</v>
      </c>
      <c r="L278" s="119">
        <f t="shared" si="328"/>
        <v>1.0074650632681001</v>
      </c>
      <c r="M278" s="119">
        <f t="shared" si="328"/>
        <v>1.0083703888160325</v>
      </c>
      <c r="N278" s="119">
        <f t="shared" si="328"/>
        <v>1.0101810399118973</v>
      </c>
      <c r="O278" s="119">
        <f t="shared" si="328"/>
        <v>1.0108368091028108</v>
      </c>
      <c r="P278" s="119">
        <f t="shared" si="328"/>
        <v>1.0114925782937243</v>
      </c>
      <c r="Q278" s="119">
        <f t="shared" si="328"/>
        <v>1.0121483474846378</v>
      </c>
      <c r="R278" s="119">
        <f t="shared" si="328"/>
        <v>1.0128041166755513</v>
      </c>
      <c r="S278" s="119">
        <f t="shared" si="328"/>
        <v>1.0134598858664647</v>
      </c>
      <c r="T278" s="119">
        <f t="shared" si="328"/>
        <v>1.0140449437925558</v>
      </c>
      <c r="U278" s="119">
        <f t="shared" si="328"/>
        <v>1.0146300017186471</v>
      </c>
      <c r="V278" s="119">
        <f t="shared" si="328"/>
        <v>1.0152150596447382</v>
      </c>
      <c r="W278" s="119">
        <f t="shared" si="328"/>
        <v>1.0158001175708296</v>
      </c>
      <c r="X278" s="119">
        <f t="shared" si="328"/>
        <v>1.0163851754969209</v>
      </c>
      <c r="Y278" s="119">
        <f t="shared" si="328"/>
        <v>1.0171847735886492</v>
      </c>
      <c r="Z278" s="119">
        <f t="shared" si="328"/>
        <v>1.0179843716803776</v>
      </c>
      <c r="AA278" s="119">
        <f t="shared" si="328"/>
        <v>1.0187839697721062</v>
      </c>
      <c r="AB278" s="119">
        <f t="shared" si="328"/>
        <v>1.0195835678638345</v>
      </c>
      <c r="AC278" s="119">
        <f t="shared" si="328"/>
        <v>1.0203831659555629</v>
      </c>
      <c r="AD278" s="119">
        <f t="shared" si="328"/>
        <v>1.0216044685375876</v>
      </c>
      <c r="AE278" s="119">
        <f t="shared" si="328"/>
        <v>1.0228257711196125</v>
      </c>
      <c r="AF278" s="119">
        <f t="shared" si="328"/>
        <v>1.0240470737016369</v>
      </c>
      <c r="AG278" s="119">
        <f t="shared" si="328"/>
        <v>1.0252683762836614</v>
      </c>
      <c r="AH278" s="119">
        <f t="shared" si="328"/>
        <v>1.0264896788656865</v>
      </c>
    </row>
    <row r="279" spans="1:52" s="119" customFormat="1" x14ac:dyDescent="0.25">
      <c r="A279" s="130"/>
      <c r="B279" s="119" t="s">
        <v>701</v>
      </c>
      <c r="D279" s="119">
        <f t="shared" ref="D279:AH279" si="329">D224/$D224</f>
        <v>1</v>
      </c>
      <c r="E279" s="119">
        <f t="shared" si="329"/>
        <v>0.99990143353555527</v>
      </c>
      <c r="F279" s="119">
        <f t="shared" si="329"/>
        <v>0.99980286707111043</v>
      </c>
      <c r="G279" s="119">
        <f t="shared" si="329"/>
        <v>0.99970430060666571</v>
      </c>
      <c r="H279" s="119">
        <f t="shared" si="329"/>
        <v>0.99960573414222076</v>
      </c>
      <c r="I279" s="119">
        <f t="shared" si="329"/>
        <v>0.99950716767777614</v>
      </c>
      <c r="J279" s="119">
        <f t="shared" si="329"/>
        <v>0.99950716767777625</v>
      </c>
      <c r="K279" s="119">
        <f t="shared" si="329"/>
        <v>0.99958510042040083</v>
      </c>
      <c r="L279" s="119">
        <f t="shared" si="329"/>
        <v>0.99966303316302529</v>
      </c>
      <c r="M279" s="119">
        <f t="shared" si="329"/>
        <v>0.99974096590564987</v>
      </c>
      <c r="N279" s="119">
        <f t="shared" si="329"/>
        <v>0.9998968313908988</v>
      </c>
      <c r="O279" s="119">
        <f t="shared" si="329"/>
        <v>1.0000266860454479</v>
      </c>
      <c r="P279" s="119">
        <f t="shared" si="329"/>
        <v>1.0001565406999968</v>
      </c>
      <c r="Q279" s="119">
        <f t="shared" si="329"/>
        <v>1.0002863953545458</v>
      </c>
      <c r="R279" s="119">
        <f t="shared" si="329"/>
        <v>1.000416250009095</v>
      </c>
      <c r="S279" s="119">
        <f t="shared" si="329"/>
        <v>1.0005461046636439</v>
      </c>
      <c r="T279" s="119">
        <f t="shared" si="329"/>
        <v>1.0008752815668898</v>
      </c>
      <c r="U279" s="119">
        <f t="shared" si="329"/>
        <v>1.0012044584701356</v>
      </c>
      <c r="V279" s="119">
        <f t="shared" si="329"/>
        <v>1.0015336353733817</v>
      </c>
      <c r="W279" s="119">
        <f t="shared" si="329"/>
        <v>1.0018628122766273</v>
      </c>
      <c r="X279" s="119">
        <f t="shared" si="329"/>
        <v>1.0021919891798732</v>
      </c>
      <c r="Y279" s="119">
        <f t="shared" si="329"/>
        <v>1.0029095197998379</v>
      </c>
      <c r="Z279" s="119">
        <f t="shared" si="329"/>
        <v>1.0036270504198024</v>
      </c>
      <c r="AA279" s="119">
        <f t="shared" si="329"/>
        <v>1.0043445810397671</v>
      </c>
      <c r="AB279" s="119">
        <f t="shared" si="329"/>
        <v>1.0050621116597316</v>
      </c>
      <c r="AC279" s="119">
        <f t="shared" si="329"/>
        <v>1.0057796422796963</v>
      </c>
      <c r="AD279" s="119">
        <f t="shared" si="329"/>
        <v>1.0071026858114889</v>
      </c>
      <c r="AE279" s="119">
        <f t="shared" si="329"/>
        <v>1.008425729343281</v>
      </c>
      <c r="AF279" s="119">
        <f t="shared" si="329"/>
        <v>1.0097487728750734</v>
      </c>
      <c r="AG279" s="119">
        <f t="shared" si="329"/>
        <v>1.0110718164068655</v>
      </c>
      <c r="AH279" s="119">
        <f t="shared" si="329"/>
        <v>1.0123948599386576</v>
      </c>
    </row>
    <row r="280" spans="1:52" s="119" customFormat="1" x14ac:dyDescent="0.25">
      <c r="A280" s="130"/>
      <c r="B280" s="119" t="s">
        <v>673</v>
      </c>
      <c r="D280" s="119">
        <f t="shared" ref="D280:AH280" si="330">D225/$D225</f>
        <v>1</v>
      </c>
      <c r="E280" s="119">
        <f t="shared" si="330"/>
        <v>1.0014749661277165</v>
      </c>
      <c r="F280" s="119">
        <f t="shared" si="330"/>
        <v>1.0029499322554329</v>
      </c>
      <c r="G280" s="119">
        <f t="shared" si="330"/>
        <v>1.0044248983831494</v>
      </c>
      <c r="H280" s="119">
        <f t="shared" si="330"/>
        <v>1.0058998645108661</v>
      </c>
      <c r="I280" s="119">
        <f t="shared" si="330"/>
        <v>1.0073748306385819</v>
      </c>
      <c r="J280" s="119">
        <f t="shared" si="330"/>
        <v>1.0073748306385819</v>
      </c>
      <c r="K280" s="119">
        <f t="shared" si="330"/>
        <v>1.0080136911147</v>
      </c>
      <c r="L280" s="119">
        <f t="shared" si="330"/>
        <v>1.0086525515908182</v>
      </c>
      <c r="M280" s="119">
        <f t="shared" si="330"/>
        <v>1.0092914120669363</v>
      </c>
      <c r="N280" s="119">
        <f t="shared" si="330"/>
        <v>1.0105691330191724</v>
      </c>
      <c r="O280" s="119">
        <f t="shared" si="330"/>
        <v>1.0107921343070378</v>
      </c>
      <c r="P280" s="119">
        <f t="shared" si="330"/>
        <v>1.0110151355949035</v>
      </c>
      <c r="Q280" s="119">
        <f t="shared" si="330"/>
        <v>1.0112381368827688</v>
      </c>
      <c r="R280" s="119">
        <f t="shared" si="330"/>
        <v>1.0114611381706344</v>
      </c>
      <c r="S280" s="119">
        <f t="shared" si="330"/>
        <v>1.0116841394584997</v>
      </c>
      <c r="T280" s="119">
        <f t="shared" si="330"/>
        <v>1.0118829648365795</v>
      </c>
      <c r="U280" s="119">
        <f t="shared" si="330"/>
        <v>1.012081790214659</v>
      </c>
      <c r="V280" s="119">
        <f t="shared" si="330"/>
        <v>1.0122806155927386</v>
      </c>
      <c r="W280" s="119">
        <f t="shared" si="330"/>
        <v>1.0124794409708182</v>
      </c>
      <c r="X280" s="119">
        <f t="shared" si="330"/>
        <v>1.0126782663488978</v>
      </c>
      <c r="Y280" s="119">
        <f t="shared" si="330"/>
        <v>1.0130594158676733</v>
      </c>
      <c r="Z280" s="119">
        <f t="shared" si="330"/>
        <v>1.0134405653864487</v>
      </c>
      <c r="AA280" s="119">
        <f t="shared" si="330"/>
        <v>1.0138217149052242</v>
      </c>
      <c r="AB280" s="119">
        <f t="shared" si="330"/>
        <v>1.0142028644239998</v>
      </c>
      <c r="AC280" s="119">
        <f t="shared" si="330"/>
        <v>1.0145840139427751</v>
      </c>
      <c r="AD280" s="119">
        <f t="shared" si="330"/>
        <v>1.0154224945009664</v>
      </c>
      <c r="AE280" s="119">
        <f t="shared" si="330"/>
        <v>1.0162609750591578</v>
      </c>
      <c r="AF280" s="119">
        <f t="shared" si="330"/>
        <v>1.0170994556173489</v>
      </c>
      <c r="AG280" s="119">
        <f t="shared" si="330"/>
        <v>1.0179379361755398</v>
      </c>
      <c r="AH280" s="119">
        <f t="shared" si="330"/>
        <v>1.018776416733731</v>
      </c>
    </row>
    <row r="282" spans="1:52" s="87" customFormat="1" ht="90" x14ac:dyDescent="0.25">
      <c r="C282" s="87" t="s">
        <v>752</v>
      </c>
      <c r="D282" s="87" t="s">
        <v>753</v>
      </c>
      <c r="E282" s="87" t="s">
        <v>794</v>
      </c>
      <c r="F282" s="87" t="s">
        <v>659</v>
      </c>
      <c r="G282" s="87" t="s">
        <v>660</v>
      </c>
      <c r="H282" s="87" t="s">
        <v>661</v>
      </c>
      <c r="I282" s="87" t="s">
        <v>662</v>
      </c>
      <c r="J282" s="87" t="s">
        <v>663</v>
      </c>
      <c r="K282" s="87" t="s">
        <v>664</v>
      </c>
      <c r="L282" s="87" t="s">
        <v>665</v>
      </c>
      <c r="M282" s="87" t="s">
        <v>666</v>
      </c>
      <c r="N282" s="87" t="s">
        <v>667</v>
      </c>
      <c r="O282" s="87" t="s">
        <v>668</v>
      </c>
      <c r="P282" s="87" t="s">
        <v>669</v>
      </c>
      <c r="Q282" s="87" t="s">
        <v>216</v>
      </c>
      <c r="R282" s="87" t="s">
        <v>670</v>
      </c>
      <c r="S282" s="87" t="s">
        <v>671</v>
      </c>
      <c r="T282" s="87" t="s">
        <v>672</v>
      </c>
      <c r="U282" s="87" t="s">
        <v>673</v>
      </c>
      <c r="V282" s="87" t="s">
        <v>674</v>
      </c>
      <c r="W282" s="87" t="s">
        <v>675</v>
      </c>
      <c r="Y282" s="87" t="s">
        <v>676</v>
      </c>
      <c r="Z282" s="87" t="s">
        <v>677</v>
      </c>
      <c r="AA282" s="87" t="s">
        <v>678</v>
      </c>
      <c r="AB282" s="87" t="s">
        <v>679</v>
      </c>
      <c r="AC282" s="87" t="s">
        <v>680</v>
      </c>
      <c r="AD282" s="87" t="s">
        <v>681</v>
      </c>
      <c r="AE282" s="87" t="s">
        <v>682</v>
      </c>
      <c r="AF282" s="87" t="s">
        <v>683</v>
      </c>
      <c r="AG282" s="87" t="s">
        <v>684</v>
      </c>
      <c r="AH282" s="87" t="s">
        <v>685</v>
      </c>
      <c r="AI282" s="87" t="s">
        <v>686</v>
      </c>
      <c r="AJ282" s="87" t="s">
        <v>687</v>
      </c>
      <c r="AK282" s="87" t="s">
        <v>688</v>
      </c>
      <c r="AL282" s="87" t="s">
        <v>689</v>
      </c>
      <c r="AM282" s="87" t="s">
        <v>690</v>
      </c>
      <c r="AN282" s="87" t="s">
        <v>691</v>
      </c>
      <c r="AO282" s="87" t="s">
        <v>692</v>
      </c>
      <c r="AP282" s="87" t="s">
        <v>693</v>
      </c>
      <c r="AQ282" s="87" t="s">
        <v>694</v>
      </c>
      <c r="AR282" s="87" t="s">
        <v>695</v>
      </c>
      <c r="AS282" s="87" t="s">
        <v>696</v>
      </c>
      <c r="AT282" s="87" t="s">
        <v>697</v>
      </c>
      <c r="AU282" s="87" t="s">
        <v>698</v>
      </c>
      <c r="AV282" s="87" t="s">
        <v>699</v>
      </c>
      <c r="AW282" s="87" t="s">
        <v>700</v>
      </c>
      <c r="AX282" s="87" t="s">
        <v>671</v>
      </c>
      <c r="AY282" s="87" t="s">
        <v>701</v>
      </c>
      <c r="AZ282" s="87" t="s">
        <v>673</v>
      </c>
    </row>
    <row r="284" spans="1:52" x14ac:dyDescent="0.25">
      <c r="B284" s="111">
        <v>2020</v>
      </c>
      <c r="C284" s="120">
        <v>1</v>
      </c>
      <c r="D284" s="120">
        <v>1</v>
      </c>
      <c r="E284" s="87"/>
      <c r="F284" s="120">
        <v>1</v>
      </c>
      <c r="G284" s="120">
        <v>1</v>
      </c>
      <c r="H284" s="120">
        <v>1</v>
      </c>
      <c r="I284" s="120">
        <v>1</v>
      </c>
      <c r="J284" s="120">
        <v>1</v>
      </c>
      <c r="K284" s="120">
        <v>1</v>
      </c>
      <c r="L284" s="120">
        <v>1</v>
      </c>
      <c r="M284" s="120">
        <v>1</v>
      </c>
      <c r="N284" s="120">
        <v>1</v>
      </c>
      <c r="O284" s="120">
        <v>1</v>
      </c>
      <c r="P284" s="120">
        <v>1</v>
      </c>
      <c r="Q284" s="120">
        <v>1</v>
      </c>
      <c r="R284" s="120">
        <v>1</v>
      </c>
      <c r="S284" s="120">
        <v>1</v>
      </c>
      <c r="T284" s="120">
        <v>1</v>
      </c>
      <c r="U284" s="120">
        <v>1</v>
      </c>
      <c r="V284" s="120">
        <v>1</v>
      </c>
      <c r="W284" s="120">
        <v>1</v>
      </c>
      <c r="Z284" s="120">
        <v>1</v>
      </c>
      <c r="AA284" s="120">
        <v>1</v>
      </c>
      <c r="AB284" s="120">
        <v>1</v>
      </c>
      <c r="AC284" s="120">
        <v>1</v>
      </c>
      <c r="AD284" s="120">
        <v>1</v>
      </c>
      <c r="AE284" s="120">
        <v>1</v>
      </c>
      <c r="AF284" s="120">
        <v>1</v>
      </c>
      <c r="AG284" s="120">
        <v>1</v>
      </c>
      <c r="AH284" s="120">
        <v>1</v>
      </c>
      <c r="AI284" s="120">
        <v>1</v>
      </c>
      <c r="AJ284" s="120">
        <v>1</v>
      </c>
      <c r="AK284" s="120">
        <v>1</v>
      </c>
      <c r="AL284" s="120">
        <v>1</v>
      </c>
      <c r="AM284" s="120">
        <v>1</v>
      </c>
      <c r="AN284" s="120">
        <v>1</v>
      </c>
      <c r="AO284" s="120">
        <v>1</v>
      </c>
      <c r="AP284" s="120">
        <v>1</v>
      </c>
      <c r="AQ284" s="120">
        <v>1</v>
      </c>
      <c r="AR284" s="120">
        <v>1</v>
      </c>
      <c r="AS284" s="120">
        <v>1</v>
      </c>
      <c r="AT284" s="120">
        <v>1</v>
      </c>
      <c r="AU284" s="120">
        <v>1</v>
      </c>
      <c r="AV284" s="120">
        <v>1</v>
      </c>
      <c r="AW284" s="120">
        <v>1</v>
      </c>
      <c r="AX284" s="120">
        <v>1</v>
      </c>
      <c r="AY284" s="120">
        <v>1</v>
      </c>
      <c r="AZ284" s="120">
        <v>1</v>
      </c>
    </row>
    <row r="285" spans="1:52" x14ac:dyDescent="0.25">
      <c r="B285" s="111">
        <v>2021</v>
      </c>
      <c r="C285" s="120">
        <v>1.0005666358547662</v>
      </c>
      <c r="D285" s="120">
        <v>0.99805974763949212</v>
      </c>
      <c r="E285" s="87"/>
      <c r="F285" s="120">
        <v>1.0145818756900318</v>
      </c>
      <c r="G285" s="120">
        <v>1.0116908453447948</v>
      </c>
      <c r="H285" s="120">
        <v>1.0061046429884395</v>
      </c>
      <c r="I285" s="120">
        <v>1.0068600567429236</v>
      </c>
      <c r="J285" s="120">
        <v>1.0120066248298749</v>
      </c>
      <c r="K285" s="120">
        <v>1.0133190105442706</v>
      </c>
      <c r="L285" s="120">
        <v>1.010744912205191</v>
      </c>
      <c r="M285" s="120">
        <v>1.0138740241661646</v>
      </c>
      <c r="N285" s="120">
        <v>1.0139831929196295</v>
      </c>
      <c r="O285" s="120">
        <v>0.9865909947338467</v>
      </c>
      <c r="P285" s="120">
        <v>1.0095695543512078</v>
      </c>
      <c r="Q285" s="120">
        <v>1.0107323944312265</v>
      </c>
      <c r="R285" s="120">
        <v>1.015698141053377</v>
      </c>
      <c r="S285" s="120">
        <v>1.0174633688578869</v>
      </c>
      <c r="T285" s="120">
        <v>1.0113372173494903</v>
      </c>
      <c r="U285" s="120">
        <v>1.0178052508035556</v>
      </c>
      <c r="V285" s="120">
        <v>1.0039058261857385</v>
      </c>
      <c r="W285" s="120">
        <v>1.0082389400863097</v>
      </c>
      <c r="Z285" s="120">
        <v>1.0024710585518601</v>
      </c>
      <c r="AA285" s="120">
        <v>1.0017256765028855</v>
      </c>
      <c r="AB285" s="120">
        <v>1.0033872208901857</v>
      </c>
      <c r="AC285" s="120">
        <v>1.0041389078035174</v>
      </c>
      <c r="AD285" s="120">
        <v>1.0010613069291734</v>
      </c>
      <c r="AE285" s="120">
        <v>1.0134730856156631</v>
      </c>
      <c r="AF285" s="120">
        <v>1.0002560246321479</v>
      </c>
      <c r="AG285" s="120">
        <v>0.99956360166281388</v>
      </c>
      <c r="AH285" s="120">
        <v>1.0000739959236495</v>
      </c>
      <c r="AI285" s="120">
        <v>1.0111617214738631</v>
      </c>
      <c r="AJ285" s="120">
        <v>1.0058578626316044</v>
      </c>
      <c r="AK285" s="120">
        <v>1.0038372510340232</v>
      </c>
      <c r="AL285" s="120">
        <v>1.0129413885584029</v>
      </c>
      <c r="AM285" s="120">
        <v>1.0143351980404107</v>
      </c>
      <c r="AN285" s="120">
        <v>1.0060679467584015</v>
      </c>
      <c r="AO285" s="120">
        <v>1.0049941197146621</v>
      </c>
      <c r="AP285" s="120">
        <v>1.0136808826262387</v>
      </c>
      <c r="AQ285" s="120">
        <v>0.99606850031175176</v>
      </c>
      <c r="AR285" s="120">
        <v>1.0196246481743998</v>
      </c>
      <c r="AS285" s="120">
        <v>1.0101358040589485</v>
      </c>
      <c r="AT285" s="120">
        <v>1.0109370022303759</v>
      </c>
      <c r="AU285" s="120">
        <v>1.0012140293513687</v>
      </c>
      <c r="AV285" s="120">
        <v>1.0137724827454759</v>
      </c>
      <c r="AW285" s="120">
        <v>1.0008262280453886</v>
      </c>
      <c r="AX285" s="120">
        <v>1.0011308824344469</v>
      </c>
      <c r="AY285" s="120">
        <v>0.99990143353555527</v>
      </c>
      <c r="AZ285" s="120">
        <v>1.0014749661277165</v>
      </c>
    </row>
    <row r="286" spans="1:52" x14ac:dyDescent="0.25">
      <c r="B286" s="111">
        <v>2022</v>
      </c>
      <c r="C286" s="120">
        <v>1.0011332717095323</v>
      </c>
      <c r="D286" s="120">
        <v>0.99611949527898358</v>
      </c>
      <c r="E286" s="87"/>
      <c r="F286" s="120">
        <v>1.0291637513800633</v>
      </c>
      <c r="G286" s="120">
        <v>1.0233816906895896</v>
      </c>
      <c r="H286" s="120">
        <v>1.0122092859768788</v>
      </c>
      <c r="I286" s="120">
        <v>1.0137201134858447</v>
      </c>
      <c r="J286" s="120">
        <v>1.0240132496597545</v>
      </c>
      <c r="K286" s="120">
        <v>1.0266380210885448</v>
      </c>
      <c r="L286" s="120">
        <v>1.0214898244103821</v>
      </c>
      <c r="M286" s="120">
        <v>1.0277480483323249</v>
      </c>
      <c r="N286" s="120">
        <v>1.0279663858392538</v>
      </c>
      <c r="O286" s="120">
        <v>0.97318198946768919</v>
      </c>
      <c r="P286" s="120">
        <v>1.0191391087024122</v>
      </c>
      <c r="Q286" s="120">
        <v>1.0214647888624531</v>
      </c>
      <c r="R286" s="120">
        <v>1.0313962821067577</v>
      </c>
      <c r="S286" s="120">
        <v>1.0349267377157738</v>
      </c>
      <c r="T286" s="120">
        <v>1.0226744346989805</v>
      </c>
      <c r="U286" s="120">
        <v>1.0356105016071169</v>
      </c>
      <c r="V286" s="120">
        <v>1.0078116523714771</v>
      </c>
      <c r="W286" s="120">
        <v>1.0164778801726195</v>
      </c>
      <c r="Z286" s="120">
        <v>1.0049421171037203</v>
      </c>
      <c r="AA286" s="120">
        <v>1.0034513530057709</v>
      </c>
      <c r="AB286" s="120">
        <v>1.0067744417803715</v>
      </c>
      <c r="AC286" s="120">
        <v>1.0082778156070349</v>
      </c>
      <c r="AD286" s="120">
        <v>1.0021226138583468</v>
      </c>
      <c r="AE286" s="120">
        <v>1.0269461712313293</v>
      </c>
      <c r="AF286" s="120">
        <v>1.0005120492642958</v>
      </c>
      <c r="AG286" s="120">
        <v>0.99912720332562777</v>
      </c>
      <c r="AH286" s="120">
        <v>1.0001479918472993</v>
      </c>
      <c r="AI286" s="120">
        <v>1.0223234429477259</v>
      </c>
      <c r="AJ286" s="120">
        <v>1.0117157252632087</v>
      </c>
      <c r="AK286" s="120">
        <v>1.0076745020680464</v>
      </c>
      <c r="AL286" s="120">
        <v>1.0258827771168093</v>
      </c>
      <c r="AM286" s="120">
        <v>1.0286703960808214</v>
      </c>
      <c r="AN286" s="120">
        <v>1.012135893516805</v>
      </c>
      <c r="AO286" s="120">
        <v>1.0099882394293245</v>
      </c>
      <c r="AP286" s="120">
        <v>1.0273617652524818</v>
      </c>
      <c r="AQ286" s="120">
        <v>0.99213700062350263</v>
      </c>
      <c r="AR286" s="120">
        <v>1.0392492963487927</v>
      </c>
      <c r="AS286" s="120">
        <v>1.0202716081178971</v>
      </c>
      <c r="AT286" s="120">
        <v>1.0218740044607544</v>
      </c>
      <c r="AU286" s="120">
        <v>1.0024280587027368</v>
      </c>
      <c r="AV286" s="120">
        <v>1.0275449654909483</v>
      </c>
      <c r="AW286" s="120">
        <v>1.0016524560907774</v>
      </c>
      <c r="AX286" s="120">
        <v>1.0022617648688943</v>
      </c>
      <c r="AY286" s="120">
        <v>0.99980286707111043</v>
      </c>
      <c r="AZ286" s="120">
        <v>1.0029499322554329</v>
      </c>
    </row>
    <row r="287" spans="1:52" x14ac:dyDescent="0.25">
      <c r="B287" s="111">
        <v>2023</v>
      </c>
      <c r="C287" s="120">
        <v>1.0016999075642983</v>
      </c>
      <c r="D287" s="120">
        <v>0.9941792429184757</v>
      </c>
      <c r="E287" s="87"/>
      <c r="F287" s="120">
        <v>1.0437456270700951</v>
      </c>
      <c r="G287" s="120">
        <v>1.0350725360343844</v>
      </c>
      <c r="H287" s="120">
        <v>1.0183139289653182</v>
      </c>
      <c r="I287" s="120">
        <v>1.0205801702287656</v>
      </c>
      <c r="J287" s="120">
        <v>1.0360198744896294</v>
      </c>
      <c r="K287" s="120">
        <v>1.0399570316328188</v>
      </c>
      <c r="L287" s="120">
        <v>1.0322347366155731</v>
      </c>
      <c r="M287" s="120">
        <v>1.0416220724984895</v>
      </c>
      <c r="N287" s="120">
        <v>1.0419495787588782</v>
      </c>
      <c r="O287" s="120">
        <v>0.95977298420153589</v>
      </c>
      <c r="P287" s="120">
        <v>1.0287086630536197</v>
      </c>
      <c r="Q287" s="120">
        <v>1.0321971832936796</v>
      </c>
      <c r="R287" s="120">
        <v>1.0470944231601382</v>
      </c>
      <c r="S287" s="120">
        <v>1.0523901065736607</v>
      </c>
      <c r="T287" s="120">
        <v>1.0340116520484672</v>
      </c>
      <c r="U287" s="120">
        <v>1.0534157524106782</v>
      </c>
      <c r="V287" s="120">
        <v>1.0117174785572143</v>
      </c>
      <c r="W287" s="120">
        <v>1.0247168202589292</v>
      </c>
      <c r="Z287" s="120">
        <v>1.0074131756555806</v>
      </c>
      <c r="AA287" s="120">
        <v>1.0051770295086562</v>
      </c>
      <c r="AB287" s="120">
        <v>1.0101616626705572</v>
      </c>
      <c r="AC287" s="120">
        <v>1.0124167234105523</v>
      </c>
      <c r="AD287" s="120">
        <v>1.0031839207875206</v>
      </c>
      <c r="AE287" s="120">
        <v>1.0404192568469923</v>
      </c>
      <c r="AF287" s="120">
        <v>1.0007680738964437</v>
      </c>
      <c r="AG287" s="120">
        <v>0.99869080498844165</v>
      </c>
      <c r="AH287" s="120">
        <v>1.0002219877709488</v>
      </c>
      <c r="AI287" s="120">
        <v>1.033485164421585</v>
      </c>
      <c r="AJ287" s="120">
        <v>1.0175735878948131</v>
      </c>
      <c r="AK287" s="120">
        <v>1.011511753102071</v>
      </c>
      <c r="AL287" s="120">
        <v>1.0388241656752124</v>
      </c>
      <c r="AM287" s="120">
        <v>1.0430055941212319</v>
      </c>
      <c r="AN287" s="120">
        <v>1.0182038402752065</v>
      </c>
      <c r="AO287" s="120">
        <v>1.0149823591439866</v>
      </c>
      <c r="AP287" s="120">
        <v>1.0410426478787205</v>
      </c>
      <c r="AQ287" s="120">
        <v>0.9882055009352545</v>
      </c>
      <c r="AR287" s="120">
        <v>1.0588739445231927</v>
      </c>
      <c r="AS287" s="120">
        <v>1.030407412176843</v>
      </c>
      <c r="AT287" s="120">
        <v>1.0328110066911302</v>
      </c>
      <c r="AU287" s="120">
        <v>1.003642088054105</v>
      </c>
      <c r="AV287" s="120">
        <v>1.0413174482364242</v>
      </c>
      <c r="AW287" s="120">
        <v>1.0024786841361659</v>
      </c>
      <c r="AX287" s="120">
        <v>1.0033926473033414</v>
      </c>
      <c r="AY287" s="120">
        <v>0.99970430060666571</v>
      </c>
      <c r="AZ287" s="120">
        <v>1.0044248983831494</v>
      </c>
    </row>
    <row r="288" spans="1:52" x14ac:dyDescent="0.25">
      <c r="B288" s="111">
        <v>2024</v>
      </c>
      <c r="C288" s="120">
        <v>1.0022665434190643</v>
      </c>
      <c r="D288" s="120">
        <v>0.99223899055796705</v>
      </c>
      <c r="E288" s="87"/>
      <c r="F288" s="120">
        <v>1.0583275027601269</v>
      </c>
      <c r="G288" s="120">
        <v>1.046763381379175</v>
      </c>
      <c r="H288" s="120">
        <v>1.0244185719537577</v>
      </c>
      <c r="I288" s="120">
        <v>1.0274402269716867</v>
      </c>
      <c r="J288" s="120">
        <v>1.0480264993195088</v>
      </c>
      <c r="K288" s="120">
        <v>1.0532760421770928</v>
      </c>
      <c r="L288" s="120">
        <v>1.0429796488207643</v>
      </c>
      <c r="M288" s="120">
        <v>1.0554960966646501</v>
      </c>
      <c r="N288" s="120">
        <v>1.0559327716785076</v>
      </c>
      <c r="O288" s="120">
        <v>0.9463639789353826</v>
      </c>
      <c r="P288" s="120">
        <v>1.0382782174048244</v>
      </c>
      <c r="Q288" s="120">
        <v>1.0429295777249061</v>
      </c>
      <c r="R288" s="120">
        <v>1.0627925642135154</v>
      </c>
      <c r="S288" s="120">
        <v>1.0698534754315416</v>
      </c>
      <c r="T288" s="120">
        <v>1.0453488693979573</v>
      </c>
      <c r="U288" s="120">
        <v>1.0712210032142395</v>
      </c>
      <c r="V288" s="120">
        <v>1.0156233047429528</v>
      </c>
      <c r="W288" s="120">
        <v>1.0329557603452419</v>
      </c>
      <c r="Z288" s="120">
        <v>1.0098842342074414</v>
      </c>
      <c r="AA288" s="120">
        <v>1.0069027060115416</v>
      </c>
      <c r="AB288" s="120">
        <v>1.0135488835607429</v>
      </c>
      <c r="AC288" s="120">
        <v>1.0165556312140698</v>
      </c>
      <c r="AD288" s="120">
        <v>1.0042452277166942</v>
      </c>
      <c r="AE288" s="120">
        <v>1.0538923424626585</v>
      </c>
      <c r="AF288" s="120">
        <v>1.0010240985285914</v>
      </c>
      <c r="AG288" s="120">
        <v>0.99825440665125553</v>
      </c>
      <c r="AH288" s="120">
        <v>1.0002959836945984</v>
      </c>
      <c r="AI288" s="120">
        <v>1.0446468858954481</v>
      </c>
      <c r="AJ288" s="120">
        <v>1.0234314505264175</v>
      </c>
      <c r="AK288" s="120">
        <v>1.0153490041360942</v>
      </c>
      <c r="AL288" s="120">
        <v>1.0517655542336153</v>
      </c>
      <c r="AM288" s="120">
        <v>1.0573407921616427</v>
      </c>
      <c r="AN288" s="120">
        <v>1.024271787033608</v>
      </c>
      <c r="AO288" s="120">
        <v>1.0199764788586487</v>
      </c>
      <c r="AP288" s="120">
        <v>1.0547235305049638</v>
      </c>
      <c r="AQ288" s="120">
        <v>0.98427400124700537</v>
      </c>
      <c r="AR288" s="120">
        <v>1.0784985926975854</v>
      </c>
      <c r="AS288" s="120">
        <v>1.0405432162357915</v>
      </c>
      <c r="AT288" s="120">
        <v>1.0437480089215088</v>
      </c>
      <c r="AU288" s="120">
        <v>1.0048561174054733</v>
      </c>
      <c r="AV288" s="120">
        <v>1.0550899309819002</v>
      </c>
      <c r="AW288" s="120">
        <v>1.0033049121815549</v>
      </c>
      <c r="AX288" s="120">
        <v>1.0045235297377884</v>
      </c>
      <c r="AY288" s="120">
        <v>0.99960573414222076</v>
      </c>
      <c r="AZ288" s="120">
        <v>1.0058998645108661</v>
      </c>
    </row>
    <row r="289" spans="2:52" x14ac:dyDescent="0.25">
      <c r="B289" s="111">
        <v>2025</v>
      </c>
      <c r="C289" s="120">
        <v>1.0028331792738303</v>
      </c>
      <c r="D289" s="120">
        <v>0.99029873819745906</v>
      </c>
      <c r="E289" s="87"/>
      <c r="F289" s="120">
        <v>1.0729093784501569</v>
      </c>
      <c r="G289" s="120">
        <v>1.0584542267239743</v>
      </c>
      <c r="H289" s="120">
        <v>1.0305232149421977</v>
      </c>
      <c r="I289" s="120">
        <v>1.0343002837146102</v>
      </c>
      <c r="J289" s="120">
        <v>1.0600331241493863</v>
      </c>
      <c r="K289" s="120">
        <v>1.0665950527213675</v>
      </c>
      <c r="L289" s="120">
        <v>1.0537245610259529</v>
      </c>
      <c r="M289" s="120">
        <v>1.0693701208308128</v>
      </c>
      <c r="N289" s="120">
        <v>1.0699159645981344</v>
      </c>
      <c r="O289" s="120">
        <v>0.93295497366922875</v>
      </c>
      <c r="P289" s="120">
        <v>1.0478477717560315</v>
      </c>
      <c r="Q289" s="120">
        <v>1.053661972156132</v>
      </c>
      <c r="R289" s="120">
        <v>1.0784907052668933</v>
      </c>
      <c r="S289" s="120">
        <v>1.0873168442894316</v>
      </c>
      <c r="T289" s="120">
        <v>1.0566860867474448</v>
      </c>
      <c r="U289" s="120">
        <v>1.0890262540177953</v>
      </c>
      <c r="V289" s="120">
        <v>1.0195291309286914</v>
      </c>
      <c r="W289" s="120">
        <v>1.0411947004315512</v>
      </c>
      <c r="Z289" s="120">
        <v>1.0123552927593007</v>
      </c>
      <c r="AA289" s="120">
        <v>1.0086283825144269</v>
      </c>
      <c r="AB289" s="120">
        <v>1.0169361044509289</v>
      </c>
      <c r="AC289" s="120">
        <v>1.0206945390175874</v>
      </c>
      <c r="AD289" s="120">
        <v>1.0053065346458674</v>
      </c>
      <c r="AE289" s="120">
        <v>1.0673654280783236</v>
      </c>
      <c r="AF289" s="120">
        <v>1.0012801231607393</v>
      </c>
      <c r="AG289" s="120">
        <v>0.9978180083140693</v>
      </c>
      <c r="AH289" s="120">
        <v>1.0003699796182481</v>
      </c>
      <c r="AI289" s="120">
        <v>1.0558086073693083</v>
      </c>
      <c r="AJ289" s="120">
        <v>1.0292893131580205</v>
      </c>
      <c r="AK289" s="120">
        <v>1.0191862551701172</v>
      </c>
      <c r="AL289" s="120">
        <v>1.0647069427920208</v>
      </c>
      <c r="AM289" s="120">
        <v>1.0716759902020536</v>
      </c>
      <c r="AN289" s="120">
        <v>1.0303397337920117</v>
      </c>
      <c r="AO289" s="120">
        <v>1.0249705985733113</v>
      </c>
      <c r="AP289" s="120">
        <v>1.0684044131312045</v>
      </c>
      <c r="AQ289" s="120">
        <v>0.98034250155875802</v>
      </c>
      <c r="AR289" s="120">
        <v>1.0981232408719781</v>
      </c>
      <c r="AS289" s="120">
        <v>1.0506790202947407</v>
      </c>
      <c r="AT289" s="120">
        <v>1.0546850111518837</v>
      </c>
      <c r="AU289" s="120">
        <v>1.0060701467568418</v>
      </c>
      <c r="AV289" s="120">
        <v>1.0688624137273721</v>
      </c>
      <c r="AW289" s="120">
        <v>1.0041311402269437</v>
      </c>
      <c r="AX289" s="120">
        <v>1.0056544121722357</v>
      </c>
      <c r="AY289" s="120">
        <v>0.99950716767777614</v>
      </c>
      <c r="AZ289" s="120">
        <v>1.0073748306385819</v>
      </c>
    </row>
    <row r="290" spans="2:52" x14ac:dyDescent="0.25">
      <c r="B290" s="111">
        <v>2026</v>
      </c>
      <c r="C290" s="120">
        <v>1.0028331792738301</v>
      </c>
      <c r="D290" s="120">
        <v>0.99029873819745851</v>
      </c>
      <c r="E290" s="87"/>
      <c r="F290" s="120">
        <v>1.0729093784501584</v>
      </c>
      <c r="G290" s="120">
        <v>1.0584542267239743</v>
      </c>
      <c r="H290" s="120">
        <v>1.030523214942197</v>
      </c>
      <c r="I290" s="120">
        <v>1.0343002837146089</v>
      </c>
      <c r="J290" s="120">
        <v>1.0600331241493837</v>
      </c>
      <c r="K290" s="120">
        <v>1.066595052721367</v>
      </c>
      <c r="L290" s="120">
        <v>1.0537245610259525</v>
      </c>
      <c r="M290" s="120">
        <v>1.0693701208308104</v>
      </c>
      <c r="N290" s="120">
        <v>1.0699159645981322</v>
      </c>
      <c r="O290" s="120">
        <v>0.93295497366922941</v>
      </c>
      <c r="P290" s="120">
        <v>1.0478477717560319</v>
      </c>
      <c r="Q290" s="120">
        <v>1.0536619721561327</v>
      </c>
      <c r="R290" s="120">
        <v>1.0784907052668959</v>
      </c>
      <c r="S290" s="120">
        <v>1.0873168442894285</v>
      </c>
      <c r="T290" s="120">
        <v>1.0566860867474441</v>
      </c>
      <c r="U290" s="120">
        <v>1.0890262540177951</v>
      </c>
      <c r="V290" s="120">
        <v>1.0195291309286907</v>
      </c>
      <c r="W290" s="120">
        <v>1.0411947004315487</v>
      </c>
      <c r="Z290" s="120">
        <v>1.0123552927593007</v>
      </c>
      <c r="AA290" s="120">
        <v>1.0086283825144275</v>
      </c>
      <c r="AB290" s="120">
        <v>1.0169361044509289</v>
      </c>
      <c r="AC290" s="120">
        <v>1.0206945390175872</v>
      </c>
      <c r="AD290" s="120">
        <v>1.0053065346458672</v>
      </c>
      <c r="AE290" s="120">
        <v>1.0673654280783231</v>
      </c>
      <c r="AF290" s="120">
        <v>1.0012801231607371</v>
      </c>
      <c r="AG290" s="120">
        <v>0.99781800831406831</v>
      </c>
      <c r="AH290" s="120">
        <v>1.0003699796182492</v>
      </c>
      <c r="AI290" s="120">
        <v>1.0558086073693069</v>
      </c>
      <c r="AJ290" s="120">
        <v>1.0292893131580199</v>
      </c>
      <c r="AK290" s="120">
        <v>1.0191862551701174</v>
      </c>
      <c r="AL290" s="120">
        <v>1.0647069427920217</v>
      </c>
      <c r="AM290" s="120">
        <v>1.0716759902020534</v>
      </c>
      <c r="AN290" s="120">
        <v>1.0303397337920115</v>
      </c>
      <c r="AO290" s="120">
        <v>1.0249705985733086</v>
      </c>
      <c r="AP290" s="120">
        <v>1.0684044131312069</v>
      </c>
      <c r="AQ290" s="120">
        <v>0.98034250155875713</v>
      </c>
      <c r="AR290" s="120">
        <v>1.0981232408719783</v>
      </c>
      <c r="AS290" s="120">
        <v>1.05067902029474</v>
      </c>
      <c r="AT290" s="120">
        <v>1.0546850111518846</v>
      </c>
      <c r="AU290" s="120">
        <v>1.0060701467568423</v>
      </c>
      <c r="AV290" s="120">
        <v>1.0688624137273726</v>
      </c>
      <c r="AW290" s="120">
        <v>1.0041311402269439</v>
      </c>
      <c r="AX290" s="120">
        <v>1.0056544121722355</v>
      </c>
      <c r="AY290" s="120">
        <v>0.99950716767777625</v>
      </c>
      <c r="AZ290" s="120">
        <v>1.0073748306385819</v>
      </c>
    </row>
    <row r="291" spans="2:52" x14ac:dyDescent="0.25">
      <c r="B291" s="111">
        <v>2027</v>
      </c>
      <c r="C291" s="120">
        <v>1.0032045707122561</v>
      </c>
      <c r="D291" s="120">
        <v>0.9884710287101367</v>
      </c>
      <c r="E291" s="87"/>
      <c r="F291" s="120">
        <v>1.0877341118291786</v>
      </c>
      <c r="G291" s="120">
        <v>1.0699721412769734</v>
      </c>
      <c r="H291" s="120">
        <v>1.0358673501658695</v>
      </c>
      <c r="I291" s="120">
        <v>1.040506452870567</v>
      </c>
      <c r="J291" s="120">
        <v>1.0718309734445872</v>
      </c>
      <c r="K291" s="120">
        <v>1.0800434836368262</v>
      </c>
      <c r="L291" s="120">
        <v>1.0645483234094304</v>
      </c>
      <c r="M291" s="120">
        <v>1.0827811810846222</v>
      </c>
      <c r="N291" s="120">
        <v>1.0834274626112552</v>
      </c>
      <c r="O291" s="120">
        <v>0.92073674558492713</v>
      </c>
      <c r="P291" s="120">
        <v>1.0579891773055914</v>
      </c>
      <c r="Q291" s="120">
        <v>1.0644281332939114</v>
      </c>
      <c r="R291" s="120">
        <v>1.0945744560368973</v>
      </c>
      <c r="S291" s="120">
        <v>1.1056222790650729</v>
      </c>
      <c r="T291" s="120">
        <v>1.0675454532467497</v>
      </c>
      <c r="U291" s="120">
        <v>1.1071173124270617</v>
      </c>
      <c r="V291" s="120">
        <v>1.0222839362172236</v>
      </c>
      <c r="W291" s="120">
        <v>1.0485429797549739</v>
      </c>
      <c r="Z291" s="120">
        <v>1.0116578342021134</v>
      </c>
      <c r="AA291" s="120">
        <v>1.0067761322875719</v>
      </c>
      <c r="AB291" s="120">
        <v>1.0176580208811283</v>
      </c>
      <c r="AC291" s="120">
        <v>1.0260236205270001</v>
      </c>
      <c r="AD291" s="120">
        <v>1.0079695284507788</v>
      </c>
      <c r="AE291" s="120">
        <v>1.0707715145721668</v>
      </c>
      <c r="AF291" s="120">
        <v>1.0114217635722473</v>
      </c>
      <c r="AG291" s="120">
        <v>1.0062704773586821</v>
      </c>
      <c r="AH291" s="120">
        <v>1.0061494765964272</v>
      </c>
      <c r="AI291" s="120">
        <v>1.0692176378368967</v>
      </c>
      <c r="AJ291" s="120">
        <v>1.0345301116422683</v>
      </c>
      <c r="AK291" s="120">
        <v>1.0222709353258728</v>
      </c>
      <c r="AL291" s="120">
        <v>1.0775137007825195</v>
      </c>
      <c r="AM291" s="120">
        <v>1.0859622500346628</v>
      </c>
      <c r="AN291" s="120">
        <v>1.0362564986363247</v>
      </c>
      <c r="AO291" s="120">
        <v>1.030405652849439</v>
      </c>
      <c r="AP291" s="120">
        <v>1.0810093393682434</v>
      </c>
      <c r="AQ291" s="120">
        <v>0.97133685732040997</v>
      </c>
      <c r="AR291" s="120">
        <v>1.1156265082245418</v>
      </c>
      <c r="AS291" s="120">
        <v>1.0607821084974574</v>
      </c>
      <c r="AT291" s="120">
        <v>1.060785514704073</v>
      </c>
      <c r="AU291" s="120">
        <v>1.004355362993627</v>
      </c>
      <c r="AV291" s="120">
        <v>1.0772420653527368</v>
      </c>
      <c r="AW291" s="120">
        <v>1.0046542941440828</v>
      </c>
      <c r="AX291" s="120">
        <v>1.006559737720168</v>
      </c>
      <c r="AY291" s="120">
        <v>0.99958510042040083</v>
      </c>
      <c r="AZ291" s="120">
        <v>1.0080136911147</v>
      </c>
    </row>
    <row r="292" spans="2:52" x14ac:dyDescent="0.25">
      <c r="B292" s="111">
        <v>2028</v>
      </c>
      <c r="C292" s="120">
        <v>1.0035759621506821</v>
      </c>
      <c r="D292" s="120">
        <v>0.98664331922281434</v>
      </c>
      <c r="E292" s="87"/>
      <c r="F292" s="120">
        <v>1.1025588452081985</v>
      </c>
      <c r="G292" s="120">
        <v>1.0814900558299725</v>
      </c>
      <c r="H292" s="120">
        <v>1.0412114853895431</v>
      </c>
      <c r="I292" s="120">
        <v>1.0467126220265277</v>
      </c>
      <c r="J292" s="120">
        <v>1.0836288227397908</v>
      </c>
      <c r="K292" s="120">
        <v>1.0934919145522854</v>
      </c>
      <c r="L292" s="120">
        <v>1.0753720857929052</v>
      </c>
      <c r="M292" s="120">
        <v>1.096192241338434</v>
      </c>
      <c r="N292" s="120">
        <v>1.0969389606243785</v>
      </c>
      <c r="O292" s="120">
        <v>0.90851851750062051</v>
      </c>
      <c r="P292" s="120">
        <v>1.0681305828551511</v>
      </c>
      <c r="Q292" s="120">
        <v>1.0751942944316901</v>
      </c>
      <c r="R292" s="120">
        <v>1.1106582068069057</v>
      </c>
      <c r="S292" s="120">
        <v>1.1239277138407173</v>
      </c>
      <c r="T292" s="120">
        <v>1.0784048197460587</v>
      </c>
      <c r="U292" s="120">
        <v>1.1252083708363283</v>
      </c>
      <c r="V292" s="120">
        <v>1.0250387415057551</v>
      </c>
      <c r="W292" s="120">
        <v>1.055891259078396</v>
      </c>
      <c r="Z292" s="120">
        <v>1.0109603756449259</v>
      </c>
      <c r="AA292" s="120">
        <v>1.0049238820607171</v>
      </c>
      <c r="AB292" s="120">
        <v>1.0183799373113276</v>
      </c>
      <c r="AC292" s="120">
        <v>1.0313527020364142</v>
      </c>
      <c r="AD292" s="120">
        <v>1.0106325222556913</v>
      </c>
      <c r="AE292" s="120">
        <v>1.0741776010660093</v>
      </c>
      <c r="AF292" s="120">
        <v>1.0215634039837549</v>
      </c>
      <c r="AG292" s="120">
        <v>1.0147229464032921</v>
      </c>
      <c r="AH292" s="120">
        <v>1.0119289735746049</v>
      </c>
      <c r="AI292" s="120">
        <v>1.0826266683044865</v>
      </c>
      <c r="AJ292" s="120">
        <v>1.0397709101265187</v>
      </c>
      <c r="AK292" s="120">
        <v>1.0253556154816279</v>
      </c>
      <c r="AL292" s="120">
        <v>1.090320458773014</v>
      </c>
      <c r="AM292" s="120">
        <v>1.1002485098672781</v>
      </c>
      <c r="AN292" s="120">
        <v>1.04217326348064</v>
      </c>
      <c r="AO292" s="120">
        <v>1.0358407071255693</v>
      </c>
      <c r="AP292" s="120">
        <v>1.0936142656052796</v>
      </c>
      <c r="AQ292" s="120">
        <v>0.96233121308206659</v>
      </c>
      <c r="AR292" s="120">
        <v>1.1331297755771055</v>
      </c>
      <c r="AS292" s="120">
        <v>1.0708851967001749</v>
      </c>
      <c r="AT292" s="120">
        <v>1.0668860182562627</v>
      </c>
      <c r="AU292" s="120">
        <v>1.0026405792304116</v>
      </c>
      <c r="AV292" s="120">
        <v>1.0856217169780975</v>
      </c>
      <c r="AW292" s="120">
        <v>1.0051774480612217</v>
      </c>
      <c r="AX292" s="120">
        <v>1.0074650632681001</v>
      </c>
      <c r="AY292" s="120">
        <v>0.99966303316302529</v>
      </c>
      <c r="AZ292" s="120">
        <v>1.0086525515908182</v>
      </c>
    </row>
    <row r="293" spans="2:52" x14ac:dyDescent="0.25">
      <c r="B293" s="111">
        <v>2029</v>
      </c>
      <c r="C293" s="120">
        <v>1.0039473535891081</v>
      </c>
      <c r="D293" s="120">
        <v>0.98481560973549265</v>
      </c>
      <c r="E293" s="87"/>
      <c r="F293" s="120">
        <v>1.1173835785872186</v>
      </c>
      <c r="G293" s="120">
        <v>1.0930079703829758</v>
      </c>
      <c r="H293" s="120">
        <v>1.0465556206132156</v>
      </c>
      <c r="I293" s="120">
        <v>1.0529187911824855</v>
      </c>
      <c r="J293" s="120">
        <v>1.0954266720349897</v>
      </c>
      <c r="K293" s="120">
        <v>1.1069403454677444</v>
      </c>
      <c r="L293" s="120">
        <v>1.0861958481763803</v>
      </c>
      <c r="M293" s="120">
        <v>1.1096033015922457</v>
      </c>
      <c r="N293" s="120">
        <v>1.1104504586375015</v>
      </c>
      <c r="O293" s="120">
        <v>0.89630028941631823</v>
      </c>
      <c r="P293" s="120">
        <v>1.0782719884047105</v>
      </c>
      <c r="Q293" s="120">
        <v>1.085960455569472</v>
      </c>
      <c r="R293" s="120">
        <v>1.1267419575769071</v>
      </c>
      <c r="S293" s="120">
        <v>1.1422331486163617</v>
      </c>
      <c r="T293" s="120">
        <v>1.0892641862453643</v>
      </c>
      <c r="U293" s="120">
        <v>1.1432994292455951</v>
      </c>
      <c r="V293" s="120">
        <v>1.027793546794288</v>
      </c>
      <c r="W293" s="120">
        <v>1.0632395384018212</v>
      </c>
      <c r="Z293" s="120">
        <v>1.0102629170877386</v>
      </c>
      <c r="AA293" s="120">
        <v>1.0030716318338622</v>
      </c>
      <c r="AB293" s="120">
        <v>1.0191018537415268</v>
      </c>
      <c r="AC293" s="120">
        <v>1.0366817835458271</v>
      </c>
      <c r="AD293" s="120">
        <v>1.0132955160606036</v>
      </c>
      <c r="AE293" s="120">
        <v>1.0775836875598528</v>
      </c>
      <c r="AF293" s="120">
        <v>1.0317050443952624</v>
      </c>
      <c r="AG293" s="120">
        <v>1.0231754154479022</v>
      </c>
      <c r="AH293" s="120">
        <v>1.0177084705527839</v>
      </c>
      <c r="AI293" s="120">
        <v>1.0960356987720763</v>
      </c>
      <c r="AJ293" s="120">
        <v>1.0450117086107669</v>
      </c>
      <c r="AK293" s="120">
        <v>1.0284402956373833</v>
      </c>
      <c r="AL293" s="120">
        <v>1.1031272167635118</v>
      </c>
      <c r="AM293" s="120">
        <v>1.1145347696998931</v>
      </c>
      <c r="AN293" s="120">
        <v>1.0480900283249535</v>
      </c>
      <c r="AO293" s="120">
        <v>1.0412757614016999</v>
      </c>
      <c r="AP293" s="120">
        <v>1.1062191918423117</v>
      </c>
      <c r="AQ293" s="120">
        <v>0.95332556884371955</v>
      </c>
      <c r="AR293" s="120">
        <v>1.1506330429296689</v>
      </c>
      <c r="AS293" s="120">
        <v>1.0809882849028922</v>
      </c>
      <c r="AT293" s="120">
        <v>1.0729865218084509</v>
      </c>
      <c r="AU293" s="120">
        <v>1.0009257954671968</v>
      </c>
      <c r="AV293" s="120">
        <v>1.0940013686034618</v>
      </c>
      <c r="AW293" s="120">
        <v>1.0057006019783608</v>
      </c>
      <c r="AX293" s="120">
        <v>1.0083703888160325</v>
      </c>
      <c r="AY293" s="120">
        <v>0.99974096590564987</v>
      </c>
      <c r="AZ293" s="120">
        <v>1.0092914120669363</v>
      </c>
    </row>
    <row r="294" spans="2:52" x14ac:dyDescent="0.25">
      <c r="B294" s="111">
        <v>2030</v>
      </c>
      <c r="C294" s="120">
        <v>1.0046901364659602</v>
      </c>
      <c r="D294" s="120">
        <v>0.98116019076084882</v>
      </c>
      <c r="E294" s="87"/>
      <c r="F294" s="120">
        <v>1.1470330453452546</v>
      </c>
      <c r="G294" s="120">
        <v>1.1160437994889756</v>
      </c>
      <c r="H294" s="120">
        <v>1.0572438910605635</v>
      </c>
      <c r="I294" s="120">
        <v>1.0653311294944026</v>
      </c>
      <c r="J294" s="120">
        <v>1.1190223706253979</v>
      </c>
      <c r="K294" s="120">
        <v>1.1338372072986624</v>
      </c>
      <c r="L294" s="120">
        <v>1.1078433729433332</v>
      </c>
      <c r="M294" s="120">
        <v>1.1364254220998697</v>
      </c>
      <c r="N294" s="120">
        <v>1.1374734546637491</v>
      </c>
      <c r="O294" s="120">
        <v>0.87186383324771</v>
      </c>
      <c r="P294" s="120">
        <v>1.0985547995038283</v>
      </c>
      <c r="Q294" s="120">
        <v>1.1074927778450299</v>
      </c>
      <c r="R294" s="120">
        <v>1.1589094591169169</v>
      </c>
      <c r="S294" s="120">
        <v>1.1788440181676469</v>
      </c>
      <c r="T294" s="120">
        <v>1.1109829192439811</v>
      </c>
      <c r="U294" s="120">
        <v>1.1794815460641275</v>
      </c>
      <c r="V294" s="120">
        <v>1.0333031573713529</v>
      </c>
      <c r="W294" s="120">
        <v>1.0779360970486689</v>
      </c>
      <c r="Z294" s="120">
        <v>1.0088679999733641</v>
      </c>
      <c r="AA294" s="120">
        <v>0.99936713138015176</v>
      </c>
      <c r="AB294" s="120">
        <v>1.0205456866019254</v>
      </c>
      <c r="AC294" s="120">
        <v>1.0473399465646538</v>
      </c>
      <c r="AD294" s="120">
        <v>1.0186215036704287</v>
      </c>
      <c r="AE294" s="120">
        <v>1.0843958605475392</v>
      </c>
      <c r="AF294" s="120">
        <v>1.0519883252182789</v>
      </c>
      <c r="AG294" s="120">
        <v>1.0400803535371264</v>
      </c>
      <c r="AH294" s="120">
        <v>1.0292674645091375</v>
      </c>
      <c r="AI294" s="120">
        <v>1.1228537597072534</v>
      </c>
      <c r="AJ294" s="120">
        <v>1.0554933055792657</v>
      </c>
      <c r="AK294" s="120">
        <v>1.0346096559488933</v>
      </c>
      <c r="AL294" s="120">
        <v>1.1287407327445049</v>
      </c>
      <c r="AM294" s="120">
        <v>1.1431072893651171</v>
      </c>
      <c r="AN294" s="120">
        <v>1.0599235580135815</v>
      </c>
      <c r="AO294" s="120">
        <v>1.0521458699539614</v>
      </c>
      <c r="AP294" s="120">
        <v>1.1314290443163815</v>
      </c>
      <c r="AQ294" s="120">
        <v>0.93531428036703157</v>
      </c>
      <c r="AR294" s="120">
        <v>1.1856395776348025</v>
      </c>
      <c r="AS294" s="120">
        <v>1.1011944613083273</v>
      </c>
      <c r="AT294" s="120">
        <v>1.0851875289128274</v>
      </c>
      <c r="AU294" s="120">
        <v>0.99749622794076676</v>
      </c>
      <c r="AV294" s="120">
        <v>1.1107606718541856</v>
      </c>
      <c r="AW294" s="120">
        <v>1.0067469098126385</v>
      </c>
      <c r="AX294" s="120">
        <v>1.0101810399118973</v>
      </c>
      <c r="AY294" s="120">
        <v>0.9998968313908988</v>
      </c>
      <c r="AZ294" s="120">
        <v>1.0105691330191724</v>
      </c>
    </row>
    <row r="295" spans="2:52" x14ac:dyDescent="0.25">
      <c r="B295" s="111">
        <v>2031</v>
      </c>
      <c r="C295" s="120">
        <v>1.0050825594015707</v>
      </c>
      <c r="D295" s="120">
        <v>0.97932304354986666</v>
      </c>
      <c r="E295" s="87"/>
      <c r="F295" s="120">
        <v>1.1639203949491588</v>
      </c>
      <c r="G295" s="120">
        <v>1.1277495054605291</v>
      </c>
      <c r="H295" s="120">
        <v>1.0613178317739846</v>
      </c>
      <c r="I295" s="120">
        <v>1.0710143474756886</v>
      </c>
      <c r="J295" s="120">
        <v>1.131357072539136</v>
      </c>
      <c r="K295" s="120">
        <v>1.1458302477485904</v>
      </c>
      <c r="L295" s="120">
        <v>1.1189919308070853</v>
      </c>
      <c r="M295" s="120">
        <v>1.1508888995412958</v>
      </c>
      <c r="N295" s="120">
        <v>1.1510057661275055</v>
      </c>
      <c r="O295" s="120">
        <v>0.86124610634478105</v>
      </c>
      <c r="P295" s="120">
        <v>1.108747093651802</v>
      </c>
      <c r="Q295" s="120">
        <v>1.1197397751181362</v>
      </c>
      <c r="R295" s="120">
        <v>1.177564022486103</v>
      </c>
      <c r="S295" s="120">
        <v>1.1997952693322618</v>
      </c>
      <c r="T295" s="120">
        <v>1.124709013949051</v>
      </c>
      <c r="U295" s="120">
        <v>1.19978150039267</v>
      </c>
      <c r="V295" s="120">
        <v>1.0359082782250297</v>
      </c>
      <c r="W295" s="120">
        <v>1.0852736058269665</v>
      </c>
      <c r="Z295" s="120">
        <v>1.0075309857899726</v>
      </c>
      <c r="AA295" s="120">
        <v>0.99698128898896898</v>
      </c>
      <c r="AB295" s="120">
        <v>1.0204978058296135</v>
      </c>
      <c r="AC295" s="120">
        <v>1.0551652158994895</v>
      </c>
      <c r="AD295" s="120">
        <v>1.03243201220571</v>
      </c>
      <c r="AE295" s="120">
        <v>1.0875517548051412</v>
      </c>
      <c r="AF295" s="120">
        <v>1.0522940811596535</v>
      </c>
      <c r="AG295" s="120">
        <v>1.0424915699099004</v>
      </c>
      <c r="AH295" s="120">
        <v>1.0298853903844318</v>
      </c>
      <c r="AI295" s="120">
        <v>1.1323643763305229</v>
      </c>
      <c r="AJ295" s="120">
        <v>1.0607382061256876</v>
      </c>
      <c r="AK295" s="120">
        <v>1.0374594033976026</v>
      </c>
      <c r="AL295" s="120">
        <v>1.1416931711667118</v>
      </c>
      <c r="AM295" s="120">
        <v>1.1584365767024056</v>
      </c>
      <c r="AN295" s="120">
        <v>1.0652624261990371</v>
      </c>
      <c r="AO295" s="120">
        <v>1.0572883014466781</v>
      </c>
      <c r="AP295" s="120">
        <v>1.1399680666532521</v>
      </c>
      <c r="AQ295" s="120">
        <v>0.92785580290583969</v>
      </c>
      <c r="AR295" s="120">
        <v>1.1997319145628458</v>
      </c>
      <c r="AS295" s="120">
        <v>1.1108376567028233</v>
      </c>
      <c r="AT295" s="120">
        <v>1.0876280114450783</v>
      </c>
      <c r="AU295" s="120">
        <v>0.99483957962356129</v>
      </c>
      <c r="AV295" s="120">
        <v>1.114687614894595</v>
      </c>
      <c r="AW295" s="120">
        <v>1.0070660712711346</v>
      </c>
      <c r="AX295" s="120">
        <v>1.0108368091028108</v>
      </c>
      <c r="AY295" s="120">
        <v>1.0000266860454479</v>
      </c>
      <c r="AZ295" s="120">
        <v>1.0107921343070378</v>
      </c>
    </row>
    <row r="296" spans="2:52" x14ac:dyDescent="0.25">
      <c r="B296" s="111">
        <v>2032</v>
      </c>
      <c r="C296" s="120">
        <v>1.0054749823371811</v>
      </c>
      <c r="D296" s="120">
        <v>0.97748589633888494</v>
      </c>
      <c r="E296" s="87"/>
      <c r="F296" s="120">
        <v>1.1808077445530589</v>
      </c>
      <c r="G296" s="120">
        <v>1.1394552114320839</v>
      </c>
      <c r="H296" s="120">
        <v>1.0653917724874062</v>
      </c>
      <c r="I296" s="120">
        <v>1.0766975654569728</v>
      </c>
      <c r="J296" s="120">
        <v>1.1436917744528707</v>
      </c>
      <c r="K296" s="120">
        <v>1.1578232881985178</v>
      </c>
      <c r="L296" s="120">
        <v>1.1301404886708402</v>
      </c>
      <c r="M296" s="120">
        <v>1.1653523769827221</v>
      </c>
      <c r="N296" s="120">
        <v>1.1645380775912584</v>
      </c>
      <c r="O296" s="120">
        <v>0.85062837944184833</v>
      </c>
      <c r="P296" s="120">
        <v>1.1189393877997744</v>
      </c>
      <c r="Q296" s="120">
        <v>1.131986772391246</v>
      </c>
      <c r="R296" s="120">
        <v>1.1962185858552892</v>
      </c>
      <c r="S296" s="120">
        <v>1.2207465204968793</v>
      </c>
      <c r="T296" s="120">
        <v>1.1384351086541231</v>
      </c>
      <c r="U296" s="120">
        <v>1.2200814547212055</v>
      </c>
      <c r="V296" s="120">
        <v>1.0385133990787057</v>
      </c>
      <c r="W296" s="120">
        <v>1.0926111146052659</v>
      </c>
      <c r="Z296" s="120">
        <v>1.0061939716065811</v>
      </c>
      <c r="AA296" s="120">
        <v>0.99459544659778609</v>
      </c>
      <c r="AB296" s="120">
        <v>1.0204499250573016</v>
      </c>
      <c r="AC296" s="120">
        <v>1.0629904852343237</v>
      </c>
      <c r="AD296" s="120">
        <v>1.0462425207409853</v>
      </c>
      <c r="AE296" s="120">
        <v>1.0907076490627436</v>
      </c>
      <c r="AF296" s="120">
        <v>1.0525998371010281</v>
      </c>
      <c r="AG296" s="120">
        <v>1.044902786282675</v>
      </c>
      <c r="AH296" s="120">
        <v>1.0305033162597259</v>
      </c>
      <c r="AI296" s="120">
        <v>1.1418749929537899</v>
      </c>
      <c r="AJ296" s="120">
        <v>1.0659831066721077</v>
      </c>
      <c r="AK296" s="120">
        <v>1.0403091508463118</v>
      </c>
      <c r="AL296" s="120">
        <v>1.1546456095889226</v>
      </c>
      <c r="AM296" s="120">
        <v>1.173765864039688</v>
      </c>
      <c r="AN296" s="120">
        <v>1.0706012943844923</v>
      </c>
      <c r="AO296" s="120">
        <v>1.0624307329393943</v>
      </c>
      <c r="AP296" s="120">
        <v>1.1485070889901243</v>
      </c>
      <c r="AQ296" s="120">
        <v>0.92039732544465025</v>
      </c>
      <c r="AR296" s="120">
        <v>1.2138242514908884</v>
      </c>
      <c r="AS296" s="120">
        <v>1.120480852097322</v>
      </c>
      <c r="AT296" s="120">
        <v>1.0900684939773297</v>
      </c>
      <c r="AU296" s="120">
        <v>0.99218293130635571</v>
      </c>
      <c r="AV296" s="120">
        <v>1.1186145579350042</v>
      </c>
      <c r="AW296" s="120">
        <v>1.0073852327296309</v>
      </c>
      <c r="AX296" s="120">
        <v>1.0114925782937243</v>
      </c>
      <c r="AY296" s="120">
        <v>1.0001565406999968</v>
      </c>
      <c r="AZ296" s="120">
        <v>1.0110151355949035</v>
      </c>
    </row>
    <row r="297" spans="2:52" x14ac:dyDescent="0.25">
      <c r="B297" s="111">
        <v>2033</v>
      </c>
      <c r="C297" s="120">
        <v>1.0058674052727916</v>
      </c>
      <c r="D297" s="120">
        <v>0.97564874912790245</v>
      </c>
      <c r="E297" s="87"/>
      <c r="F297" s="120">
        <v>1.1976950941569537</v>
      </c>
      <c r="G297" s="120">
        <v>1.1511609174036344</v>
      </c>
      <c r="H297" s="120">
        <v>1.0694657132008278</v>
      </c>
      <c r="I297" s="120">
        <v>1.0823807834382584</v>
      </c>
      <c r="J297" s="120">
        <v>1.1560264763666008</v>
      </c>
      <c r="K297" s="120">
        <v>1.1698163286484484</v>
      </c>
      <c r="L297" s="120">
        <v>1.1412890465345924</v>
      </c>
      <c r="M297" s="120">
        <v>1.1798158544241484</v>
      </c>
      <c r="N297" s="120">
        <v>1.1780703890550162</v>
      </c>
      <c r="O297" s="120">
        <v>0.8400106525389156</v>
      </c>
      <c r="P297" s="120">
        <v>1.1291316819477502</v>
      </c>
      <c r="Q297" s="120">
        <v>1.1442337696643556</v>
      </c>
      <c r="R297" s="120">
        <v>1.2148731492244684</v>
      </c>
      <c r="S297" s="120">
        <v>1.2416977716614965</v>
      </c>
      <c r="T297" s="120">
        <v>1.1521612033591917</v>
      </c>
      <c r="U297" s="120">
        <v>1.2403814090497471</v>
      </c>
      <c r="V297" s="120">
        <v>1.0411185199323818</v>
      </c>
      <c r="W297" s="120">
        <v>1.0999486233835625</v>
      </c>
      <c r="Z297" s="120">
        <v>1.0048569574231898</v>
      </c>
      <c r="AA297" s="120">
        <v>0.99220960420660331</v>
      </c>
      <c r="AB297" s="120">
        <v>1.0204020442849897</v>
      </c>
      <c r="AC297" s="120">
        <v>1.0708157545691577</v>
      </c>
      <c r="AD297" s="120">
        <v>1.0600530292762667</v>
      </c>
      <c r="AE297" s="120">
        <v>1.0938635433203452</v>
      </c>
      <c r="AF297" s="120">
        <v>1.0529055930424025</v>
      </c>
      <c r="AG297" s="120">
        <v>1.0473140026554486</v>
      </c>
      <c r="AH297" s="120">
        <v>1.0311212421350204</v>
      </c>
      <c r="AI297" s="120">
        <v>1.1513856095770609</v>
      </c>
      <c r="AJ297" s="120">
        <v>1.0712280072185278</v>
      </c>
      <c r="AK297" s="120">
        <v>1.0431588982950211</v>
      </c>
      <c r="AL297" s="120">
        <v>1.1675980480111301</v>
      </c>
      <c r="AM297" s="120">
        <v>1.1890951513769761</v>
      </c>
      <c r="AN297" s="120">
        <v>1.0759401625699454</v>
      </c>
      <c r="AO297" s="120">
        <v>1.0675731644321129</v>
      </c>
      <c r="AP297" s="120">
        <v>1.1570461113269943</v>
      </c>
      <c r="AQ297" s="120">
        <v>0.91293884798345903</v>
      </c>
      <c r="AR297" s="120">
        <v>1.2279165884189311</v>
      </c>
      <c r="AS297" s="120">
        <v>1.1301240474918206</v>
      </c>
      <c r="AT297" s="120">
        <v>1.0925089765095815</v>
      </c>
      <c r="AU297" s="120">
        <v>0.98952628298915002</v>
      </c>
      <c r="AV297" s="120">
        <v>1.1225415009754132</v>
      </c>
      <c r="AW297" s="120">
        <v>1.0077043941881272</v>
      </c>
      <c r="AX297" s="120">
        <v>1.0121483474846378</v>
      </c>
      <c r="AY297" s="120">
        <v>1.0002863953545458</v>
      </c>
      <c r="AZ297" s="120">
        <v>1.0112381368827688</v>
      </c>
    </row>
    <row r="298" spans="2:52" x14ac:dyDescent="0.25">
      <c r="B298" s="111">
        <v>2034</v>
      </c>
      <c r="C298" s="120">
        <v>1.0062598282084021</v>
      </c>
      <c r="D298" s="120">
        <v>0.97381160191691996</v>
      </c>
      <c r="E298" s="87"/>
      <c r="F298" s="120">
        <v>1.2145824437608539</v>
      </c>
      <c r="G298" s="120">
        <v>1.162866623375185</v>
      </c>
      <c r="H298" s="120">
        <v>1.0735396539142494</v>
      </c>
      <c r="I298" s="120">
        <v>1.088064001419544</v>
      </c>
      <c r="J298" s="120">
        <v>1.1683611782803354</v>
      </c>
      <c r="K298" s="120">
        <v>1.181809369098376</v>
      </c>
      <c r="L298" s="120">
        <v>1.1524376043983444</v>
      </c>
      <c r="M298" s="120">
        <v>1.1942793318655787</v>
      </c>
      <c r="N298" s="120">
        <v>1.191602700518769</v>
      </c>
      <c r="O298" s="120">
        <v>0.82939292563598721</v>
      </c>
      <c r="P298" s="120">
        <v>1.1393239760957228</v>
      </c>
      <c r="Q298" s="120">
        <v>1.1564807669374655</v>
      </c>
      <c r="R298" s="120">
        <v>1.2335277125936546</v>
      </c>
      <c r="S298" s="120">
        <v>1.2626490228261138</v>
      </c>
      <c r="T298" s="120">
        <v>1.1658872980642636</v>
      </c>
      <c r="U298" s="120">
        <v>1.260681363378283</v>
      </c>
      <c r="V298" s="120">
        <v>1.0437236407860584</v>
      </c>
      <c r="W298" s="120">
        <v>1.1072861321618621</v>
      </c>
      <c r="Z298" s="120">
        <v>1.0035199432397988</v>
      </c>
      <c r="AA298" s="120">
        <v>0.98982376181542042</v>
      </c>
      <c r="AB298" s="120">
        <v>1.0203541635126776</v>
      </c>
      <c r="AC298" s="120">
        <v>1.0786410239039945</v>
      </c>
      <c r="AD298" s="120">
        <v>1.073863537811542</v>
      </c>
      <c r="AE298" s="120">
        <v>1.0970194375779474</v>
      </c>
      <c r="AF298" s="120">
        <v>1.0532113489837771</v>
      </c>
      <c r="AG298" s="120">
        <v>1.0497252190282231</v>
      </c>
      <c r="AH298" s="120">
        <v>1.0317391680103147</v>
      </c>
      <c r="AI298" s="120">
        <v>1.1608962262003319</v>
      </c>
      <c r="AJ298" s="120">
        <v>1.0764729077649478</v>
      </c>
      <c r="AK298" s="120">
        <v>1.0460086457437303</v>
      </c>
      <c r="AL298" s="120">
        <v>1.1805504864333376</v>
      </c>
      <c r="AM298" s="120">
        <v>1.204424438714264</v>
      </c>
      <c r="AN298" s="120">
        <v>1.0812790307554003</v>
      </c>
      <c r="AO298" s="120">
        <v>1.0727155959248291</v>
      </c>
      <c r="AP298" s="120">
        <v>1.1655851336638665</v>
      </c>
      <c r="AQ298" s="120">
        <v>0.90548037052226971</v>
      </c>
      <c r="AR298" s="120">
        <v>1.2420089253469737</v>
      </c>
      <c r="AS298" s="120">
        <v>1.1397672428863168</v>
      </c>
      <c r="AT298" s="120">
        <v>1.0949494590418323</v>
      </c>
      <c r="AU298" s="120">
        <v>0.98686963467194444</v>
      </c>
      <c r="AV298" s="120">
        <v>1.1264684440158224</v>
      </c>
      <c r="AW298" s="120">
        <v>1.0080235556466235</v>
      </c>
      <c r="AX298" s="120">
        <v>1.0128041166755513</v>
      </c>
      <c r="AY298" s="120">
        <v>1.000416250009095</v>
      </c>
      <c r="AZ298" s="120">
        <v>1.0114611381706344</v>
      </c>
    </row>
    <row r="299" spans="2:52" x14ac:dyDescent="0.25">
      <c r="B299" s="111">
        <v>2035</v>
      </c>
      <c r="C299" s="120">
        <v>1.0066522511440124</v>
      </c>
      <c r="D299" s="120">
        <v>0.97197445470593691</v>
      </c>
      <c r="E299" s="87"/>
      <c r="F299" s="120">
        <v>1.2314697933647527</v>
      </c>
      <c r="G299" s="120">
        <v>1.1745723293467356</v>
      </c>
      <c r="H299" s="120">
        <v>1.0776135946276717</v>
      </c>
      <c r="I299" s="120">
        <v>1.0937472194008293</v>
      </c>
      <c r="J299" s="120">
        <v>1.1806958801940692</v>
      </c>
      <c r="K299" s="120">
        <v>1.1938024095483075</v>
      </c>
      <c r="L299" s="120">
        <v>1.1635861622620987</v>
      </c>
      <c r="M299" s="120">
        <v>1.2087428093070047</v>
      </c>
      <c r="N299" s="120">
        <v>1.2051350119825224</v>
      </c>
      <c r="O299" s="120">
        <v>0.81877519873305005</v>
      </c>
      <c r="P299" s="120">
        <v>1.1495162702436958</v>
      </c>
      <c r="Q299" s="120">
        <v>1.1687277642105764</v>
      </c>
      <c r="R299" s="120">
        <v>1.252182275962838</v>
      </c>
      <c r="S299" s="120">
        <v>1.2836002739907311</v>
      </c>
      <c r="T299" s="120">
        <v>1.1796133927693329</v>
      </c>
      <c r="U299" s="120">
        <v>1.2809813177068163</v>
      </c>
      <c r="V299" s="120">
        <v>1.0463287616397348</v>
      </c>
      <c r="W299" s="120">
        <v>1.114623640940162</v>
      </c>
      <c r="Z299" s="120">
        <v>1.0021829290564075</v>
      </c>
      <c r="AA299" s="120">
        <v>0.98743791942423742</v>
      </c>
      <c r="AB299" s="120">
        <v>1.0203062827403655</v>
      </c>
      <c r="AC299" s="120">
        <v>1.0864662932388256</v>
      </c>
      <c r="AD299" s="120">
        <v>1.0876740463468204</v>
      </c>
      <c r="AE299" s="120">
        <v>1.1001753318355487</v>
      </c>
      <c r="AF299" s="120">
        <v>1.0535171049251515</v>
      </c>
      <c r="AG299" s="120">
        <v>1.0521364354009977</v>
      </c>
      <c r="AH299" s="120">
        <v>1.032357093885609</v>
      </c>
      <c r="AI299" s="120">
        <v>1.170406842823603</v>
      </c>
      <c r="AJ299" s="120">
        <v>1.0817178083113672</v>
      </c>
      <c r="AK299" s="120">
        <v>1.0488583931924396</v>
      </c>
      <c r="AL299" s="120">
        <v>1.1935029248555495</v>
      </c>
      <c r="AM299" s="120">
        <v>1.2197537260515525</v>
      </c>
      <c r="AN299" s="120">
        <v>1.0866178989408535</v>
      </c>
      <c r="AO299" s="120">
        <v>1.0778580274175462</v>
      </c>
      <c r="AP299" s="120">
        <v>1.1741241560007363</v>
      </c>
      <c r="AQ299" s="120">
        <v>0.8980218930610796</v>
      </c>
      <c r="AR299" s="120">
        <v>1.2561012622750138</v>
      </c>
      <c r="AS299" s="120">
        <v>1.1494104382808179</v>
      </c>
      <c r="AT299" s="120">
        <v>1.0973899415740835</v>
      </c>
      <c r="AU299" s="120">
        <v>0.98421298635473931</v>
      </c>
      <c r="AV299" s="120">
        <v>1.1303953870562313</v>
      </c>
      <c r="AW299" s="120">
        <v>1.0083427171051196</v>
      </c>
      <c r="AX299" s="120">
        <v>1.0134598858664647</v>
      </c>
      <c r="AY299" s="120">
        <v>1.0005461046636439</v>
      </c>
      <c r="AZ299" s="120">
        <v>1.0116841394584997</v>
      </c>
    </row>
    <row r="300" spans="2:52" x14ac:dyDescent="0.25">
      <c r="B300" s="111">
        <v>2036</v>
      </c>
      <c r="C300" s="120">
        <v>1.0069360008505099</v>
      </c>
      <c r="D300" s="120">
        <v>0.9702078089615338</v>
      </c>
      <c r="E300" s="87"/>
      <c r="F300" s="120">
        <v>1.2501968294428847</v>
      </c>
      <c r="G300" s="120">
        <v>1.1872719005160937</v>
      </c>
      <c r="H300" s="120">
        <v>1.0801454860527888</v>
      </c>
      <c r="I300" s="120">
        <v>1.0987163289882063</v>
      </c>
      <c r="J300" s="120">
        <v>1.1937264830627465</v>
      </c>
      <c r="K300" s="120">
        <v>1.2064723665032437</v>
      </c>
      <c r="L300" s="120">
        <v>1.1756117344720589</v>
      </c>
      <c r="M300" s="120">
        <v>1.2247957483964373</v>
      </c>
      <c r="N300" s="120">
        <v>1.2196538732386093</v>
      </c>
      <c r="O300" s="120">
        <v>0.81066624531630638</v>
      </c>
      <c r="P300" s="120">
        <v>1.1607935369583475</v>
      </c>
      <c r="Q300" s="120">
        <v>1.1820507114710812</v>
      </c>
      <c r="R300" s="120">
        <v>1.2729431524013266</v>
      </c>
      <c r="S300" s="120">
        <v>1.3066346316133883</v>
      </c>
      <c r="T300" s="120">
        <v>1.1956176606145932</v>
      </c>
      <c r="U300" s="120">
        <v>1.3035403735424387</v>
      </c>
      <c r="V300" s="120">
        <v>1.0486851630397405</v>
      </c>
      <c r="W300" s="120">
        <v>1.1228662956471351</v>
      </c>
      <c r="Z300" s="120">
        <v>1.0016248955599849</v>
      </c>
      <c r="AA300" s="120">
        <v>0.98661842487768836</v>
      </c>
      <c r="AB300" s="120">
        <v>1.020069615672601</v>
      </c>
      <c r="AC300" s="120">
        <v>1.0883197189047831</v>
      </c>
      <c r="AD300" s="120">
        <v>1.0888002554563292</v>
      </c>
      <c r="AE300" s="120">
        <v>1.0992586919503415</v>
      </c>
      <c r="AF300" s="120">
        <v>1.0567845609130573</v>
      </c>
      <c r="AG300" s="120">
        <v>1.0562202070981228</v>
      </c>
      <c r="AH300" s="120">
        <v>1.0345758680428323</v>
      </c>
      <c r="AI300" s="120">
        <v>1.1781863351187547</v>
      </c>
      <c r="AJ300" s="120">
        <v>1.0871978857946276</v>
      </c>
      <c r="AK300" s="120">
        <v>1.0517180976943017</v>
      </c>
      <c r="AL300" s="120">
        <v>1.206501812843884</v>
      </c>
      <c r="AM300" s="120">
        <v>1.2363137570102833</v>
      </c>
      <c r="AN300" s="120">
        <v>1.0920707887733703</v>
      </c>
      <c r="AO300" s="120">
        <v>1.0827677819487442</v>
      </c>
      <c r="AP300" s="120">
        <v>1.1831806507463696</v>
      </c>
      <c r="AQ300" s="120">
        <v>0.88674660524636861</v>
      </c>
      <c r="AR300" s="120">
        <v>1.2775707558615004</v>
      </c>
      <c r="AS300" s="120">
        <v>1.1595928703626073</v>
      </c>
      <c r="AT300" s="120">
        <v>1.0986377925268573</v>
      </c>
      <c r="AU300" s="120">
        <v>0.98126385380414027</v>
      </c>
      <c r="AV300" s="120">
        <v>1.1328671913300816</v>
      </c>
      <c r="AW300" s="120">
        <v>1.0087015146425946</v>
      </c>
      <c r="AX300" s="120">
        <v>1.0140449437925558</v>
      </c>
      <c r="AY300" s="120">
        <v>1.0008752815668898</v>
      </c>
      <c r="AZ300" s="120">
        <v>1.0118829648365795</v>
      </c>
    </row>
    <row r="301" spans="2:52" x14ac:dyDescent="0.25">
      <c r="B301" s="111">
        <v>2037</v>
      </c>
      <c r="C301" s="120">
        <v>1.0072197505570075</v>
      </c>
      <c r="D301" s="120">
        <v>0.96844116321713003</v>
      </c>
      <c r="E301" s="87"/>
      <c r="F301" s="120">
        <v>1.2689238655210209</v>
      </c>
      <c r="G301" s="120">
        <v>1.1999714716854517</v>
      </c>
      <c r="H301" s="120">
        <v>1.0826773774779066</v>
      </c>
      <c r="I301" s="120">
        <v>1.1036854385755845</v>
      </c>
      <c r="J301" s="120">
        <v>1.2067570859314274</v>
      </c>
      <c r="K301" s="120">
        <v>1.2191423234581775</v>
      </c>
      <c r="L301" s="120">
        <v>1.1876373066820214</v>
      </c>
      <c r="M301" s="120">
        <v>1.2408486874858735</v>
      </c>
      <c r="N301" s="120">
        <v>1.2341727344946969</v>
      </c>
      <c r="O301" s="120">
        <v>0.80255729189956249</v>
      </c>
      <c r="P301" s="120">
        <v>1.1720708036729994</v>
      </c>
      <c r="Q301" s="120">
        <v>1.1953736587315844</v>
      </c>
      <c r="R301" s="120">
        <v>1.2937040288398196</v>
      </c>
      <c r="S301" s="120">
        <v>1.3296689892360394</v>
      </c>
      <c r="T301" s="120">
        <v>1.2116219284598575</v>
      </c>
      <c r="U301" s="120">
        <v>1.3260994293780586</v>
      </c>
      <c r="V301" s="120">
        <v>1.0510415644397459</v>
      </c>
      <c r="W301" s="120">
        <v>1.1311089503541101</v>
      </c>
      <c r="Z301" s="120">
        <v>1.0010668620635619</v>
      </c>
      <c r="AA301" s="120">
        <v>0.98579893033113886</v>
      </c>
      <c r="AB301" s="120">
        <v>1.0198329486048368</v>
      </c>
      <c r="AC301" s="120">
        <v>1.0901731445707403</v>
      </c>
      <c r="AD301" s="120">
        <v>1.0899264645658377</v>
      </c>
      <c r="AE301" s="120">
        <v>1.098342052065135</v>
      </c>
      <c r="AF301" s="120">
        <v>1.0600520169009651</v>
      </c>
      <c r="AG301" s="120">
        <v>1.0603039787952464</v>
      </c>
      <c r="AH301" s="120">
        <v>1.0367946422000558</v>
      </c>
      <c r="AI301" s="120">
        <v>1.1859658274139047</v>
      </c>
      <c r="AJ301" s="120">
        <v>1.0926779632778874</v>
      </c>
      <c r="AK301" s="120">
        <v>1.0545778021961638</v>
      </c>
      <c r="AL301" s="120">
        <v>1.2195007008322161</v>
      </c>
      <c r="AM301" s="120">
        <v>1.2528737879690204</v>
      </c>
      <c r="AN301" s="120">
        <v>1.0975236786058868</v>
      </c>
      <c r="AO301" s="120">
        <v>1.0876775364799434</v>
      </c>
      <c r="AP301" s="120">
        <v>1.1922371454920027</v>
      </c>
      <c r="AQ301" s="120">
        <v>0.87547131743165885</v>
      </c>
      <c r="AR301" s="120">
        <v>1.2990402494479774</v>
      </c>
      <c r="AS301" s="120">
        <v>1.169775302444394</v>
      </c>
      <c r="AT301" s="120">
        <v>1.0998856434796309</v>
      </c>
      <c r="AU301" s="120">
        <v>0.97831472125354035</v>
      </c>
      <c r="AV301" s="120">
        <v>1.1353389956039317</v>
      </c>
      <c r="AW301" s="120">
        <v>1.0090603121800696</v>
      </c>
      <c r="AX301" s="120">
        <v>1.0146300017186471</v>
      </c>
      <c r="AY301" s="120">
        <v>1.0012044584701356</v>
      </c>
      <c r="AZ301" s="120">
        <v>1.012081790214659</v>
      </c>
    </row>
    <row r="302" spans="2:52" x14ac:dyDescent="0.25">
      <c r="B302" s="111">
        <v>2038</v>
      </c>
      <c r="C302" s="120">
        <v>1.0075035002635051</v>
      </c>
      <c r="D302" s="120">
        <v>0.96667451747272715</v>
      </c>
      <c r="E302" s="87"/>
      <c r="F302" s="120">
        <v>1.2876509015991517</v>
      </c>
      <c r="G302" s="120">
        <v>1.2126710428548098</v>
      </c>
      <c r="H302" s="120">
        <v>1.0852092689030235</v>
      </c>
      <c r="I302" s="120">
        <v>1.1086545481629613</v>
      </c>
      <c r="J302" s="120">
        <v>1.2197876888001036</v>
      </c>
      <c r="K302" s="120">
        <v>1.2318122804131113</v>
      </c>
      <c r="L302" s="120">
        <v>1.1996628788919839</v>
      </c>
      <c r="M302" s="120">
        <v>1.2569016265753057</v>
      </c>
      <c r="N302" s="120">
        <v>1.2486915957507894</v>
      </c>
      <c r="O302" s="120">
        <v>0.79444833848282082</v>
      </c>
      <c r="P302" s="120">
        <v>1.1833480703876516</v>
      </c>
      <c r="Q302" s="120">
        <v>1.2086966059920816</v>
      </c>
      <c r="R302" s="120">
        <v>1.3144649052783053</v>
      </c>
      <c r="S302" s="120">
        <v>1.3527033468586902</v>
      </c>
      <c r="T302" s="120">
        <v>1.2276261963051147</v>
      </c>
      <c r="U302" s="120">
        <v>1.3486584852136729</v>
      </c>
      <c r="V302" s="120">
        <v>1.0533979658397514</v>
      </c>
      <c r="W302" s="120">
        <v>1.1393516050610852</v>
      </c>
      <c r="Z302" s="120">
        <v>1.0005088285671391</v>
      </c>
      <c r="AA302" s="120">
        <v>0.98497943578458924</v>
      </c>
      <c r="AB302" s="120">
        <v>1.019596281537072</v>
      </c>
      <c r="AC302" s="120">
        <v>1.0920265702366982</v>
      </c>
      <c r="AD302" s="120">
        <v>1.0910526736753463</v>
      </c>
      <c r="AE302" s="120">
        <v>1.0974254121799281</v>
      </c>
      <c r="AF302" s="120">
        <v>1.0633194728888715</v>
      </c>
      <c r="AG302" s="120">
        <v>1.0643877504923698</v>
      </c>
      <c r="AH302" s="120">
        <v>1.0390134163572795</v>
      </c>
      <c r="AI302" s="120">
        <v>1.1937453197090564</v>
      </c>
      <c r="AJ302" s="120">
        <v>1.0981580407611449</v>
      </c>
      <c r="AK302" s="120">
        <v>1.0574375066980246</v>
      </c>
      <c r="AL302" s="120">
        <v>1.2324995888205481</v>
      </c>
      <c r="AM302" s="120">
        <v>1.2694338189277574</v>
      </c>
      <c r="AN302" s="120">
        <v>1.1029765684384034</v>
      </c>
      <c r="AO302" s="120">
        <v>1.0925872910111412</v>
      </c>
      <c r="AP302" s="120">
        <v>1.2012936402376357</v>
      </c>
      <c r="AQ302" s="120">
        <v>0.8641960296169453</v>
      </c>
      <c r="AR302" s="120">
        <v>1.3205097430344612</v>
      </c>
      <c r="AS302" s="120">
        <v>1.1799577345261834</v>
      </c>
      <c r="AT302" s="120">
        <v>1.1011334944324049</v>
      </c>
      <c r="AU302" s="120">
        <v>0.9753655887029411</v>
      </c>
      <c r="AV302" s="120">
        <v>1.1378107998777827</v>
      </c>
      <c r="AW302" s="120">
        <v>1.0094191097175447</v>
      </c>
      <c r="AX302" s="120">
        <v>1.0152150596447382</v>
      </c>
      <c r="AY302" s="120">
        <v>1.0015336353733817</v>
      </c>
      <c r="AZ302" s="120">
        <v>1.0122806155927386</v>
      </c>
    </row>
    <row r="303" spans="2:52" x14ac:dyDescent="0.25">
      <c r="B303" s="111">
        <v>2039</v>
      </c>
      <c r="C303" s="120">
        <v>1.0077872499700027</v>
      </c>
      <c r="D303" s="120">
        <v>0.96490787172832415</v>
      </c>
      <c r="E303" s="87"/>
      <c r="F303" s="120">
        <v>1.3063779376772877</v>
      </c>
      <c r="G303" s="120">
        <v>1.2253706140241678</v>
      </c>
      <c r="H303" s="120">
        <v>1.0877411603281406</v>
      </c>
      <c r="I303" s="120">
        <v>1.113623657750338</v>
      </c>
      <c r="J303" s="120">
        <v>1.2328182916687844</v>
      </c>
      <c r="K303" s="120">
        <v>1.2444822373680449</v>
      </c>
      <c r="L303" s="120">
        <v>1.2116884511019463</v>
      </c>
      <c r="M303" s="120">
        <v>1.2729545656647379</v>
      </c>
      <c r="N303" s="120">
        <v>1.263210457006877</v>
      </c>
      <c r="O303" s="120">
        <v>0.78633938506607703</v>
      </c>
      <c r="P303" s="120">
        <v>1.1946253371023037</v>
      </c>
      <c r="Q303" s="120">
        <v>1.2220195532525848</v>
      </c>
      <c r="R303" s="120">
        <v>1.335225781716791</v>
      </c>
      <c r="S303" s="120">
        <v>1.3757377044813475</v>
      </c>
      <c r="T303" s="120">
        <v>1.2436304641503793</v>
      </c>
      <c r="U303" s="120">
        <v>1.3712175410492931</v>
      </c>
      <c r="V303" s="120">
        <v>1.0557543672397569</v>
      </c>
      <c r="W303" s="120">
        <v>1.1475942597680571</v>
      </c>
      <c r="Z303" s="120">
        <v>0.99995079507071638</v>
      </c>
      <c r="AA303" s="120">
        <v>0.98415994123803974</v>
      </c>
      <c r="AB303" s="120">
        <v>1.019359614469308</v>
      </c>
      <c r="AC303" s="120">
        <v>1.0938799959026559</v>
      </c>
      <c r="AD303" s="120">
        <v>1.0921788827848549</v>
      </c>
      <c r="AE303" s="120">
        <v>1.0965087722947211</v>
      </c>
      <c r="AF303" s="120">
        <v>1.066586928876778</v>
      </c>
      <c r="AG303" s="120">
        <v>1.0684715221894951</v>
      </c>
      <c r="AH303" s="120">
        <v>1.041232190514503</v>
      </c>
      <c r="AI303" s="120">
        <v>1.2015248120042081</v>
      </c>
      <c r="AJ303" s="120">
        <v>1.1036381182444046</v>
      </c>
      <c r="AK303" s="120">
        <v>1.0602972111998854</v>
      </c>
      <c r="AL303" s="120">
        <v>1.2454984768088835</v>
      </c>
      <c r="AM303" s="120">
        <v>1.2859938498864945</v>
      </c>
      <c r="AN303" s="120">
        <v>1.10842945827092</v>
      </c>
      <c r="AO303" s="120">
        <v>1.097497045542339</v>
      </c>
      <c r="AP303" s="120">
        <v>1.2103501349832688</v>
      </c>
      <c r="AQ303" s="120">
        <v>0.85292074180223554</v>
      </c>
      <c r="AR303" s="120">
        <v>1.3419792366209451</v>
      </c>
      <c r="AS303" s="120">
        <v>1.1901401666079703</v>
      </c>
      <c r="AT303" s="120">
        <v>1.102381345385179</v>
      </c>
      <c r="AU303" s="120">
        <v>0.97241645615234196</v>
      </c>
      <c r="AV303" s="120">
        <v>1.1402826041516336</v>
      </c>
      <c r="AW303" s="120">
        <v>1.0097779072550197</v>
      </c>
      <c r="AX303" s="120">
        <v>1.0158001175708296</v>
      </c>
      <c r="AY303" s="120">
        <v>1.0018628122766273</v>
      </c>
      <c r="AZ303" s="120">
        <v>1.0124794409708182</v>
      </c>
    </row>
    <row r="304" spans="2:52" x14ac:dyDescent="0.25">
      <c r="B304" s="111">
        <v>2040</v>
      </c>
      <c r="C304" s="120">
        <v>1.0080709996765003</v>
      </c>
      <c r="D304" s="120">
        <v>0.9631412259839206</v>
      </c>
      <c r="E304" s="87"/>
      <c r="F304" s="120">
        <v>1.3251049737554297</v>
      </c>
      <c r="G304" s="120">
        <v>1.2380701851935274</v>
      </c>
      <c r="H304" s="120">
        <v>1.0902730517532579</v>
      </c>
      <c r="I304" s="120">
        <v>1.1185927673377154</v>
      </c>
      <c r="J304" s="120">
        <v>1.2458488945374659</v>
      </c>
      <c r="K304" s="120">
        <v>1.2571521943229778</v>
      </c>
      <c r="L304" s="120">
        <v>1.2237140233119093</v>
      </c>
      <c r="M304" s="120">
        <v>1.2890075047541703</v>
      </c>
      <c r="N304" s="120">
        <v>1.2777293182629728</v>
      </c>
      <c r="O304" s="120">
        <v>0.77823043164933547</v>
      </c>
      <c r="P304" s="120">
        <v>1.2059026038169534</v>
      </c>
      <c r="Q304" s="120">
        <v>1.2353425005130907</v>
      </c>
      <c r="R304" s="120">
        <v>1.355986658155278</v>
      </c>
      <c r="S304" s="120">
        <v>1.3987720621039974</v>
      </c>
      <c r="T304" s="120">
        <v>1.2596347319956365</v>
      </c>
      <c r="U304" s="120">
        <v>1.3937765968849074</v>
      </c>
      <c r="V304" s="120">
        <v>1.0581107686397626</v>
      </c>
      <c r="W304" s="120">
        <v>1.1558369144750318</v>
      </c>
      <c r="Z304" s="120">
        <v>0.99939276157429346</v>
      </c>
      <c r="AA304" s="120">
        <v>0.98334044669149001</v>
      </c>
      <c r="AB304" s="120">
        <v>1.0191229474015433</v>
      </c>
      <c r="AC304" s="120">
        <v>1.0957334215686139</v>
      </c>
      <c r="AD304" s="120">
        <v>1.0933050918943632</v>
      </c>
      <c r="AE304" s="120">
        <v>1.0955921324095144</v>
      </c>
      <c r="AF304" s="120">
        <v>1.0698543848646846</v>
      </c>
      <c r="AG304" s="120">
        <v>1.0725552938866183</v>
      </c>
      <c r="AH304" s="120">
        <v>1.0434509646717265</v>
      </c>
      <c r="AI304" s="120">
        <v>1.2093043042993588</v>
      </c>
      <c r="AJ304" s="120">
        <v>1.1091181957276617</v>
      </c>
      <c r="AK304" s="120">
        <v>1.0631569157017471</v>
      </c>
      <c r="AL304" s="120">
        <v>1.2584973647972157</v>
      </c>
      <c r="AM304" s="120">
        <v>1.3025538808452344</v>
      </c>
      <c r="AN304" s="120">
        <v>1.1138823481034379</v>
      </c>
      <c r="AO304" s="120">
        <v>1.1024068000735381</v>
      </c>
      <c r="AP304" s="120">
        <v>1.2194066297289017</v>
      </c>
      <c r="AQ304" s="120">
        <v>0.84164545398752266</v>
      </c>
      <c r="AR304" s="120">
        <v>1.3634487302074259</v>
      </c>
      <c r="AS304" s="120">
        <v>1.2003225986897594</v>
      </c>
      <c r="AT304" s="120">
        <v>1.1036291963379525</v>
      </c>
      <c r="AU304" s="120">
        <v>0.96946732360174215</v>
      </c>
      <c r="AV304" s="120">
        <v>1.1427544084254839</v>
      </c>
      <c r="AW304" s="120">
        <v>1.0101367047924947</v>
      </c>
      <c r="AX304" s="120">
        <v>1.0163851754969209</v>
      </c>
      <c r="AY304" s="120">
        <v>1.0021919891798732</v>
      </c>
      <c r="AZ304" s="120">
        <v>1.0126782663488978</v>
      </c>
    </row>
    <row r="305" spans="2:52" x14ac:dyDescent="0.25">
      <c r="B305" s="111">
        <v>2041</v>
      </c>
      <c r="C305" s="120">
        <v>1.0079736803358672</v>
      </c>
      <c r="D305" s="120">
        <v>0.96156170968511123</v>
      </c>
      <c r="E305" s="87"/>
      <c r="F305" s="120">
        <v>1.344104491388566</v>
      </c>
      <c r="G305" s="120">
        <v>1.2507436296323815</v>
      </c>
      <c r="H305" s="120">
        <v>1.0919580613308213</v>
      </c>
      <c r="I305" s="120">
        <v>1.1223754556360681</v>
      </c>
      <c r="J305" s="120">
        <v>1.2583993983399158</v>
      </c>
      <c r="K305" s="120">
        <v>1.2684667062661683</v>
      </c>
      <c r="L305" s="120">
        <v>1.2337374308373683</v>
      </c>
      <c r="M305" s="120">
        <v>1.3044253564960688</v>
      </c>
      <c r="N305" s="120">
        <v>1.2927991545807953</v>
      </c>
      <c r="O305" s="120">
        <v>0.77032559871554596</v>
      </c>
      <c r="P305" s="120">
        <v>1.2174973714001767</v>
      </c>
      <c r="Q305" s="120">
        <v>1.247356111440054</v>
      </c>
      <c r="R305" s="120">
        <v>1.3772344162259496</v>
      </c>
      <c r="S305" s="120">
        <v>1.4226101974423702</v>
      </c>
      <c r="T305" s="120">
        <v>1.2758082963191413</v>
      </c>
      <c r="U305" s="120">
        <v>1.4163855168797097</v>
      </c>
      <c r="V305" s="120">
        <v>1.0592980936833931</v>
      </c>
      <c r="W305" s="120">
        <v>1.163395220180552</v>
      </c>
      <c r="Z305" s="120">
        <v>0.99873808869085134</v>
      </c>
      <c r="AA305" s="120">
        <v>0.98189703956111696</v>
      </c>
      <c r="AB305" s="120">
        <v>1.0194377218142623</v>
      </c>
      <c r="AC305" s="120">
        <v>1.0970143287240015</v>
      </c>
      <c r="AD305" s="120">
        <v>1.0948523001460784</v>
      </c>
      <c r="AE305" s="120">
        <v>1.0918466789024546</v>
      </c>
      <c r="AF305" s="120">
        <v>1.0728213470831354</v>
      </c>
      <c r="AG305" s="120">
        <v>1.076545253337766</v>
      </c>
      <c r="AH305" s="120">
        <v>1.0453764254899365</v>
      </c>
      <c r="AI305" s="120">
        <v>1.2156489712781957</v>
      </c>
      <c r="AJ305" s="120">
        <v>1.1141131118969576</v>
      </c>
      <c r="AK305" s="120">
        <v>1.0653984152628868</v>
      </c>
      <c r="AL305" s="120">
        <v>1.2701468857908749</v>
      </c>
      <c r="AM305" s="120">
        <v>1.3192558487513881</v>
      </c>
      <c r="AN305" s="120">
        <v>1.118795167884981</v>
      </c>
      <c r="AO305" s="120">
        <v>1.1074034424562413</v>
      </c>
      <c r="AP305" s="120">
        <v>1.2267610748222493</v>
      </c>
      <c r="AQ305" s="120">
        <v>0.82680448776206417</v>
      </c>
      <c r="AR305" s="120">
        <v>1.381610719372719</v>
      </c>
      <c r="AS305" s="120">
        <v>1.2083978862563418</v>
      </c>
      <c r="AT305" s="120">
        <v>1.1065474006020177</v>
      </c>
      <c r="AU305" s="120">
        <v>0.96980270038028793</v>
      </c>
      <c r="AV305" s="120">
        <v>1.1464258346824705</v>
      </c>
      <c r="AW305" s="120">
        <v>1.0107589567407613</v>
      </c>
      <c r="AX305" s="120">
        <v>1.0171847735886492</v>
      </c>
      <c r="AY305" s="120">
        <v>1.0029095197998379</v>
      </c>
      <c r="AZ305" s="120">
        <v>1.0130594158676733</v>
      </c>
    </row>
    <row r="306" spans="2:52" x14ac:dyDescent="0.25">
      <c r="B306" s="111">
        <v>2042</v>
      </c>
      <c r="C306" s="120">
        <v>1.0078763609952339</v>
      </c>
      <c r="D306" s="120">
        <v>0.95998219338630197</v>
      </c>
      <c r="E306" s="87"/>
      <c r="F306" s="120">
        <v>1.3631040090217081</v>
      </c>
      <c r="G306" s="120">
        <v>1.2634170740712412</v>
      </c>
      <c r="H306" s="120">
        <v>1.0936430709083849</v>
      </c>
      <c r="I306" s="120">
        <v>1.1261581439344202</v>
      </c>
      <c r="J306" s="120">
        <v>1.2709499021423571</v>
      </c>
      <c r="K306" s="120">
        <v>1.2797812182093613</v>
      </c>
      <c r="L306" s="120">
        <v>1.2437608383628278</v>
      </c>
      <c r="M306" s="120">
        <v>1.3198432082379674</v>
      </c>
      <c r="N306" s="120">
        <v>1.3078689908986212</v>
      </c>
      <c r="O306" s="120">
        <v>0.76242076578175433</v>
      </c>
      <c r="P306" s="120">
        <v>1.2290921389833975</v>
      </c>
      <c r="Q306" s="120">
        <v>1.2593697223670173</v>
      </c>
      <c r="R306" s="120">
        <v>1.3984821742966154</v>
      </c>
      <c r="S306" s="120">
        <v>1.446448332780742</v>
      </c>
      <c r="T306" s="120">
        <v>1.2919818606426461</v>
      </c>
      <c r="U306" s="120">
        <v>1.4389944368745122</v>
      </c>
      <c r="V306" s="120">
        <v>1.0604854187270238</v>
      </c>
      <c r="W306" s="120">
        <v>1.1709535258860746</v>
      </c>
      <c r="Z306" s="120">
        <v>0.998083415807409</v>
      </c>
      <c r="AA306" s="120">
        <v>0.98045363243074357</v>
      </c>
      <c r="AB306" s="120">
        <v>1.0197524962269813</v>
      </c>
      <c r="AC306" s="120">
        <v>1.0982952358793894</v>
      </c>
      <c r="AD306" s="120">
        <v>1.0963995083977935</v>
      </c>
      <c r="AE306" s="120">
        <v>1.088101225395395</v>
      </c>
      <c r="AF306" s="120">
        <v>1.0757883093015845</v>
      </c>
      <c r="AG306" s="120">
        <v>1.0805352127889134</v>
      </c>
      <c r="AH306" s="120">
        <v>1.0473018863081465</v>
      </c>
      <c r="AI306" s="120">
        <v>1.2219936382570318</v>
      </c>
      <c r="AJ306" s="120">
        <v>1.1191080280662538</v>
      </c>
      <c r="AK306" s="120">
        <v>1.0676399148240272</v>
      </c>
      <c r="AL306" s="120">
        <v>1.2817964067845309</v>
      </c>
      <c r="AM306" s="120">
        <v>1.3359578166575448</v>
      </c>
      <c r="AN306" s="120">
        <v>1.1237079876665255</v>
      </c>
      <c r="AO306" s="120">
        <v>1.112400084838945</v>
      </c>
      <c r="AP306" s="120">
        <v>1.2341155199155966</v>
      </c>
      <c r="AQ306" s="120">
        <v>0.81196352153661022</v>
      </c>
      <c r="AR306" s="120">
        <v>1.3997727085380016</v>
      </c>
      <c r="AS306" s="120">
        <v>1.2164731738229242</v>
      </c>
      <c r="AT306" s="120">
        <v>1.1094656048660818</v>
      </c>
      <c r="AU306" s="120">
        <v>0.97013807715883338</v>
      </c>
      <c r="AV306" s="120">
        <v>1.1500972609394564</v>
      </c>
      <c r="AW306" s="120">
        <v>1.0113812086890281</v>
      </c>
      <c r="AX306" s="120">
        <v>1.0179843716803776</v>
      </c>
      <c r="AY306" s="120">
        <v>1.0036270504198024</v>
      </c>
      <c r="AZ306" s="120">
        <v>1.0134405653864487</v>
      </c>
    </row>
    <row r="307" spans="2:52" x14ac:dyDescent="0.25">
      <c r="B307" s="111">
        <v>2043</v>
      </c>
      <c r="C307" s="120">
        <v>1.0077790416546009</v>
      </c>
      <c r="D307" s="120">
        <v>0.9584026770874926</v>
      </c>
      <c r="E307" s="87"/>
      <c r="F307" s="120">
        <v>1.3821035266548505</v>
      </c>
      <c r="G307" s="120">
        <v>1.2760905185100966</v>
      </c>
      <c r="H307" s="120">
        <v>1.0953280804859482</v>
      </c>
      <c r="I307" s="120">
        <v>1.1299408322327735</v>
      </c>
      <c r="J307" s="120">
        <v>1.283500405944803</v>
      </c>
      <c r="K307" s="120">
        <v>1.291095730152551</v>
      </c>
      <c r="L307" s="120">
        <v>1.2537842458882844</v>
      </c>
      <c r="M307" s="120">
        <v>1.3352610599798662</v>
      </c>
      <c r="N307" s="120">
        <v>1.3229388272164422</v>
      </c>
      <c r="O307" s="120">
        <v>0.75451593284796492</v>
      </c>
      <c r="P307" s="120">
        <v>1.2406869065666184</v>
      </c>
      <c r="Q307" s="120">
        <v>1.2713833332939803</v>
      </c>
      <c r="R307" s="120">
        <v>1.4197299323672739</v>
      </c>
      <c r="S307" s="120">
        <v>1.4702864681191139</v>
      </c>
      <c r="T307" s="120">
        <v>1.3081554249661511</v>
      </c>
      <c r="U307" s="120">
        <v>1.4616033568693145</v>
      </c>
      <c r="V307" s="120">
        <v>1.0616727437706548</v>
      </c>
      <c r="W307" s="120">
        <v>1.1785118315915943</v>
      </c>
      <c r="Z307" s="120">
        <v>0.99742874292396688</v>
      </c>
      <c r="AA307" s="120">
        <v>0.9790102253003703</v>
      </c>
      <c r="AB307" s="120">
        <v>1.0200672706397003</v>
      </c>
      <c r="AC307" s="120">
        <v>1.099576143034777</v>
      </c>
      <c r="AD307" s="120">
        <v>1.0979467166495083</v>
      </c>
      <c r="AE307" s="120">
        <v>1.0843557718883339</v>
      </c>
      <c r="AF307" s="120">
        <v>1.078755271520035</v>
      </c>
      <c r="AG307" s="120">
        <v>1.08452517224006</v>
      </c>
      <c r="AH307" s="120">
        <v>1.0492273471263567</v>
      </c>
      <c r="AI307" s="120">
        <v>1.2283383052358696</v>
      </c>
      <c r="AJ307" s="120">
        <v>1.1241029442355521</v>
      </c>
      <c r="AK307" s="120">
        <v>1.0698814143851672</v>
      </c>
      <c r="AL307" s="120">
        <v>1.2934459277781869</v>
      </c>
      <c r="AM307" s="120">
        <v>1.3526597845636956</v>
      </c>
      <c r="AN307" s="120">
        <v>1.1286208074480679</v>
      </c>
      <c r="AO307" s="120">
        <v>1.1173967272216485</v>
      </c>
      <c r="AP307" s="120">
        <v>1.241469965008944</v>
      </c>
      <c r="AQ307" s="120">
        <v>0.79712255531115239</v>
      </c>
      <c r="AR307" s="120">
        <v>1.4179346977032914</v>
      </c>
      <c r="AS307" s="120">
        <v>1.2245484613895066</v>
      </c>
      <c r="AT307" s="120">
        <v>1.1123838091301461</v>
      </c>
      <c r="AU307" s="120">
        <v>0.97047345393737894</v>
      </c>
      <c r="AV307" s="120">
        <v>1.1537686871964414</v>
      </c>
      <c r="AW307" s="120">
        <v>1.0120034606372947</v>
      </c>
      <c r="AX307" s="120">
        <v>1.0187839697721062</v>
      </c>
      <c r="AY307" s="120">
        <v>1.0043445810397671</v>
      </c>
      <c r="AZ307" s="120">
        <v>1.0138217149052242</v>
      </c>
    </row>
    <row r="308" spans="2:52" x14ac:dyDescent="0.25">
      <c r="B308" s="111">
        <v>2044</v>
      </c>
      <c r="C308" s="120">
        <v>1.0076817223139678</v>
      </c>
      <c r="D308" s="120">
        <v>0.95682316078868335</v>
      </c>
      <c r="E308" s="87"/>
      <c r="F308" s="120">
        <v>1.4011030442879873</v>
      </c>
      <c r="G308" s="120">
        <v>1.288763962948952</v>
      </c>
      <c r="H308" s="120">
        <v>1.0970130900635111</v>
      </c>
      <c r="I308" s="120">
        <v>1.1337235205311267</v>
      </c>
      <c r="J308" s="120">
        <v>1.296050909747249</v>
      </c>
      <c r="K308" s="120">
        <v>1.302410242095744</v>
      </c>
      <c r="L308" s="120">
        <v>1.2638076534137439</v>
      </c>
      <c r="M308" s="120">
        <v>1.3506789117217648</v>
      </c>
      <c r="N308" s="120">
        <v>1.3380086635342681</v>
      </c>
      <c r="O308" s="120">
        <v>0.74661109991417551</v>
      </c>
      <c r="P308" s="120">
        <v>1.2522816741498395</v>
      </c>
      <c r="Q308" s="120">
        <v>1.2833969442209436</v>
      </c>
      <c r="R308" s="120">
        <v>1.4409776904379397</v>
      </c>
      <c r="S308" s="120">
        <v>1.4941246034574918</v>
      </c>
      <c r="T308" s="120">
        <v>1.3243289892896559</v>
      </c>
      <c r="U308" s="120">
        <v>1.4842122768641171</v>
      </c>
      <c r="V308" s="120">
        <v>1.0628600688142853</v>
      </c>
      <c r="W308" s="120">
        <v>1.1860701372971141</v>
      </c>
      <c r="Z308" s="120">
        <v>0.99677407004052465</v>
      </c>
      <c r="AA308" s="120">
        <v>0.97756681816999702</v>
      </c>
      <c r="AB308" s="120">
        <v>1.0203820450524193</v>
      </c>
      <c r="AC308" s="120">
        <v>1.1008570501901647</v>
      </c>
      <c r="AD308" s="120">
        <v>1.0994939249012232</v>
      </c>
      <c r="AE308" s="120">
        <v>1.0806103183812727</v>
      </c>
      <c r="AF308" s="120">
        <v>1.0817222337384853</v>
      </c>
      <c r="AG308" s="120">
        <v>1.0885151316912074</v>
      </c>
      <c r="AH308" s="120">
        <v>1.051152807944566</v>
      </c>
      <c r="AI308" s="120">
        <v>1.2346829722147057</v>
      </c>
      <c r="AJ308" s="120">
        <v>1.1290978604048483</v>
      </c>
      <c r="AK308" s="120">
        <v>1.0721229139463075</v>
      </c>
      <c r="AL308" s="120">
        <v>1.3050954487718429</v>
      </c>
      <c r="AM308" s="120">
        <v>1.3693617524698523</v>
      </c>
      <c r="AN308" s="120">
        <v>1.1335336272296124</v>
      </c>
      <c r="AO308" s="120">
        <v>1.1223933696043522</v>
      </c>
      <c r="AP308" s="120">
        <v>1.2488244101022914</v>
      </c>
      <c r="AQ308" s="120">
        <v>0.78228158908569456</v>
      </c>
      <c r="AR308" s="120">
        <v>1.4360966868685812</v>
      </c>
      <c r="AS308" s="120">
        <v>1.2326237489560867</v>
      </c>
      <c r="AT308" s="120">
        <v>1.1153020133942111</v>
      </c>
      <c r="AU308" s="120">
        <v>0.97080883071592472</v>
      </c>
      <c r="AV308" s="120">
        <v>1.1574401134534273</v>
      </c>
      <c r="AW308" s="120">
        <v>1.0126257125855616</v>
      </c>
      <c r="AX308" s="120">
        <v>1.0195835678638345</v>
      </c>
      <c r="AY308" s="120">
        <v>1.0050621116597316</v>
      </c>
      <c r="AZ308" s="120">
        <v>1.0142028644239998</v>
      </c>
    </row>
    <row r="309" spans="2:52" x14ac:dyDescent="0.25">
      <c r="B309" s="111">
        <v>2045</v>
      </c>
      <c r="C309" s="120">
        <v>1.0075844029733347</v>
      </c>
      <c r="D309" s="120">
        <v>0.95524364448987431</v>
      </c>
      <c r="E309" s="87"/>
      <c r="F309" s="120">
        <v>1.4201025619211323</v>
      </c>
      <c r="G309" s="120">
        <v>1.3014374073878123</v>
      </c>
      <c r="H309" s="120">
        <v>1.0986980996410753</v>
      </c>
      <c r="I309" s="120">
        <v>1.1375062088294805</v>
      </c>
      <c r="J309" s="120">
        <v>1.3086014135496906</v>
      </c>
      <c r="K309" s="120">
        <v>1.3137247540389352</v>
      </c>
      <c r="L309" s="120">
        <v>1.2738310609392007</v>
      </c>
      <c r="M309" s="120">
        <v>1.3660967634636605</v>
      </c>
      <c r="N309" s="120">
        <v>1.3530784998520948</v>
      </c>
      <c r="O309" s="120">
        <v>0.73870626698038389</v>
      </c>
      <c r="P309" s="120">
        <v>1.2638764417330586</v>
      </c>
      <c r="Q309" s="120">
        <v>1.2954105551479063</v>
      </c>
      <c r="R309" s="120">
        <v>1.462225448508597</v>
      </c>
      <c r="S309" s="120">
        <v>1.5179627387958603</v>
      </c>
      <c r="T309" s="120">
        <v>1.3405025536131669</v>
      </c>
      <c r="U309" s="120">
        <v>1.5068211968589238</v>
      </c>
      <c r="V309" s="120">
        <v>1.064047393857916</v>
      </c>
      <c r="W309" s="120">
        <v>1.1936284430026314</v>
      </c>
      <c r="Z309" s="120">
        <v>0.99611939715708231</v>
      </c>
      <c r="AA309" s="120">
        <v>0.97612341103962375</v>
      </c>
      <c r="AB309" s="120">
        <v>1.0206968194651382</v>
      </c>
      <c r="AC309" s="120">
        <v>1.1021379573455525</v>
      </c>
      <c r="AD309" s="120">
        <v>1.1010411331529379</v>
      </c>
      <c r="AE309" s="120">
        <v>1.0768648648742118</v>
      </c>
      <c r="AF309" s="120">
        <v>1.084689195956936</v>
      </c>
      <c r="AG309" s="120">
        <v>1.0925050911423535</v>
      </c>
      <c r="AH309" s="120">
        <v>1.0530782687627755</v>
      </c>
      <c r="AI309" s="120">
        <v>1.2410276391935429</v>
      </c>
      <c r="AJ309" s="120">
        <v>1.1340927765741438</v>
      </c>
      <c r="AK309" s="120">
        <v>1.0743644135074479</v>
      </c>
      <c r="AL309" s="120">
        <v>1.316744969765496</v>
      </c>
      <c r="AM309" s="120">
        <v>1.3860637203760096</v>
      </c>
      <c r="AN309" s="120">
        <v>1.1384464470111559</v>
      </c>
      <c r="AO309" s="120">
        <v>1.1273900119870548</v>
      </c>
      <c r="AP309" s="120">
        <v>1.2561788551956365</v>
      </c>
      <c r="AQ309" s="120">
        <v>0.76744062286023784</v>
      </c>
      <c r="AR309" s="120">
        <v>1.4542586760338663</v>
      </c>
      <c r="AS309" s="120">
        <v>1.2406990365226673</v>
      </c>
      <c r="AT309" s="120">
        <v>1.1182202176582747</v>
      </c>
      <c r="AU309" s="120">
        <v>0.97114420749447039</v>
      </c>
      <c r="AV309" s="120">
        <v>1.1611115397104124</v>
      </c>
      <c r="AW309" s="120">
        <v>1.0132479645338284</v>
      </c>
      <c r="AX309" s="120">
        <v>1.0203831659555629</v>
      </c>
      <c r="AY309" s="120">
        <v>1.0057796422796963</v>
      </c>
      <c r="AZ309" s="120">
        <v>1.0145840139427751</v>
      </c>
    </row>
    <row r="310" spans="2:52" x14ac:dyDescent="0.25">
      <c r="B310" s="111">
        <v>2046</v>
      </c>
      <c r="C310" s="120">
        <v>1.0069368069139448</v>
      </c>
      <c r="D310" s="120">
        <v>0.95369993124233032</v>
      </c>
      <c r="E310" s="87"/>
      <c r="F310" s="120">
        <v>1.4407982797918948</v>
      </c>
      <c r="G310" s="120">
        <v>1.3153899205209176</v>
      </c>
      <c r="H310" s="120">
        <v>1.1000131311625283</v>
      </c>
      <c r="I310" s="120">
        <v>1.1405963626841988</v>
      </c>
      <c r="J310" s="120">
        <v>1.3223983847961147</v>
      </c>
      <c r="K310" s="120">
        <v>1.3248061173096617</v>
      </c>
      <c r="L310" s="120">
        <v>1.2837759466258234</v>
      </c>
      <c r="M310" s="120">
        <v>1.3827665587567548</v>
      </c>
      <c r="N310" s="120">
        <v>1.3699854905735145</v>
      </c>
      <c r="O310" s="120">
        <v>0.7320067834075985</v>
      </c>
      <c r="P310" s="120">
        <v>1.2765048108762549</v>
      </c>
      <c r="Q310" s="120">
        <v>1.3088502988853639</v>
      </c>
      <c r="R310" s="120">
        <v>1.4853279946657438</v>
      </c>
      <c r="S310" s="120">
        <v>1.5442804433333654</v>
      </c>
      <c r="T310" s="120">
        <v>1.35752591170582</v>
      </c>
      <c r="U310" s="120">
        <v>1.5308134960623412</v>
      </c>
      <c r="V310" s="120">
        <v>1.065332678303907</v>
      </c>
      <c r="W310" s="120">
        <v>1.2014413934123296</v>
      </c>
      <c r="Z310" s="120">
        <v>0.99510016445946758</v>
      </c>
      <c r="AA310" s="120">
        <v>0.97500626013408187</v>
      </c>
      <c r="AB310" s="120">
        <v>1.0197979397790602</v>
      </c>
      <c r="AC310" s="120">
        <v>1.1025889510626241</v>
      </c>
      <c r="AD310" s="120">
        <v>1.1020116887197291</v>
      </c>
      <c r="AE310" s="120">
        <v>1.0715028831305617</v>
      </c>
      <c r="AF310" s="120">
        <v>1.087402868026305</v>
      </c>
      <c r="AG310" s="120">
        <v>1.0951282192407905</v>
      </c>
      <c r="AH310" s="120">
        <v>1.0546730404202838</v>
      </c>
      <c r="AI310" s="120">
        <v>1.2465115721431168</v>
      </c>
      <c r="AJ310" s="120">
        <v>1.1397932949117182</v>
      </c>
      <c r="AK310" s="120">
        <v>1.0770834370978293</v>
      </c>
      <c r="AL310" s="120">
        <v>1.3288753183683228</v>
      </c>
      <c r="AM310" s="120">
        <v>1.4044812349397497</v>
      </c>
      <c r="AN310" s="120">
        <v>1.1351981368745157</v>
      </c>
      <c r="AO310" s="120">
        <v>1.1227450770163041</v>
      </c>
      <c r="AP310" s="120">
        <v>1.262070843514534</v>
      </c>
      <c r="AQ310" s="120">
        <v>0.74801558030268644</v>
      </c>
      <c r="AR310" s="120">
        <v>1.468075574536871</v>
      </c>
      <c r="AS310" s="120">
        <v>1.2484601982745656</v>
      </c>
      <c r="AT310" s="120">
        <v>1.1223565343702278</v>
      </c>
      <c r="AU310" s="120">
        <v>0.97109946356792742</v>
      </c>
      <c r="AV310" s="120">
        <v>1.1664671662075952</v>
      </c>
      <c r="AW310" s="120">
        <v>1.0143684382057927</v>
      </c>
      <c r="AX310" s="120">
        <v>1.0216044685375876</v>
      </c>
      <c r="AY310" s="120">
        <v>1.0071026858114889</v>
      </c>
      <c r="AZ310" s="120">
        <v>1.0154224945009664</v>
      </c>
    </row>
    <row r="311" spans="2:52" x14ac:dyDescent="0.25">
      <c r="B311" s="111">
        <v>2047</v>
      </c>
      <c r="C311" s="120">
        <v>1.0062892108545551</v>
      </c>
      <c r="D311" s="120">
        <v>0.95215621799478622</v>
      </c>
      <c r="E311" s="87"/>
      <c r="F311" s="120">
        <v>1.4614939976626655</v>
      </c>
      <c r="G311" s="120">
        <v>1.329342433654028</v>
      </c>
      <c r="H311" s="120">
        <v>1.1013281626839808</v>
      </c>
      <c r="I311" s="120">
        <v>1.1436865165389176</v>
      </c>
      <c r="J311" s="120">
        <v>1.3361953560425344</v>
      </c>
      <c r="K311" s="120">
        <v>1.3358874805803864</v>
      </c>
      <c r="L311" s="120">
        <v>1.2937208323124463</v>
      </c>
      <c r="M311" s="120">
        <v>1.399436354049854</v>
      </c>
      <c r="N311" s="120">
        <v>1.3868924812949301</v>
      </c>
      <c r="O311" s="120">
        <v>0.72530729983481523</v>
      </c>
      <c r="P311" s="120">
        <v>1.2891331800194559</v>
      </c>
      <c r="Q311" s="120">
        <v>1.3222900426228268</v>
      </c>
      <c r="R311" s="120">
        <v>1.5084305408228893</v>
      </c>
      <c r="S311" s="120">
        <v>1.5705981478708733</v>
      </c>
      <c r="T311" s="120">
        <v>1.3745492697984649</v>
      </c>
      <c r="U311" s="120">
        <v>1.5548057952657686</v>
      </c>
      <c r="V311" s="120">
        <v>1.0666179627498982</v>
      </c>
      <c r="W311" s="120">
        <v>1.2092543438220316</v>
      </c>
      <c r="Z311" s="120">
        <v>0.99408093176185275</v>
      </c>
      <c r="AA311" s="120">
        <v>0.97388910922853966</v>
      </c>
      <c r="AB311" s="120">
        <v>1.0188990600929819</v>
      </c>
      <c r="AC311" s="120">
        <v>1.1030399447796957</v>
      </c>
      <c r="AD311" s="120">
        <v>1.1029822442865196</v>
      </c>
      <c r="AE311" s="120">
        <v>1.0661409013869099</v>
      </c>
      <c r="AF311" s="120">
        <v>1.0901165400956729</v>
      </c>
      <c r="AG311" s="120">
        <v>1.0977513473392282</v>
      </c>
      <c r="AH311" s="120">
        <v>1.0562678120777913</v>
      </c>
      <c r="AI311" s="120">
        <v>1.2519955050926899</v>
      </c>
      <c r="AJ311" s="120">
        <v>1.1454938132492909</v>
      </c>
      <c r="AK311" s="120">
        <v>1.0798024606882113</v>
      </c>
      <c r="AL311" s="120">
        <v>1.3410056669711501</v>
      </c>
      <c r="AM311" s="120">
        <v>1.4228987495034964</v>
      </c>
      <c r="AN311" s="120">
        <v>1.1319498267378765</v>
      </c>
      <c r="AO311" s="120">
        <v>1.1181001420455525</v>
      </c>
      <c r="AP311" s="120">
        <v>1.2679628318334317</v>
      </c>
      <c r="AQ311" s="120">
        <v>0.72859053774512483</v>
      </c>
      <c r="AR311" s="120">
        <v>1.4818924730398779</v>
      </c>
      <c r="AS311" s="120">
        <v>1.256221360026462</v>
      </c>
      <c r="AT311" s="120">
        <v>1.1264928510821832</v>
      </c>
      <c r="AU311" s="120">
        <v>0.97105471964138457</v>
      </c>
      <c r="AV311" s="120">
        <v>1.1718227927047795</v>
      </c>
      <c r="AW311" s="120">
        <v>1.0154889118777568</v>
      </c>
      <c r="AX311" s="120">
        <v>1.0228257711196125</v>
      </c>
      <c r="AY311" s="120">
        <v>1.008425729343281</v>
      </c>
      <c r="AZ311" s="120">
        <v>1.0162609750591578</v>
      </c>
    </row>
    <row r="312" spans="2:52" x14ac:dyDescent="0.25">
      <c r="B312" s="111">
        <v>2048</v>
      </c>
      <c r="C312" s="120">
        <v>1.0056416147951655</v>
      </c>
      <c r="D312" s="120">
        <v>0.95061250474724179</v>
      </c>
      <c r="E312" s="87"/>
      <c r="F312" s="120">
        <v>1.4821897155334309</v>
      </c>
      <c r="G312" s="120">
        <v>1.3432949467871382</v>
      </c>
      <c r="H312" s="120">
        <v>1.1026431942054336</v>
      </c>
      <c r="I312" s="120">
        <v>1.1467766703936353</v>
      </c>
      <c r="J312" s="120">
        <v>1.3499923272889542</v>
      </c>
      <c r="K312" s="120">
        <v>1.3469688438511109</v>
      </c>
      <c r="L312" s="120">
        <v>1.3036657179990689</v>
      </c>
      <c r="M312" s="120">
        <v>1.4161061493429492</v>
      </c>
      <c r="N312" s="120">
        <v>1.4037994720163505</v>
      </c>
      <c r="O312" s="120">
        <v>0.71860781626202985</v>
      </c>
      <c r="P312" s="120">
        <v>1.3017615491626535</v>
      </c>
      <c r="Q312" s="120">
        <v>1.3357297863602837</v>
      </c>
      <c r="R312" s="120">
        <v>1.5315330869800348</v>
      </c>
      <c r="S312" s="120">
        <v>1.5969158524083751</v>
      </c>
      <c r="T312" s="120">
        <v>1.3915726278911169</v>
      </c>
      <c r="U312" s="120">
        <v>1.5787980944691902</v>
      </c>
      <c r="V312" s="120">
        <v>1.0679032471958894</v>
      </c>
      <c r="W312" s="120">
        <v>1.2170672942317335</v>
      </c>
      <c r="Z312" s="120">
        <v>0.99306169906423791</v>
      </c>
      <c r="AA312" s="120">
        <v>0.97277195832299745</v>
      </c>
      <c r="AB312" s="120">
        <v>1.0180001804069041</v>
      </c>
      <c r="AC312" s="120">
        <v>1.103490938496767</v>
      </c>
      <c r="AD312" s="120">
        <v>1.1039527998533107</v>
      </c>
      <c r="AE312" s="120">
        <v>1.0607789196432582</v>
      </c>
      <c r="AF312" s="120">
        <v>1.0928302121650415</v>
      </c>
      <c r="AG312" s="120">
        <v>1.1003744754376656</v>
      </c>
      <c r="AH312" s="120">
        <v>1.0578625837352995</v>
      </c>
      <c r="AI312" s="120">
        <v>1.2574794380422631</v>
      </c>
      <c r="AJ312" s="120">
        <v>1.1511943315868658</v>
      </c>
      <c r="AK312" s="120">
        <v>1.0825214842785928</v>
      </c>
      <c r="AL312" s="120">
        <v>1.353136015573974</v>
      </c>
      <c r="AM312" s="120">
        <v>1.4413162640672372</v>
      </c>
      <c r="AN312" s="120">
        <v>1.1287015166012362</v>
      </c>
      <c r="AO312" s="120">
        <v>1.1134552070748021</v>
      </c>
      <c r="AP312" s="120">
        <v>1.2738548201523294</v>
      </c>
      <c r="AQ312" s="120">
        <v>0.70916549518757066</v>
      </c>
      <c r="AR312" s="120">
        <v>1.4957093715428851</v>
      </c>
      <c r="AS312" s="120">
        <v>1.2639825217783587</v>
      </c>
      <c r="AT312" s="120">
        <v>1.1306291677941374</v>
      </c>
      <c r="AU312" s="120">
        <v>0.97100997571484193</v>
      </c>
      <c r="AV312" s="120">
        <v>1.1771784192019641</v>
      </c>
      <c r="AW312" s="120">
        <v>1.0166093855497209</v>
      </c>
      <c r="AX312" s="120">
        <v>1.0240470737016369</v>
      </c>
      <c r="AY312" s="120">
        <v>1.0097487728750734</v>
      </c>
      <c r="AZ312" s="120">
        <v>1.0170994556173489</v>
      </c>
    </row>
    <row r="313" spans="2:52" x14ac:dyDescent="0.25">
      <c r="B313" s="111">
        <v>2049</v>
      </c>
      <c r="C313" s="120">
        <v>1.0049940187357758</v>
      </c>
      <c r="D313" s="120">
        <v>0.94906879149969725</v>
      </c>
      <c r="E313" s="87"/>
      <c r="F313" s="120">
        <v>1.5028854334041961</v>
      </c>
      <c r="G313" s="120">
        <v>1.3572474599202486</v>
      </c>
      <c r="H313" s="120">
        <v>1.1039582257268861</v>
      </c>
      <c r="I313" s="120">
        <v>1.1498668242483527</v>
      </c>
      <c r="J313" s="120">
        <v>1.3637892985353741</v>
      </c>
      <c r="K313" s="120">
        <v>1.3580502071218357</v>
      </c>
      <c r="L313" s="120">
        <v>1.3136106036856918</v>
      </c>
      <c r="M313" s="120">
        <v>1.4327759446360446</v>
      </c>
      <c r="N313" s="120">
        <v>1.420706462737771</v>
      </c>
      <c r="O313" s="120">
        <v>0.71190833268924447</v>
      </c>
      <c r="P313" s="120">
        <v>1.3143899183058514</v>
      </c>
      <c r="Q313" s="120">
        <v>1.3491695300977409</v>
      </c>
      <c r="R313" s="120">
        <v>1.5546356331371805</v>
      </c>
      <c r="S313" s="120">
        <v>1.6232335569458769</v>
      </c>
      <c r="T313" s="120">
        <v>1.4085959859837689</v>
      </c>
      <c r="U313" s="120">
        <v>1.6027903936726118</v>
      </c>
      <c r="V313" s="120">
        <v>1.0691885316418808</v>
      </c>
      <c r="W313" s="120">
        <v>1.2248802446414353</v>
      </c>
      <c r="Z313" s="120">
        <v>0.99204246636662319</v>
      </c>
      <c r="AA313" s="120">
        <v>0.97165480741745525</v>
      </c>
      <c r="AB313" s="120">
        <v>1.0171013007208261</v>
      </c>
      <c r="AC313" s="120">
        <v>1.1039419322138384</v>
      </c>
      <c r="AD313" s="120">
        <v>1.1049233554201017</v>
      </c>
      <c r="AE313" s="120">
        <v>1.0554169378996066</v>
      </c>
      <c r="AF313" s="120">
        <v>1.0955438842344101</v>
      </c>
      <c r="AG313" s="120">
        <v>1.1029976035361031</v>
      </c>
      <c r="AH313" s="120">
        <v>1.0594573553928075</v>
      </c>
      <c r="AI313" s="120">
        <v>1.2629633709918364</v>
      </c>
      <c r="AJ313" s="120">
        <v>1.1568948499244405</v>
      </c>
      <c r="AK313" s="120">
        <v>1.0852405078689742</v>
      </c>
      <c r="AL313" s="120">
        <v>1.3652663641767981</v>
      </c>
      <c r="AM313" s="120">
        <v>1.4597337786309783</v>
      </c>
      <c r="AN313" s="120">
        <v>1.1254532064645959</v>
      </c>
      <c r="AO313" s="120">
        <v>1.1088102721040516</v>
      </c>
      <c r="AP313" s="120">
        <v>1.2797468084712271</v>
      </c>
      <c r="AQ313" s="120">
        <v>0.6897404526300166</v>
      </c>
      <c r="AR313" s="120">
        <v>1.509526270045892</v>
      </c>
      <c r="AS313" s="120">
        <v>1.2717436835302551</v>
      </c>
      <c r="AT313" s="120">
        <v>1.1347654845060913</v>
      </c>
      <c r="AU313" s="120">
        <v>0.97096523178829908</v>
      </c>
      <c r="AV313" s="120">
        <v>1.1825340456991484</v>
      </c>
      <c r="AW313" s="120">
        <v>1.017729859221685</v>
      </c>
      <c r="AX313" s="120">
        <v>1.0252683762836614</v>
      </c>
      <c r="AY313" s="120">
        <v>1.0110718164068655</v>
      </c>
      <c r="AZ313" s="120">
        <v>1.0179379361755398</v>
      </c>
    </row>
    <row r="314" spans="2:52" x14ac:dyDescent="0.25">
      <c r="B314" s="111">
        <v>2050</v>
      </c>
      <c r="C314" s="120">
        <v>1.0043464226763859</v>
      </c>
      <c r="D314" s="120">
        <v>0.9475250782521526</v>
      </c>
      <c r="E314" s="87"/>
      <c r="F314" s="120">
        <v>1.5235811512749691</v>
      </c>
      <c r="G314" s="120">
        <v>1.3711999730533617</v>
      </c>
      <c r="H314" s="120">
        <v>1.1052732572483386</v>
      </c>
      <c r="I314" s="120">
        <v>1.1529569781030704</v>
      </c>
      <c r="J314" s="120">
        <v>1.377586269781792</v>
      </c>
      <c r="K314" s="120">
        <v>1.3691315703925599</v>
      </c>
      <c r="L314" s="120">
        <v>1.3235554893723165</v>
      </c>
      <c r="M314" s="120">
        <v>1.4494457399291452</v>
      </c>
      <c r="N314" s="120">
        <v>1.4376134534591887</v>
      </c>
      <c r="O314" s="120">
        <v>0.70520884911646076</v>
      </c>
      <c r="P314" s="120">
        <v>1.3270182874490533</v>
      </c>
      <c r="Q314" s="120">
        <v>1.3626092738352042</v>
      </c>
      <c r="R314" s="120">
        <v>1.5777381792943281</v>
      </c>
      <c r="S314" s="120">
        <v>1.64955126148338</v>
      </c>
      <c r="T314" s="120">
        <v>1.4256193440764093</v>
      </c>
      <c r="U314" s="120">
        <v>1.6267826928760398</v>
      </c>
      <c r="V314" s="120">
        <v>1.0704738160878717</v>
      </c>
      <c r="W314" s="120">
        <v>1.2326931950511384</v>
      </c>
      <c r="Z314" s="120">
        <v>0.99102323366900857</v>
      </c>
      <c r="AA314" s="120">
        <v>0.97053765651191315</v>
      </c>
      <c r="AB314" s="120">
        <v>1.016202421034748</v>
      </c>
      <c r="AC314" s="120">
        <v>1.10439292593091</v>
      </c>
      <c r="AD314" s="120">
        <v>1.1058939109868926</v>
      </c>
      <c r="AE314" s="120">
        <v>1.0500549561559538</v>
      </c>
      <c r="AF314" s="120">
        <v>1.0982575563037777</v>
      </c>
      <c r="AG314" s="120">
        <v>1.1056207316345401</v>
      </c>
      <c r="AH314" s="120">
        <v>1.0610521270503153</v>
      </c>
      <c r="AI314" s="120">
        <v>1.2684473039414106</v>
      </c>
      <c r="AJ314" s="120">
        <v>1.1625953682620145</v>
      </c>
      <c r="AK314" s="120">
        <v>1.0879595314593562</v>
      </c>
      <c r="AL314" s="120">
        <v>1.3773967127796238</v>
      </c>
      <c r="AM314" s="120">
        <v>1.4781512931947256</v>
      </c>
      <c r="AN314" s="120">
        <v>1.1222048963279565</v>
      </c>
      <c r="AO314" s="120">
        <v>1.1041653371333005</v>
      </c>
      <c r="AP314" s="120">
        <v>1.2856387967901248</v>
      </c>
      <c r="AQ314" s="120">
        <v>0.67031541007245588</v>
      </c>
      <c r="AR314" s="120">
        <v>1.5233431685488994</v>
      </c>
      <c r="AS314" s="120">
        <v>1.279504845282152</v>
      </c>
      <c r="AT314" s="120">
        <v>1.1389018012180467</v>
      </c>
      <c r="AU314" s="120">
        <v>0.97092048786175644</v>
      </c>
      <c r="AV314" s="120">
        <v>1.1878896721963339</v>
      </c>
      <c r="AW314" s="120">
        <v>1.0188503328936493</v>
      </c>
      <c r="AX314" s="120">
        <v>1.0264896788656865</v>
      </c>
      <c r="AY314" s="120">
        <v>1.0123948599386576</v>
      </c>
      <c r="AZ314" s="120">
        <v>1.018776416733731</v>
      </c>
    </row>
  </sheetData>
  <mergeCells count="1">
    <mergeCell ref="B8:O8"/>
  </mergeCells>
  <hyperlinks>
    <hyperlink ref="B5" r:id="rId1" xr:uid="{888B275A-D747-4046-A912-1A03AE0CD8CF}"/>
    <hyperlink ref="B6" r:id="rId2" xr:uid="{6BE3B1D2-34EE-4CD2-A214-5D9C99715238}"/>
    <hyperlink ref="B2" r:id="rId3" display="https://op.europa.eu/en/publication-detail/-/publication/aed45f8e-63e3-47fb-9440-a0a14370f243/language-en/format-PDF/source-106883045" xr:uid="{1B09F4FC-C1CC-4014-BA55-8403275CAB37}"/>
    <hyperlink ref="B3" r:id="rId4" display="https://ec.europa.eu/clima/system/files/2019-08/long-term_analysis_in_depth_analysis_figures_20190722_en.pdf" xr:uid="{7131C939-CA7B-4051-AF1A-54075DA5DA72}"/>
  </hyperlinks>
  <pageMargins left="0.7" right="0.7" top="0.75" bottom="0.75" header="0.3" footer="0.3"/>
  <pageSetup paperSize="9" orientation="portrait" verticalDpi="0"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a20d149a844688b6abf34073d5c21d xmlns="9cf468ad-f558-47d7-9a5d-ba9d00ea53bb">
      <Terms xmlns="http://schemas.microsoft.com/office/infopath/2007/PartnerControls"/>
    </lca20d149a844688b6abf34073d5c21d>
    <TNOC_ClusterName xmlns="2f6a910d-138e-42c1-8e8a-320c1b7cf3f7">Study Contribution of CE to clim policy</TNOC_ClusterName>
    <n2a7a23bcc2241cb9261f9a914c7c1bb xmlns="9cf468ad-f558-47d7-9a5d-ba9d00ea53bb">
      <Terms xmlns="http://schemas.microsoft.com/office/infopath/2007/PartnerControls">
        <TermInfo xmlns="http://schemas.microsoft.com/office/infopath/2007/PartnerControls">
          <TermName xmlns="http://schemas.microsoft.com/office/infopath/2007/PartnerControls">TNO Internal</TermName>
          <TermId xmlns="http://schemas.microsoft.com/office/infopath/2007/PartnerControls">1a23c89f-ef54-4907-86fd-8242403ff722</TermId>
        </TermInfo>
      </Terms>
    </n2a7a23bcc2241cb9261f9a914c7c1bb>
    <TNOC_ClusterId xmlns="2f6a910d-138e-42c1-8e8a-320c1b7cf3f7">060.42656</TNOC_ClusterId>
    <cf581d8792c646118aad2c2c4ecdfa8c xmlns="9cf468ad-f558-47d7-9a5d-ba9d00ea53bb">
      <Terms xmlns="http://schemas.microsoft.com/office/infopath/2007/PartnerControls"/>
    </cf581d8792c646118aad2c2c4ecdfa8c>
    <h15fbb78f4cb41d290e72f301ea2865f xmlns="9cf468ad-f558-47d7-9a5d-ba9d00ea53bb">
      <Terms xmlns="http://schemas.microsoft.com/office/infopath/2007/PartnerControls">
        <TermInfo xmlns="http://schemas.microsoft.com/office/infopath/2007/PartnerControls">
          <TermName xmlns="http://schemas.microsoft.com/office/infopath/2007/PartnerControls">Project</TermName>
          <TermId xmlns="http://schemas.microsoft.com/office/infopath/2007/PartnerControls">fa11c4c9-105f-402c-bb40-9a56b4989397</TermId>
        </TermInfo>
      </Terms>
    </h15fbb78f4cb41d290e72f301ea2865f>
    <bac4ab11065f4f6c809c820c57e320e5 xmlns="9cf468ad-f558-47d7-9a5d-ba9d00ea53bb">
      <Terms xmlns="http://schemas.microsoft.com/office/infopath/2007/PartnerControls"/>
    </bac4ab11065f4f6c809c820c57e320e5>
    <TaxCatchAll xmlns="9cf468ad-f558-47d7-9a5d-ba9d00ea53bb">
      <Value>5</Value>
      <Value>1</Value>
    </TaxCatchAll>
    <_dlc_DocId xmlns="9cf468ad-f558-47d7-9a5d-ba9d00ea53bb">5ZZRJ3W6JNDT-1996727976-872</_dlc_DocId>
    <_dlc_DocIdUrl xmlns="9cf468ad-f558-47d7-9a5d-ba9d00ea53bb">
      <Url>https://365tno.sharepoint.com/teams/P060.42656/_layouts/15/DocIdRedir.aspx?ID=5ZZRJ3W6JNDT-1996727976-872</Url>
      <Description>5ZZRJ3W6JNDT-1996727976-872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Team Document" ma:contentTypeID="0x010100A35317DCC28344A7B82488658A034A5C0100AB50B17E65EDD949AE0539DD15615AFA" ma:contentTypeVersion="11" ma:contentTypeDescription=" " ma:contentTypeScope="" ma:versionID="36d23bf74ad2a08be8f59b705940ea21">
  <xsd:schema xmlns:xsd="http://www.w3.org/2001/XMLSchema" xmlns:xs="http://www.w3.org/2001/XMLSchema" xmlns:p="http://schemas.microsoft.com/office/2006/metadata/properties" xmlns:ns2="9cf468ad-f558-47d7-9a5d-ba9d00ea53bb" xmlns:ns3="2f6a910d-138e-42c1-8e8a-320c1b7cf3f7" xmlns:ns5="96fc41ee-fbf8-4fee-941e-ac6ff5411c3d" targetNamespace="http://schemas.microsoft.com/office/2006/metadata/properties" ma:root="true" ma:fieldsID="e3aea915edf0532536208df1f6801342" ns2:_="" ns3:_="" ns5:_="">
    <xsd:import namespace="9cf468ad-f558-47d7-9a5d-ba9d00ea53bb"/>
    <xsd:import namespace="2f6a910d-138e-42c1-8e8a-320c1b7cf3f7"/>
    <xsd:import namespace="96fc41ee-fbf8-4fee-941e-ac6ff5411c3d"/>
    <xsd:element name="properties">
      <xsd:complexType>
        <xsd:sequence>
          <xsd:element name="documentManagement">
            <xsd:complexType>
              <xsd:all>
                <xsd:element ref="ns2:_dlc_DocId" minOccurs="0"/>
                <xsd:element ref="ns2:_dlc_DocIdUrl" minOccurs="0"/>
                <xsd:element ref="ns2:_dlc_DocIdPersistId" minOccurs="0"/>
                <xsd:element ref="ns3:TNOC_ClusterName" minOccurs="0"/>
                <xsd:element ref="ns3:TNOC_ClusterId" minOccurs="0"/>
                <xsd:element ref="ns2:h15fbb78f4cb41d290e72f301ea2865f" minOccurs="0"/>
                <xsd:element ref="ns2:TaxCatchAll" minOccurs="0"/>
                <xsd:element ref="ns2:TaxCatchAllLabel" minOccurs="0"/>
                <xsd:element ref="ns2:n2a7a23bcc2241cb9261f9a914c7c1bb" minOccurs="0"/>
                <xsd:element ref="ns2:lca20d149a844688b6abf34073d5c21d" minOccurs="0"/>
                <xsd:element ref="ns2:cf581d8792c646118aad2c2c4ecdfa8c" minOccurs="0"/>
                <xsd:element ref="ns2:bac4ab11065f4f6c809c820c57e320e5"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f468ad-f558-47d7-9a5d-ba9d00ea53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15fbb78f4cb41d290e72f301ea2865f" ma:index="13" nillable="true" ma:taxonomy="true" ma:internalName="h15fbb78f4cb41d290e72f301ea2865f" ma:taxonomyFieldName="TNOC_ClusterType" ma:displayName="Cluster type" ma:default="1;#Project|fa11c4c9-105f-402c-bb40-9a56b4989397" ma:fieldId="{115fbb78-f4cb-41d2-90e7-2f301ea2865f}" ma:sspId="7378aa68-586f-4892-bb77-0985b40f41a6" ma:termSetId="e7feef8e-5ede-44cd-b7d5-7ed7dacef0b4"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5c638ad9-e861-49b2-9274-5b13beb0efa4}" ma:internalName="TaxCatchAll" ma:showField="CatchAllData" ma:web="9cf468ad-f558-47d7-9a5d-ba9d00ea53b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5c638ad9-e861-49b2-9274-5b13beb0efa4}" ma:internalName="TaxCatchAllLabel" ma:readOnly="true" ma:showField="CatchAllDataLabel" ma:web="9cf468ad-f558-47d7-9a5d-ba9d00ea53bb">
      <xsd:complexType>
        <xsd:complexContent>
          <xsd:extension base="dms:MultiChoiceLookup">
            <xsd:sequence>
              <xsd:element name="Value" type="dms:Lookup" maxOccurs="unbounded" minOccurs="0" nillable="true"/>
            </xsd:sequence>
          </xsd:extension>
        </xsd:complexContent>
      </xsd:complexType>
    </xsd:element>
    <xsd:element name="n2a7a23bcc2241cb9261f9a914c7c1bb" ma:index="17" nillable="true" ma:taxonomy="true" ma:internalName="n2a7a23bcc2241cb9261f9a914c7c1bb" ma:taxonomyFieldName="TNOC_DocumentClassification" ma:displayName="Document classification" ma:default="5;#TNO Internal|1a23c89f-ef54-4907-86fd-8242403ff722" ma:fieldId="{72a7a23b-cc22-41cb-9261-f9a914c7c1bb}" ma:sspId="7378aa68-586f-4892-bb77-0985b40f41a6" ma:termSetId="ff8f31fd-7572-41dc-9fe4-bd4c6d280f39" ma:anchorId="00000000-0000-0000-0000-000000000000" ma:open="false" ma:isKeyword="false">
      <xsd:complexType>
        <xsd:sequence>
          <xsd:element ref="pc:Terms" minOccurs="0" maxOccurs="1"/>
        </xsd:sequence>
      </xsd:complexType>
    </xsd:element>
    <xsd:element name="lca20d149a844688b6abf34073d5c21d" ma:index="19" nillable="true" ma:taxonomy="true" ma:internalName="lca20d149a844688b6abf34073d5c21d" ma:taxonomyFieldName="TNOC_DocumentType" ma:displayName="Document type" ma:fieldId="{5ca20d14-9a84-4688-b6ab-f34073d5c21d}" ma:sspId="7378aa68-586f-4892-bb77-0985b40f41a6" ma:termSetId="e8a13a9e-c4f3-4184-b8d9-8210abad4948" ma:anchorId="00000000-0000-0000-0000-000000000000" ma:open="false" ma:isKeyword="false">
      <xsd:complexType>
        <xsd:sequence>
          <xsd:element ref="pc:Terms" minOccurs="0" maxOccurs="1"/>
        </xsd:sequence>
      </xsd:complexType>
    </xsd:element>
    <xsd:element name="cf581d8792c646118aad2c2c4ecdfa8c" ma:index="22" nillable="true" ma:taxonomy="true" ma:internalName="cf581d8792c646118aad2c2c4ecdfa8c" ma:taxonomyFieldName="TNOC_DocumentSetType" ma:displayName="Document set type" ma:readOnly="false" ma:fieldId="{cf581d87-92c6-4611-8aad-2c2c4ecdfa8c}" ma:sspId="7378aa68-586f-4892-bb77-0985b40f41a6" ma:termSetId="a8d4306b-62bf-468f-9587-ff078c864327" ma:anchorId="00000000-0000-0000-0000-000000000000" ma:open="false" ma:isKeyword="false">
      <xsd:complexType>
        <xsd:sequence>
          <xsd:element ref="pc:Terms" minOccurs="0" maxOccurs="1"/>
        </xsd:sequence>
      </xsd:complexType>
    </xsd:element>
    <xsd:element name="bac4ab11065f4f6c809c820c57e320e5" ma:index="24" nillable="true" ma:taxonomy="true" ma:internalName="bac4ab11065f4f6c809c820c57e320e5" ma:taxonomyFieldName="TNOC_DocumentCategory" ma:displayName="Document category" ma:fieldId="{bac4ab11-065f-4f6c-809c-820c57e320e5}" ma:sspId="7378aa68-586f-4892-bb77-0985b40f41a6" ma:termSetId="94d42b6a-4155-4fa6-95e9-087bc306ceb3" ma:anchorId="00000000-0000-0000-0000-000000000000" ma:open="false" ma:isKeyword="false">
      <xsd:complexType>
        <xsd:sequence>
          <xsd:element ref="pc:Terms" minOccurs="0" maxOccurs="1"/>
        </xsd:sequence>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6a910d-138e-42c1-8e8a-320c1b7cf3f7" elementFormDefault="qualified">
    <xsd:import namespace="http://schemas.microsoft.com/office/2006/documentManagement/types"/>
    <xsd:import namespace="http://schemas.microsoft.com/office/infopath/2007/PartnerControls"/>
    <xsd:element name="TNOC_ClusterName" ma:index="11" nillable="true" ma:displayName="Cluster name" ma:default="Study Contribution of CE to clim policy" ma:internalName="TNOC_ClusterName">
      <xsd:simpleType>
        <xsd:restriction base="dms:Text">
          <xsd:maxLength value="255"/>
        </xsd:restriction>
      </xsd:simpleType>
    </xsd:element>
    <xsd:element name="TNOC_ClusterId" ma:index="12" nillable="true" ma:displayName="Cluster ID" ma:default="060.42656" ma:internalName="TNOC_Clust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fc41ee-fbf8-4fee-941e-ac6ff5411c3d"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4D6C99-1727-43DC-B8E1-831B2F33C2C3}">
  <ds:schemaRefs>
    <ds:schemaRef ds:uri="http://schemas.microsoft.com/sharepoint/events"/>
  </ds:schemaRefs>
</ds:datastoreItem>
</file>

<file path=customXml/itemProps2.xml><?xml version="1.0" encoding="utf-8"?>
<ds:datastoreItem xmlns:ds="http://schemas.openxmlformats.org/officeDocument/2006/customXml" ds:itemID="{4118E6E3-E5CE-4EA7-B30F-DAA6E6BA6D7C}">
  <ds:schemaRefs>
    <ds:schemaRef ds:uri="http://schemas.microsoft.com/sharepoint/v3/contenttype/forms"/>
  </ds:schemaRefs>
</ds:datastoreItem>
</file>

<file path=customXml/itemProps3.xml><?xml version="1.0" encoding="utf-8"?>
<ds:datastoreItem xmlns:ds="http://schemas.openxmlformats.org/officeDocument/2006/customXml" ds:itemID="{AD900C06-C3EE-4BD0-A39B-F7258A125EDA}">
  <ds:schemaRefs>
    <ds:schemaRef ds:uri="http://schemas.microsoft.com/office/2006/metadata/properties"/>
    <ds:schemaRef ds:uri="http://schemas.microsoft.com/office/infopath/2007/PartnerControls"/>
    <ds:schemaRef ds:uri="9cf468ad-f558-47d7-9a5d-ba9d00ea53bb"/>
    <ds:schemaRef ds:uri="2f6a910d-138e-42c1-8e8a-320c1b7cf3f7"/>
  </ds:schemaRefs>
</ds:datastoreItem>
</file>

<file path=customXml/itemProps4.xml><?xml version="1.0" encoding="utf-8"?>
<ds:datastoreItem xmlns:ds="http://schemas.openxmlformats.org/officeDocument/2006/customXml" ds:itemID="{8BA7B946-71E0-4FFE-810F-D739DC6BF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f468ad-f558-47d7-9a5d-ba9d00ea53bb"/>
    <ds:schemaRef ds:uri="2f6a910d-138e-42c1-8e8a-320c1b7cf3f7"/>
    <ds:schemaRef ds:uri="96fc41ee-fbf8-4fee-941e-ac6ff5411c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READ ME FIRST</vt:lpstr>
      <vt:lpstr>STEP 1 PEF analysis</vt:lpstr>
      <vt:lpstr>STEP 2 Input sheet</vt:lpstr>
      <vt:lpstr>STEP 3 output sheet</vt:lpstr>
      <vt:lpstr>appendix 1 - Calculation</vt:lpstr>
      <vt:lpstr>appendix 2 - IO_mult_all</vt:lpstr>
      <vt:lpstr>appendix 3 - IO_mult_ETS</vt:lpstr>
      <vt:lpstr>appendix 4 - CGE_mult_all</vt:lpstr>
      <vt:lpstr>appendix 6 - ETS sectors</vt:lpstr>
      <vt:lpstr>appendix 7 - prd ind and reg</vt:lpstr>
      <vt:lpstr>appendix 8 - GHG PEF</vt:lpstr>
      <vt:lpstr>appendix 9 - indirect effects</vt:lpstr>
      <vt:lpstr>appendix 9 -indirect effect(v2)</vt:lpstr>
      <vt:lpstr>appendix 10 - uptake rates </vt:lpstr>
      <vt:lpstr>appendix 11 - baseline data</vt:lpstr>
      <vt:lpstr>'READ ME FIRST'!_ftnref1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H.J. Boonman MSc</dc:creator>
  <cp:keywords/>
  <dc:description/>
  <cp:lastModifiedBy>AZENIC Damir (EISMEA)</cp:lastModifiedBy>
  <cp:revision/>
  <dcterms:created xsi:type="dcterms:W3CDTF">2021-03-05T13:46:48Z</dcterms:created>
  <dcterms:modified xsi:type="dcterms:W3CDTF">2022-09-05T08:14:03Z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0x010100A35317DCC28344A7B82488658A034A5C0100AB50B17E65EDD949AE0539DD15615AFA</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DocumentCategory">
    <vt:lpwstr/>
  </property>
  <property fmtid="{D5CDD505-2E9C-101B-9397-08002B2CF9AE}" pid="6" name="TNOC_ClusterType">
    <vt:lpwstr>1;#Project|fa11c4c9-105f-402c-bb40-9a56b4989397</vt:lpwstr>
  </property>
  <property fmtid="{D5CDD505-2E9C-101B-9397-08002B2CF9AE}" pid="7" name="TNOC_DocumentSetType">
    <vt:lpwstr/>
  </property>
  <property fmtid="{D5CDD505-2E9C-101B-9397-08002B2CF9AE}" pid="8" name="_dlc_DocIdItemGuid">
    <vt:lpwstr>662a914c-1255-4b83-bd85-acf5d0d2d814</vt:lpwstr>
  </property>
  <property fmtid="{D5CDD505-2E9C-101B-9397-08002B2CF9AE}" pid="9" name="MSIP_Label_6bd9ddd1-4d20-43f6-abfa-fc3c07406f94_Enabled">
    <vt:lpwstr>true</vt:lpwstr>
  </property>
  <property fmtid="{D5CDD505-2E9C-101B-9397-08002B2CF9AE}" pid="10" name="MSIP_Label_6bd9ddd1-4d20-43f6-abfa-fc3c07406f94_SetDate">
    <vt:lpwstr>2022-09-05T08:13:22Z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1dbcdcf1-9258-4c14-b188-55e29354151f</vt:lpwstr>
  </property>
  <property fmtid="{D5CDD505-2E9C-101B-9397-08002B2CF9AE}" pid="15" name="MSIP_Label_6bd9ddd1-4d20-43f6-abfa-fc3c07406f94_ContentBits">
    <vt:lpwstr>0</vt:lpwstr>
  </property>
</Properties>
</file>